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22 嬬恋村\"/>
    </mc:Choice>
  </mc:AlternateContent>
  <xr:revisionPtr revIDLastSave="0" documentId="13_ncr:1_{E50CB940-11F8-4AF6-8F0B-916D8DF614D4}" xr6:coauthVersionLast="36" xr6:coauthVersionMax="36" xr10:uidLastSave="{00000000-0000-0000-0000-000000000000}"/>
  <workbookProtection workbookAlgorithmName="SHA-512" workbookHashValue="4y/rmv5INQqyFYOy5+DCMKc3y3RSmnIXWw5eMOCmAoaLTCDBKU9yaMG9bMfdiEU10UVp/9UjO+CTNortxdRLGw==" workbookSaltValue="BLpbrqm14D9i8iKyS9yRPw==" workbookSpinCount="100000" lockStructure="1"/>
  <bookViews>
    <workbookView xWindow="0" yWindow="0" windowWidth="19200" windowHeight="686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E85" i="4"/>
  <c r="BB10" i="4"/>
  <c r="AT10" i="4"/>
  <c r="AL10" i="4"/>
  <c r="P10" i="4"/>
  <c r="I10" i="4"/>
  <c r="B10" i="4"/>
  <c r="BB8" i="4"/>
  <c r="AT8" i="4"/>
  <c r="AL8" i="4"/>
  <c r="AD8" i="4"/>
  <c r="W8" i="4"/>
  <c r="P8" i="4"/>
  <c r="I8" i="4"/>
  <c r="B8" i="4"/>
  <c r="B6" i="4"/>
</calcChain>
</file>

<file path=xl/sharedStrings.xml><?xml version="1.0" encoding="utf-8"?>
<sst xmlns="http://schemas.openxmlformats.org/spreadsheetml/2006/main" count="233" uniqueCount="120">
  <si>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</si>
  <si>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</si>
  <si>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</si>
  <si>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</si>
  <si>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</si>
  <si>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</si>
  <si>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</si>
  <si>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</si>
  <si>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</si>
  <si>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</si>
  <si>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</si>
  <si>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</si>
  <si>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</si>
  <si>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</si>
  <si>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</si>
  <si>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</si>
  <si>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</si>
  <si>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</si>
  <si>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</si>
  <si>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</si>
  <si>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</si>
  <si>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</si>
  <si>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</si>
  <si>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</si>
  <si>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</si>
  <si>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</si>
  <si>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</si>
  <si>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</si>
  <si>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</si>
  <si>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</si>
  <si>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</si>
  <si>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</si>
  <si>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</si>
  <si>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</si>
  <si>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</si>
  <si>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</si>
  <si>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</si>
  <si>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</si>
  <si>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</si>
  <si>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</si>
  <si>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</si>
  <si>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</si>
  <si>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</si>
  <si>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</si>
  <si>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</si>
  <si>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</si>
  <si>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</si>
  <si>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</si>
  <si>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</si>
  <si>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</si>
  <si>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</si>
  <si>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</si>
  <si>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</si>
  <si>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</si>
  <si>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</si>
  <si>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</si>
  <si>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</si>
  <si>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</si>
  <si>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</si>
  <si>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</si>
  <si>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</si>
  <si>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</si>
  <si>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</si>
  <si>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</si>
  <si>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</si>
  <si>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</si>
  <si>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</si>
  <si>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</si>
  <si>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</si>
  <si>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</si>
  <si>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</si>
  <si>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</si>
  <si>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</si>
  <si>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</si>
  <si>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</si>
  <si>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</si>
  <si>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</si>
  <si>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</si>
  <si>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</si>
  <si>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</si>
  <si>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</si>
  <si>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</si>
  <si>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</si>
  <si>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</si>
  <si>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</si>
  <si>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</si>
  <si>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</si>
  <si>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</si>
  <si>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</si>
  <si>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</si>
  <si>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</si>
  <si>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</si>
  <si>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</si>
  <si>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</si>
  <si>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</si>
  <si>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</si>
  <si>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</si>
  <si>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嬬恋村</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</si>
  <si>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</si>
  <si>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</si>
  <si>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</si>
  <si>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</si>
  <si>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</si>
  <si>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</si>
  <si>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</si>
  <si>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</si>
  <si>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</si>
  <si>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</si>
  <si>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</si>
  <si>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</si>
  <si>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</si>
  <si>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</si>
  <si>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</si>
  <si>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</si>
  <si>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</si>
  <si>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</si>
  <si>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</si>
  <si>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(1)現状・課題
  資産台帳整備と管路図のデジタル化等により老朽管の把握が進んできている。今後は更新計画を明確化して効率的に更新を行っていく。
(2)改善に向けた取り組み 
  管路の更新を中心で行ってきたが、配水池等その他の施設の更新が必要となっていきている。配水池の更新は費用負担が大きいため施設の統廃合も検討しながら行う必要がある。</t>
    <phoneticPr fontId="4"/>
  </si>
  <si>
    <t>(1)課題 
  人口減少や節水意識の向上により料金収入の減少が予想される中、老朽化施設の更新を効率よく実施していく必要がある。
(2)改善に向けた取り組み 
  公営企業会計移行により、資産内容が明確になることから、長期的な施設更新計画を策定し、持続可能な水道事業の運営を図る必要がある。</t>
    <rPh sb="48" eb="50">
      <t>コウリツ</t>
    </rPh>
    <rPh sb="82" eb="84">
      <t>コウエイ</t>
    </rPh>
    <rPh sb="84" eb="86">
      <t>キギョウ</t>
    </rPh>
    <rPh sb="86" eb="88">
      <t>カイケイ</t>
    </rPh>
    <rPh sb="88" eb="90">
      <t>イコウ</t>
    </rPh>
    <rPh sb="94" eb="96">
      <t>シサン</t>
    </rPh>
    <rPh sb="96" eb="98">
      <t>ナイヨウ</t>
    </rPh>
    <rPh sb="99" eb="101">
      <t>メイカク</t>
    </rPh>
    <rPh sb="109" eb="111">
      <t>チョウキ</t>
    </rPh>
    <rPh sb="111" eb="112">
      <t>テキ</t>
    </rPh>
    <rPh sb="113" eb="115">
      <t>シセツ</t>
    </rPh>
    <rPh sb="115" eb="117">
      <t>コウシン</t>
    </rPh>
    <rPh sb="117" eb="119">
      <t>ケイカク</t>
    </rPh>
    <rPh sb="120" eb="122">
      <t>サクテイ</t>
    </rPh>
    <rPh sb="124" eb="126">
      <t>ジゾク</t>
    </rPh>
    <rPh sb="126" eb="128">
      <t>カノウ</t>
    </rPh>
    <rPh sb="129" eb="131">
      <t>スイドウ</t>
    </rPh>
    <rPh sb="131" eb="133">
      <t>ジギョウ</t>
    </rPh>
    <rPh sb="134" eb="136">
      <t>ウンエイ</t>
    </rPh>
    <rPh sb="137" eb="138">
      <t>ハカ</t>
    </rPh>
    <rPh sb="139" eb="141">
      <t>ヒツヨウ</t>
    </rPh>
    <phoneticPr fontId="4"/>
  </si>
  <si>
    <t>(1)各指標の分析
①収益的収支比率について、平成２７年度に悪化したことで費用削減に取組んだ結果、改善の傾向を示してはいるが、引き続き費用削減に取り組み黒字化させる必要がある。④企業債残高対給水収益比率については、類似団体と比較すると低い数値で推移している。工事単価が上昇により起債残高が増加傾向にある。今後は公営企業会計移行に伴い資産内容が明確になることからより計画的な投資を行っていく必要がある。⑤料金回収率については、類似団体より高いが今後も更なる費用削減に取組む必要がある。⑥給水原価は類似団体と比較して低いが物価高騰の影響で上昇傾向にあるため効率的な投資を行っていくことが必要である。⑦施設利用率は類似団体より低い数値であるが人口減少や節水意識の高まりによる使用量の減少に対応するため施設の統廃合やダウンサイジング等の検討を行う必要がある。⑧有収率については、管路更新により改善傾向にあるが、更なる改善に向け、漏水調査の実施と管路更新を行っていく必要がある。
(2)現状、課題
  節水意識の高まりや人口減少により料金収入が減少傾向であり、経費削減の一層の努力と、老朽化する施設の把握と更新を効率的に進めるため策定した｢経営戦略｣により計画的に施設の更新を進める必要がある。</t>
    <rPh sb="129" eb="131">
      <t>コウジ</t>
    </rPh>
    <rPh sb="131" eb="133">
      <t>タンカ</t>
    </rPh>
    <rPh sb="134" eb="136">
      <t>ジョウショウ</t>
    </rPh>
    <rPh sb="139" eb="141">
      <t>キサイ</t>
    </rPh>
    <rPh sb="141" eb="143">
      <t>ザンダカ</t>
    </rPh>
    <rPh sb="144" eb="146">
      <t>ゾウカ</t>
    </rPh>
    <rPh sb="146" eb="148">
      <t>ケイコウ</t>
    </rPh>
    <rPh sb="155" eb="157">
      <t>コウエイ</t>
    </rPh>
    <rPh sb="157" eb="159">
      <t>キギョウ</t>
    </rPh>
    <rPh sb="159" eb="161">
      <t>カイケイ</t>
    </rPh>
    <rPh sb="161" eb="163">
      <t>イコウ</t>
    </rPh>
    <rPh sb="164" eb="165">
      <t>トモナ</t>
    </rPh>
    <rPh sb="168" eb="170">
      <t>ナイヨウ</t>
    </rPh>
    <rPh sb="171" eb="173">
      <t>メイカク</t>
    </rPh>
    <rPh sb="259" eb="261">
      <t>ブッカ</t>
    </rPh>
    <rPh sb="261" eb="263">
      <t>コウトウ</t>
    </rPh>
    <rPh sb="264" eb="266">
      <t>エイキョウ</t>
    </rPh>
    <rPh sb="267" eb="269">
      <t>ジョウショウ</t>
    </rPh>
    <rPh sb="269" eb="271">
      <t>ケイコウ</t>
    </rPh>
    <rPh sb="385" eb="387">
      <t>カンロ</t>
    </rPh>
    <rPh sb="387" eb="389">
      <t>コウシン</t>
    </rPh>
    <rPh sb="392" eb="394">
      <t>カイゼン</t>
    </rPh>
    <rPh sb="394" eb="396">
      <t>ケイコウ</t>
    </rPh>
    <rPh sb="401" eb="402">
      <t>サラ</t>
    </rPh>
    <rPh sb="404" eb="406">
      <t>カイゼン</t>
    </rPh>
    <rPh sb="407" eb="408">
      <t>ム</t>
    </rPh>
    <rPh sb="410" eb="412">
      <t>ロウスイ</t>
    </rPh>
    <rPh sb="510" eb="512">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</si>
</sst>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0.52</c:v>
                </c:pt>
                <c:pt idx="1">
                  <c:v>0.77</c:v>
                </c:pt>
                <c:pt idx="2">
                  <c:v>1.19</c:v>
                </c:pt>
                <c:pt idx="3">
                  <c:v>1.19</c:v>
                </c:pt>
                <c:pt idx="4">
                  <c:v>0.46</c:v>
                </c:pt>
              </c:numCache>
            </c:numRef>
          </c:val>
          <c:extLst>
            <c:ext xmlns:c16="http://schemas.microsoft.com/office/drawing/2014/chart" uri="{C3380CC4-5D6E-409C-BE32-E72D297353CC}">
              <c16:uniqueId val="{00000000-EC7A-49F6-BD2F-11997C4AC0E4}"/>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0.96</c:v>
                </c:pt>
                <c:pt idx="1">
                  <c:v>0.65</c:v>
                </c:pt>
                <c:pt idx="2">
                  <c:v>0.52</c:v>
                </c:pt>
                <c:pt idx="3">
                  <c:v>1.48</c:v>
                </c:pt>
                <c:pt idx="4">
                  <c:v>0.45</c:v>
                </c:pt>
              </c:numCache>
            </c:numRef>
          </c:val>
          <c:smooth val="0"/>
          <c:extLst>
            <c:ext xmlns:c16="http://schemas.microsoft.com/office/drawing/2014/chart" uri="{C3380CC4-5D6E-409C-BE32-E72D297353CC}">
              <c16:uniqueId val="{00000001-EC7A-49F6-BD2F-11997C4AC0E4}"/>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63.38</c:v>
                </c:pt>
                <c:pt idx="1">
                  <c:v>65.849999999999994</c:v>
                </c:pt>
                <c:pt idx="2">
                  <c:v>58.47</c:v>
                </c:pt>
                <c:pt idx="3">
                  <c:v>50.1</c:v>
                </c:pt>
                <c:pt idx="4">
                  <c:v>50.77</c:v>
                </c:pt>
              </c:numCache>
            </c:numRef>
          </c:val>
          <c:extLst>
            <c:ext xmlns:c16="http://schemas.microsoft.com/office/drawing/2014/chart" uri="{C3380CC4-5D6E-409C-BE32-E72D297353CC}">
              <c16:uniqueId val="{00000000-B575-4A1D-A24C-2D1C1C4E60D2}"/>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56.65</c:v>
                </c:pt>
                <c:pt idx="1">
                  <c:v>56.41</c:v>
                </c:pt>
                <c:pt idx="2">
                  <c:v>54.9</c:v>
                </c:pt>
                <c:pt idx="3">
                  <c:v>55.7</c:v>
                </c:pt>
                <c:pt idx="4">
                  <c:v>54.87</c:v>
                </c:pt>
              </c:numCache>
            </c:numRef>
          </c:val>
          <c:smooth val="0"/>
          <c:extLst>
            <c:ext xmlns:c16="http://schemas.microsoft.com/office/drawing/2014/chart" uri="{C3380CC4-5D6E-409C-BE32-E72D297353CC}">
              <c16:uniqueId val="{00000001-B575-4A1D-A24C-2D1C1C4E60D2}"/>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65.739999999999995</c:v>
                </c:pt>
                <c:pt idx="1">
                  <c:v>63</c:v>
                </c:pt>
                <c:pt idx="2">
                  <c:v>69.62</c:v>
                </c:pt>
                <c:pt idx="3">
                  <c:v>69.900000000000006</c:v>
                </c:pt>
                <c:pt idx="4">
                  <c:v>71.87</c:v>
                </c:pt>
              </c:numCache>
            </c:numRef>
          </c:val>
          <c:extLst>
            <c:ext xmlns:c16="http://schemas.microsoft.com/office/drawing/2014/chart" uri="{C3380CC4-5D6E-409C-BE32-E72D297353CC}">
              <c16:uniqueId val="{00000000-5E33-4886-98E3-A6493CD9EFA3}"/>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76.13</c:v>
                </c:pt>
                <c:pt idx="1">
                  <c:v>75.12</c:v>
                </c:pt>
                <c:pt idx="2">
                  <c:v>74.27</c:v>
                </c:pt>
                <c:pt idx="3">
                  <c:v>71.81</c:v>
                </c:pt>
                <c:pt idx="4">
                  <c:v>71.819999999999993</c:v>
                </c:pt>
              </c:numCache>
            </c:numRef>
          </c:val>
          <c:smooth val="0"/>
          <c:extLst>
            <c:ext xmlns:c16="http://schemas.microsoft.com/office/drawing/2014/chart" uri="{C3380CC4-5D6E-409C-BE32-E72D297353CC}">
              <c16:uniqueId val="{00000001-5E33-4886-98E3-A6493CD9EFA3}"/>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104.13</c:v>
                </c:pt>
                <c:pt idx="1">
                  <c:v>97.04</c:v>
                </c:pt>
                <c:pt idx="2">
                  <c:v>101.27</c:v>
                </c:pt>
                <c:pt idx="3">
                  <c:v>95.28</c:v>
                </c:pt>
                <c:pt idx="4">
                  <c:v>92.41</c:v>
                </c:pt>
              </c:numCache>
            </c:numRef>
          </c:val>
          <c:extLst>
            <c:ext xmlns:c16="http://schemas.microsoft.com/office/drawing/2014/chart" uri="{C3380CC4-5D6E-409C-BE32-E72D297353CC}">
              <c16:uniqueId val="{00000000-46FC-4334-8DB0-131D7926F1D4}"/>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73.959999999999994</c:v>
                </c:pt>
                <c:pt idx="1">
                  <c:v>75.010000000000005</c:v>
                </c:pt>
                <c:pt idx="2">
                  <c:v>72.760000000000005</c:v>
                </c:pt>
                <c:pt idx="3">
                  <c:v>82.57</c:v>
                </c:pt>
                <c:pt idx="4">
                  <c:v>81.17</c:v>
                </c:pt>
              </c:numCache>
            </c:numRef>
          </c:val>
          <c:smooth val="0"/>
          <c:extLst>
            <c:ext xmlns:c16="http://schemas.microsoft.com/office/drawing/2014/chart" uri="{C3380CC4-5D6E-409C-BE32-E72D297353CC}">
              <c16:uniqueId val="{00000001-46FC-4334-8DB0-131D7926F1D4}"/>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47-423A-AACC-D26811B24502}"/>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47-423A-AACC-D26811B24502}"/>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8B-41C5-802D-6E105633F522}"/>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8B-41C5-802D-6E105633F522}"/>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62-4981-84E6-F703A673B810}"/>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62-4981-84E6-F703A673B810}"/>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3E-4011-8072-168461D62A31}"/>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3E-4011-8072-168461D62A31}"/>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461.87</c:v>
                </c:pt>
                <c:pt idx="1">
                  <c:v>466.61</c:v>
                </c:pt>
                <c:pt idx="2">
                  <c:v>555.20000000000005</c:v>
                </c:pt>
                <c:pt idx="3">
                  <c:v>595.44000000000005</c:v>
                </c:pt>
                <c:pt idx="4">
                  <c:v>699.16</c:v>
                </c:pt>
              </c:numCache>
            </c:numRef>
          </c:val>
          <c:extLst>
            <c:ext xmlns:c16="http://schemas.microsoft.com/office/drawing/2014/chart" uri="{C3380CC4-5D6E-409C-BE32-E72D297353CC}">
              <c16:uniqueId val="{00000000-FED5-4498-816F-478864D77158}"/>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1295.06</c:v>
                </c:pt>
                <c:pt idx="1">
                  <c:v>1168.7</c:v>
                </c:pt>
                <c:pt idx="2">
                  <c:v>1245.46</c:v>
                </c:pt>
                <c:pt idx="3">
                  <c:v>834.1</c:v>
                </c:pt>
                <c:pt idx="4">
                  <c:v>853.42</c:v>
                </c:pt>
              </c:numCache>
            </c:numRef>
          </c:val>
          <c:smooth val="0"/>
          <c:extLst>
            <c:ext xmlns:c16="http://schemas.microsoft.com/office/drawing/2014/chart" uri="{C3380CC4-5D6E-409C-BE32-E72D297353CC}">
              <c16:uniqueId val="{00000001-FED5-4498-816F-478864D77158}"/>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75.17</c:v>
                </c:pt>
                <c:pt idx="1">
                  <c:v>66.92</c:v>
                </c:pt>
                <c:pt idx="2">
                  <c:v>70.989999999999995</c:v>
                </c:pt>
                <c:pt idx="3">
                  <c:v>71.78</c:v>
                </c:pt>
                <c:pt idx="4">
                  <c:v>68.27</c:v>
                </c:pt>
              </c:numCache>
            </c:numRef>
          </c:val>
          <c:extLst>
            <c:ext xmlns:c16="http://schemas.microsoft.com/office/drawing/2014/chart" uri="{C3380CC4-5D6E-409C-BE32-E72D297353CC}">
              <c16:uniqueId val="{00000000-5B6E-4877-AEEC-45488169E14C}"/>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53.29</c:v>
                </c:pt>
                <c:pt idx="1">
                  <c:v>53.59</c:v>
                </c:pt>
                <c:pt idx="2">
                  <c:v>51.08</c:v>
                </c:pt>
                <c:pt idx="3">
                  <c:v>64.44</c:v>
                </c:pt>
                <c:pt idx="4">
                  <c:v>60.53</c:v>
                </c:pt>
              </c:numCache>
            </c:numRef>
          </c:val>
          <c:smooth val="0"/>
          <c:extLst>
            <c:ext xmlns:c16="http://schemas.microsoft.com/office/drawing/2014/chart" uri="{C3380CC4-5D6E-409C-BE32-E72D297353CC}">
              <c16:uniqueId val="{00000001-5B6E-4877-AEEC-45488169E14C}"/>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89.66</c:v>
                </c:pt>
                <c:pt idx="1">
                  <c:v>102.52</c:v>
                </c:pt>
                <c:pt idx="2">
                  <c:v>95.61</c:v>
                </c:pt>
                <c:pt idx="3">
                  <c:v>107.69</c:v>
                </c:pt>
                <c:pt idx="4">
                  <c:v>109.95</c:v>
                </c:pt>
              </c:numCache>
            </c:numRef>
          </c:val>
          <c:extLst>
            <c:ext xmlns:c16="http://schemas.microsoft.com/office/drawing/2014/chart" uri="{C3380CC4-5D6E-409C-BE32-E72D297353CC}">
              <c16:uniqueId val="{00000000-37B6-4417-98E1-D02A52BC3FB2}"/>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259.02</c:v>
                </c:pt>
                <c:pt idx="1">
                  <c:v>259.79000000000002</c:v>
                </c:pt>
                <c:pt idx="2">
                  <c:v>262.13</c:v>
                </c:pt>
                <c:pt idx="3">
                  <c:v>197.14</c:v>
                </c:pt>
                <c:pt idx="4">
                  <c:v>210.72</c:v>
                </c:pt>
              </c:numCache>
            </c:numRef>
          </c:val>
          <c:smooth val="0"/>
          <c:extLst>
            <c:ext xmlns:c16="http://schemas.microsoft.com/office/drawing/2014/chart" uri="{C3380CC4-5D6E-409C-BE32-E72D297353CC}">
              <c16:uniqueId val="{00000001-37B6-4417-98E1-D02A52BC3FB2}"/>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7" t="str">
        <f>データ!H6</f>
        <v>群馬県　嬬恋村</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2">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D2</v>
      </c>
      <c r="X8" s="65"/>
      <c r="Y8" s="65"/>
      <c r="Z8" s="65"/>
      <c r="AA8" s="65"/>
      <c r="AB8" s="65"/>
      <c r="AC8" s="65"/>
      <c r="AD8" s="65" t="str">
        <f>データ!$M$6</f>
        <v>非設置</v>
      </c>
      <c r="AE8" s="65"/>
      <c r="AF8" s="65"/>
      <c r="AG8" s="65"/>
      <c r="AH8" s="65"/>
      <c r="AI8" s="65"/>
      <c r="AJ8" s="65"/>
      <c r="AK8" s="2"/>
      <c r="AL8" s="60">
        <f>データ!$R$6</f>
        <v>9287</v>
      </c>
      <c r="AM8" s="60"/>
      <c r="AN8" s="60"/>
      <c r="AO8" s="60"/>
      <c r="AP8" s="60"/>
      <c r="AQ8" s="60"/>
      <c r="AR8" s="60"/>
      <c r="AS8" s="60"/>
      <c r="AT8" s="36">
        <f>データ!$S$6</f>
        <v>337.58</v>
      </c>
      <c r="AU8" s="36"/>
      <c r="AV8" s="36"/>
      <c r="AW8" s="36"/>
      <c r="AX8" s="36"/>
      <c r="AY8" s="36"/>
      <c r="AZ8" s="36"/>
      <c r="BA8" s="36"/>
      <c r="BB8" s="36">
        <f>データ!$T$6</f>
        <v>27.51</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2">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2">
      <c r="A10" s="2"/>
      <c r="B10" s="36" t="str">
        <f>データ!$N$6</f>
        <v>-</v>
      </c>
      <c r="C10" s="36"/>
      <c r="D10" s="36"/>
      <c r="E10" s="36"/>
      <c r="F10" s="36"/>
      <c r="G10" s="36"/>
      <c r="H10" s="36"/>
      <c r="I10" s="36" t="str">
        <f>データ!$O$6</f>
        <v>該当数値なし</v>
      </c>
      <c r="J10" s="36"/>
      <c r="K10" s="36"/>
      <c r="L10" s="36"/>
      <c r="M10" s="36"/>
      <c r="N10" s="36"/>
      <c r="O10" s="36"/>
      <c r="P10" s="36">
        <f>データ!$P$6</f>
        <v>64.37</v>
      </c>
      <c r="Q10" s="36"/>
      <c r="R10" s="36"/>
      <c r="S10" s="36"/>
      <c r="T10" s="36"/>
      <c r="U10" s="36"/>
      <c r="V10" s="36"/>
      <c r="W10" s="60">
        <f>データ!$Q$6</f>
        <v>1276</v>
      </c>
      <c r="X10" s="60"/>
      <c r="Y10" s="60"/>
      <c r="Z10" s="60"/>
      <c r="AA10" s="60"/>
      <c r="AB10" s="60"/>
      <c r="AC10" s="60"/>
      <c r="AD10" s="2"/>
      <c r="AE10" s="2"/>
      <c r="AF10" s="2"/>
      <c r="AG10" s="2"/>
      <c r="AH10" s="2"/>
      <c r="AI10" s="2"/>
      <c r="AJ10" s="2"/>
      <c r="AK10" s="2"/>
      <c r="AL10" s="60">
        <f>データ!$U$6</f>
        <v>5937</v>
      </c>
      <c r="AM10" s="60"/>
      <c r="AN10" s="60"/>
      <c r="AO10" s="60"/>
      <c r="AP10" s="60"/>
      <c r="AQ10" s="60"/>
      <c r="AR10" s="60"/>
      <c r="AS10" s="60"/>
      <c r="AT10" s="36">
        <f>データ!$V$6</f>
        <v>33.74</v>
      </c>
      <c r="AU10" s="36"/>
      <c r="AV10" s="36"/>
      <c r="AW10" s="36"/>
      <c r="AX10" s="36"/>
      <c r="AY10" s="36"/>
      <c r="AZ10" s="36"/>
      <c r="BA10" s="36"/>
      <c r="BB10" s="36">
        <f>データ!$W$6</f>
        <v>175.96</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2">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2">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119</v>
      </c>
      <c r="BM16" s="38"/>
      <c r="BN16" s="38"/>
      <c r="BO16" s="38"/>
      <c r="BP16" s="38"/>
      <c r="BQ16" s="38"/>
      <c r="BR16" s="38"/>
      <c r="BS16" s="38"/>
      <c r="BT16" s="38"/>
      <c r="BU16" s="38"/>
      <c r="BV16" s="38"/>
      <c r="BW16" s="38"/>
      <c r="BX16" s="38"/>
      <c r="BY16" s="38"/>
      <c r="BZ16" s="3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117</v>
      </c>
      <c r="BM47" s="38"/>
      <c r="BN47" s="38"/>
      <c r="BO47" s="38"/>
      <c r="BP47" s="38"/>
      <c r="BQ47" s="38"/>
      <c r="BR47" s="38"/>
      <c r="BS47" s="38"/>
      <c r="BT47" s="38"/>
      <c r="BU47" s="38"/>
      <c r="BV47" s="38"/>
      <c r="BW47" s="38"/>
      <c r="BX47" s="38"/>
      <c r="BY47" s="38"/>
      <c r="BZ47" s="3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2">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2">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118</v>
      </c>
      <c r="BM66" s="38"/>
      <c r="BN66" s="38"/>
      <c r="BO66" s="38"/>
      <c r="BP66" s="38"/>
      <c r="BQ66" s="38"/>
      <c r="BR66" s="38"/>
      <c r="BS66" s="38"/>
      <c r="BT66" s="38"/>
      <c r="BU66" s="38"/>
      <c r="BV66" s="38"/>
      <c r="BW66" s="38"/>
      <c r="BX66" s="38"/>
      <c r="BY66" s="38"/>
      <c r="BZ66" s="3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42</v>
      </c>
      <c r="N85" s="13" t="s">
        <v>43</v>
      </c>
      <c r="O85" s="13" t="str">
        <f>データ!EN6</f>
        <v>【0.58】</v>
      </c>
    </row>
  </sheetData>
  <sheetProtection algorithmName="SHA-512" hashValue="4XtGhCSavbxFvdHXiKLMljN4VPtTFh9wtbd29b9xhk5sKbafH+hoYBttJmC9pCgY2nYl92OZPCNgNB+6tLZdrw==" saltValue="TGI85T+52ZAR0Bs9B99JO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44</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45</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46</v>
      </c>
      <c r="B3" s="16" t="s">
        <v>47</v>
      </c>
      <c r="C3" s="16" t="s">
        <v>48</v>
      </c>
      <c r="D3" s="16" t="s">
        <v>49</v>
      </c>
      <c r="E3" s="16" t="s">
        <v>50</v>
      </c>
      <c r="F3" s="16" t="s">
        <v>51</v>
      </c>
      <c r="G3" s="16" t="s">
        <v>52</v>
      </c>
      <c r="H3" s="72" t="s">
        <v>53</v>
      </c>
      <c r="I3" s="73"/>
      <c r="J3" s="73"/>
      <c r="K3" s="73"/>
      <c r="L3" s="73"/>
      <c r="M3" s="73"/>
      <c r="N3" s="73"/>
      <c r="O3" s="73"/>
      <c r="P3" s="73"/>
      <c r="Q3" s="73"/>
      <c r="R3" s="73"/>
      <c r="S3" s="73"/>
      <c r="T3" s="73"/>
      <c r="U3" s="73"/>
      <c r="V3" s="73"/>
      <c r="W3" s="74"/>
      <c r="X3" s="78" t="s">
        <v>54</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55</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2">
      <c r="A4" s="15" t="s">
        <v>56</v>
      </c>
      <c r="B4" s="17"/>
      <c r="C4" s="17"/>
      <c r="D4" s="17"/>
      <c r="E4" s="17"/>
      <c r="F4" s="17"/>
      <c r="G4" s="17"/>
      <c r="H4" s="75"/>
      <c r="I4" s="76"/>
      <c r="J4" s="76"/>
      <c r="K4" s="76"/>
      <c r="L4" s="76"/>
      <c r="M4" s="76"/>
      <c r="N4" s="76"/>
      <c r="O4" s="76"/>
      <c r="P4" s="76"/>
      <c r="Q4" s="76"/>
      <c r="R4" s="76"/>
      <c r="S4" s="76"/>
      <c r="T4" s="76"/>
      <c r="U4" s="76"/>
      <c r="V4" s="76"/>
      <c r="W4" s="77"/>
      <c r="X4" s="71" t="s">
        <v>57</v>
      </c>
      <c r="Y4" s="71"/>
      <c r="Z4" s="71"/>
      <c r="AA4" s="71"/>
      <c r="AB4" s="71"/>
      <c r="AC4" s="71"/>
      <c r="AD4" s="71"/>
      <c r="AE4" s="71"/>
      <c r="AF4" s="71"/>
      <c r="AG4" s="71"/>
      <c r="AH4" s="71"/>
      <c r="AI4" s="71" t="s">
        <v>58</v>
      </c>
      <c r="AJ4" s="71"/>
      <c r="AK4" s="71"/>
      <c r="AL4" s="71"/>
      <c r="AM4" s="71"/>
      <c r="AN4" s="71"/>
      <c r="AO4" s="71"/>
      <c r="AP4" s="71"/>
      <c r="AQ4" s="71"/>
      <c r="AR4" s="71"/>
      <c r="AS4" s="71"/>
      <c r="AT4" s="71" t="s">
        <v>59</v>
      </c>
      <c r="AU4" s="71"/>
      <c r="AV4" s="71"/>
      <c r="AW4" s="71"/>
      <c r="AX4" s="71"/>
      <c r="AY4" s="71"/>
      <c r="AZ4" s="71"/>
      <c r="BA4" s="71"/>
      <c r="BB4" s="71"/>
      <c r="BC4" s="71"/>
      <c r="BD4" s="71"/>
      <c r="BE4" s="71" t="s">
        <v>60</v>
      </c>
      <c r="BF4" s="71"/>
      <c r="BG4" s="71"/>
      <c r="BH4" s="71"/>
      <c r="BI4" s="71"/>
      <c r="BJ4" s="71"/>
      <c r="BK4" s="71"/>
      <c r="BL4" s="71"/>
      <c r="BM4" s="71"/>
      <c r="BN4" s="71"/>
      <c r="BO4" s="71"/>
      <c r="BP4" s="71" t="s">
        <v>61</v>
      </c>
      <c r="BQ4" s="71"/>
      <c r="BR4" s="71"/>
      <c r="BS4" s="71"/>
      <c r="BT4" s="71"/>
      <c r="BU4" s="71"/>
      <c r="BV4" s="71"/>
      <c r="BW4" s="71"/>
      <c r="BX4" s="71"/>
      <c r="BY4" s="71"/>
      <c r="BZ4" s="71"/>
      <c r="CA4" s="71" t="s">
        <v>62</v>
      </c>
      <c r="CB4" s="71"/>
      <c r="CC4" s="71"/>
      <c r="CD4" s="71"/>
      <c r="CE4" s="71"/>
      <c r="CF4" s="71"/>
      <c r="CG4" s="71"/>
      <c r="CH4" s="71"/>
      <c r="CI4" s="71"/>
      <c r="CJ4" s="71"/>
      <c r="CK4" s="71"/>
      <c r="CL4" s="71" t="s">
        <v>63</v>
      </c>
      <c r="CM4" s="71"/>
      <c r="CN4" s="71"/>
      <c r="CO4" s="71"/>
      <c r="CP4" s="71"/>
      <c r="CQ4" s="71"/>
      <c r="CR4" s="71"/>
      <c r="CS4" s="71"/>
      <c r="CT4" s="71"/>
      <c r="CU4" s="71"/>
      <c r="CV4" s="71"/>
      <c r="CW4" s="71" t="s">
        <v>64</v>
      </c>
      <c r="CX4" s="71"/>
      <c r="CY4" s="71"/>
      <c r="CZ4" s="71"/>
      <c r="DA4" s="71"/>
      <c r="DB4" s="71"/>
      <c r="DC4" s="71"/>
      <c r="DD4" s="71"/>
      <c r="DE4" s="71"/>
      <c r="DF4" s="71"/>
      <c r="DG4" s="71"/>
      <c r="DH4" s="71" t="s">
        <v>65</v>
      </c>
      <c r="DI4" s="71"/>
      <c r="DJ4" s="71"/>
      <c r="DK4" s="71"/>
      <c r="DL4" s="71"/>
      <c r="DM4" s="71"/>
      <c r="DN4" s="71"/>
      <c r="DO4" s="71"/>
      <c r="DP4" s="71"/>
      <c r="DQ4" s="71"/>
      <c r="DR4" s="71"/>
      <c r="DS4" s="71" t="s">
        <v>66</v>
      </c>
      <c r="DT4" s="71"/>
      <c r="DU4" s="71"/>
      <c r="DV4" s="71"/>
      <c r="DW4" s="71"/>
      <c r="DX4" s="71"/>
      <c r="DY4" s="71"/>
      <c r="DZ4" s="71"/>
      <c r="EA4" s="71"/>
      <c r="EB4" s="71"/>
      <c r="EC4" s="71"/>
      <c r="ED4" s="71" t="s">
        <v>67</v>
      </c>
      <c r="EE4" s="71"/>
      <c r="EF4" s="71"/>
      <c r="EG4" s="71"/>
      <c r="EH4" s="71"/>
      <c r="EI4" s="71"/>
      <c r="EJ4" s="71"/>
      <c r="EK4" s="71"/>
      <c r="EL4" s="71"/>
      <c r="EM4" s="71"/>
      <c r="EN4" s="71"/>
    </row>
    <row r="5" spans="1:144" x14ac:dyDescent="0.2">
      <c r="A5" s="15" t="s">
        <v>68</v>
      </c>
      <c r="B5" s="18"/>
      <c r="C5" s="18"/>
      <c r="D5" s="18"/>
      <c r="E5" s="18"/>
      <c r="F5" s="18"/>
      <c r="G5" s="18"/>
      <c r="H5" s="19" t="s">
        <v>69</v>
      </c>
      <c r="I5" s="19" t="s">
        <v>70</v>
      </c>
      <c r="J5" s="19" t="s">
        <v>71</v>
      </c>
      <c r="K5" s="19" t="s">
        <v>72</v>
      </c>
      <c r="L5" s="19" t="s">
        <v>73</v>
      </c>
      <c r="M5" s="19" t="s">
        <v>74</v>
      </c>
      <c r="N5" s="19" t="s">
        <v>75</v>
      </c>
      <c r="O5" s="19" t="s">
        <v>76</v>
      </c>
      <c r="P5" s="19" t="s">
        <v>77</v>
      </c>
      <c r="Q5" s="19" t="s">
        <v>78</v>
      </c>
      <c r="R5" s="19" t="s">
        <v>79</v>
      </c>
      <c r="S5" s="19" t="s">
        <v>80</v>
      </c>
      <c r="T5" s="19" t="s">
        <v>81</v>
      </c>
      <c r="U5" s="19" t="s">
        <v>82</v>
      </c>
      <c r="V5" s="19" t="s">
        <v>83</v>
      </c>
      <c r="W5" s="19" t="s">
        <v>84</v>
      </c>
      <c r="X5" s="19" t="s">
        <v>85</v>
      </c>
      <c r="Y5" s="19" t="s">
        <v>86</v>
      </c>
      <c r="Z5" s="19" t="s">
        <v>87</v>
      </c>
      <c r="AA5" s="19" t="s">
        <v>88</v>
      </c>
      <c r="AB5" s="19" t="s">
        <v>89</v>
      </c>
      <c r="AC5" s="19" t="s">
        <v>90</v>
      </c>
      <c r="AD5" s="19" t="s">
        <v>91</v>
      </c>
      <c r="AE5" s="19" t="s">
        <v>92</v>
      </c>
      <c r="AF5" s="19" t="s">
        <v>93</v>
      </c>
      <c r="AG5" s="19" t="s">
        <v>94</v>
      </c>
      <c r="AH5" s="19" t="s">
        <v>29</v>
      </c>
      <c r="AI5" s="19" t="s">
        <v>85</v>
      </c>
      <c r="AJ5" s="19" t="s">
        <v>86</v>
      </c>
      <c r="AK5" s="19" t="s">
        <v>87</v>
      </c>
      <c r="AL5" s="19" t="s">
        <v>88</v>
      </c>
      <c r="AM5" s="19" t="s">
        <v>89</v>
      </c>
      <c r="AN5" s="19" t="s">
        <v>90</v>
      </c>
      <c r="AO5" s="19" t="s">
        <v>91</v>
      </c>
      <c r="AP5" s="19" t="s">
        <v>92</v>
      </c>
      <c r="AQ5" s="19" t="s">
        <v>93</v>
      </c>
      <c r="AR5" s="19" t="s">
        <v>94</v>
      </c>
      <c r="AS5" s="19" t="s">
        <v>95</v>
      </c>
      <c r="AT5" s="19" t="s">
        <v>85</v>
      </c>
      <c r="AU5" s="19" t="s">
        <v>86</v>
      </c>
      <c r="AV5" s="19" t="s">
        <v>87</v>
      </c>
      <c r="AW5" s="19" t="s">
        <v>88</v>
      </c>
      <c r="AX5" s="19" t="s">
        <v>89</v>
      </c>
      <c r="AY5" s="19" t="s">
        <v>90</v>
      </c>
      <c r="AZ5" s="19" t="s">
        <v>91</v>
      </c>
      <c r="BA5" s="19" t="s">
        <v>92</v>
      </c>
      <c r="BB5" s="19" t="s">
        <v>93</v>
      </c>
      <c r="BC5" s="19" t="s">
        <v>94</v>
      </c>
      <c r="BD5" s="19" t="s">
        <v>95</v>
      </c>
      <c r="BE5" s="19" t="s">
        <v>85</v>
      </c>
      <c r="BF5" s="19" t="s">
        <v>86</v>
      </c>
      <c r="BG5" s="19" t="s">
        <v>87</v>
      </c>
      <c r="BH5" s="19" t="s">
        <v>88</v>
      </c>
      <c r="BI5" s="19" t="s">
        <v>89</v>
      </c>
      <c r="BJ5" s="19" t="s">
        <v>90</v>
      </c>
      <c r="BK5" s="19" t="s">
        <v>91</v>
      </c>
      <c r="BL5" s="19" t="s">
        <v>92</v>
      </c>
      <c r="BM5" s="19" t="s">
        <v>93</v>
      </c>
      <c r="BN5" s="19" t="s">
        <v>94</v>
      </c>
      <c r="BO5" s="19" t="s">
        <v>95</v>
      </c>
      <c r="BP5" s="19" t="s">
        <v>85</v>
      </c>
      <c r="BQ5" s="19" t="s">
        <v>86</v>
      </c>
      <c r="BR5" s="19" t="s">
        <v>87</v>
      </c>
      <c r="BS5" s="19" t="s">
        <v>88</v>
      </c>
      <c r="BT5" s="19" t="s">
        <v>89</v>
      </c>
      <c r="BU5" s="19" t="s">
        <v>90</v>
      </c>
      <c r="BV5" s="19" t="s">
        <v>91</v>
      </c>
      <c r="BW5" s="19" t="s">
        <v>92</v>
      </c>
      <c r="BX5" s="19" t="s">
        <v>93</v>
      </c>
      <c r="BY5" s="19" t="s">
        <v>94</v>
      </c>
      <c r="BZ5" s="19" t="s">
        <v>95</v>
      </c>
      <c r="CA5" s="19" t="s">
        <v>85</v>
      </c>
      <c r="CB5" s="19" t="s">
        <v>86</v>
      </c>
      <c r="CC5" s="19" t="s">
        <v>87</v>
      </c>
      <c r="CD5" s="19" t="s">
        <v>88</v>
      </c>
      <c r="CE5" s="19" t="s">
        <v>89</v>
      </c>
      <c r="CF5" s="19" t="s">
        <v>90</v>
      </c>
      <c r="CG5" s="19" t="s">
        <v>91</v>
      </c>
      <c r="CH5" s="19" t="s">
        <v>92</v>
      </c>
      <c r="CI5" s="19" t="s">
        <v>93</v>
      </c>
      <c r="CJ5" s="19" t="s">
        <v>94</v>
      </c>
      <c r="CK5" s="19" t="s">
        <v>95</v>
      </c>
      <c r="CL5" s="19" t="s">
        <v>85</v>
      </c>
      <c r="CM5" s="19" t="s">
        <v>86</v>
      </c>
      <c r="CN5" s="19" t="s">
        <v>87</v>
      </c>
      <c r="CO5" s="19" t="s">
        <v>88</v>
      </c>
      <c r="CP5" s="19" t="s">
        <v>89</v>
      </c>
      <c r="CQ5" s="19" t="s">
        <v>90</v>
      </c>
      <c r="CR5" s="19" t="s">
        <v>91</v>
      </c>
      <c r="CS5" s="19" t="s">
        <v>92</v>
      </c>
      <c r="CT5" s="19" t="s">
        <v>93</v>
      </c>
      <c r="CU5" s="19" t="s">
        <v>94</v>
      </c>
      <c r="CV5" s="19" t="s">
        <v>95</v>
      </c>
      <c r="CW5" s="19" t="s">
        <v>85</v>
      </c>
      <c r="CX5" s="19" t="s">
        <v>86</v>
      </c>
      <c r="CY5" s="19" t="s">
        <v>87</v>
      </c>
      <c r="CZ5" s="19" t="s">
        <v>88</v>
      </c>
      <c r="DA5" s="19" t="s">
        <v>89</v>
      </c>
      <c r="DB5" s="19" t="s">
        <v>90</v>
      </c>
      <c r="DC5" s="19" t="s">
        <v>91</v>
      </c>
      <c r="DD5" s="19" t="s">
        <v>92</v>
      </c>
      <c r="DE5" s="19" t="s">
        <v>93</v>
      </c>
      <c r="DF5" s="19" t="s">
        <v>94</v>
      </c>
      <c r="DG5" s="19" t="s">
        <v>95</v>
      </c>
      <c r="DH5" s="19" t="s">
        <v>85</v>
      </c>
      <c r="DI5" s="19" t="s">
        <v>86</v>
      </c>
      <c r="DJ5" s="19" t="s">
        <v>87</v>
      </c>
      <c r="DK5" s="19" t="s">
        <v>88</v>
      </c>
      <c r="DL5" s="19" t="s">
        <v>89</v>
      </c>
      <c r="DM5" s="19" t="s">
        <v>90</v>
      </c>
      <c r="DN5" s="19" t="s">
        <v>91</v>
      </c>
      <c r="DO5" s="19" t="s">
        <v>92</v>
      </c>
      <c r="DP5" s="19" t="s">
        <v>93</v>
      </c>
      <c r="DQ5" s="19" t="s">
        <v>94</v>
      </c>
      <c r="DR5" s="19" t="s">
        <v>95</v>
      </c>
      <c r="DS5" s="19" t="s">
        <v>85</v>
      </c>
      <c r="DT5" s="19" t="s">
        <v>86</v>
      </c>
      <c r="DU5" s="19" t="s">
        <v>87</v>
      </c>
      <c r="DV5" s="19" t="s">
        <v>88</v>
      </c>
      <c r="DW5" s="19" t="s">
        <v>89</v>
      </c>
      <c r="DX5" s="19" t="s">
        <v>90</v>
      </c>
      <c r="DY5" s="19" t="s">
        <v>91</v>
      </c>
      <c r="DZ5" s="19" t="s">
        <v>92</v>
      </c>
      <c r="EA5" s="19" t="s">
        <v>93</v>
      </c>
      <c r="EB5" s="19" t="s">
        <v>94</v>
      </c>
      <c r="EC5" s="19" t="s">
        <v>95</v>
      </c>
      <c r="ED5" s="19" t="s">
        <v>85</v>
      </c>
      <c r="EE5" s="19" t="s">
        <v>86</v>
      </c>
      <c r="EF5" s="19" t="s">
        <v>87</v>
      </c>
      <c r="EG5" s="19" t="s">
        <v>88</v>
      </c>
      <c r="EH5" s="19" t="s">
        <v>89</v>
      </c>
      <c r="EI5" s="19" t="s">
        <v>90</v>
      </c>
      <c r="EJ5" s="19" t="s">
        <v>91</v>
      </c>
      <c r="EK5" s="19" t="s">
        <v>92</v>
      </c>
      <c r="EL5" s="19" t="s">
        <v>93</v>
      </c>
      <c r="EM5" s="19" t="s">
        <v>94</v>
      </c>
      <c r="EN5" s="19" t="s">
        <v>95</v>
      </c>
    </row>
    <row r="6" spans="1:144" s="23" customFormat="1" x14ac:dyDescent="0.2">
      <c r="A6" s="15" t="s">
        <v>96</v>
      </c>
      <c r="B6" s="20">
        <f>B7</f>
        <v>2021</v>
      </c>
      <c r="C6" s="20">
        <f t="shared" ref="C6:W6" si="3">C7</f>
        <v>104256</v>
      </c>
      <c r="D6" s="20">
        <f t="shared" si="3"/>
        <v>47</v>
      </c>
      <c r="E6" s="20">
        <f t="shared" si="3"/>
        <v>1</v>
      </c>
      <c r="F6" s="20">
        <f t="shared" si="3"/>
        <v>0</v>
      </c>
      <c r="G6" s="20">
        <f t="shared" si="3"/>
        <v>0</v>
      </c>
      <c r="H6" s="20" t="str">
        <f t="shared" si="3"/>
        <v>群馬県　嬬恋村</v>
      </c>
      <c r="I6" s="20" t="str">
        <f t="shared" si="3"/>
        <v>法非適用</v>
      </c>
      <c r="J6" s="20" t="str">
        <f t="shared" si="3"/>
        <v>水道事業</v>
      </c>
      <c r="K6" s="20" t="str">
        <f t="shared" si="3"/>
        <v>簡易水道事業</v>
      </c>
      <c r="L6" s="20" t="str">
        <f t="shared" si="3"/>
        <v>D2</v>
      </c>
      <c r="M6" s="20" t="str">
        <f t="shared" si="3"/>
        <v>非設置</v>
      </c>
      <c r="N6" s="21" t="str">
        <f t="shared" si="3"/>
        <v>-</v>
      </c>
      <c r="O6" s="21" t="str">
        <f t="shared" si="3"/>
        <v>該当数値なし</v>
      </c>
      <c r="P6" s="21">
        <f t="shared" si="3"/>
        <v>64.37</v>
      </c>
      <c r="Q6" s="21">
        <f t="shared" si="3"/>
        <v>1276</v>
      </c>
      <c r="R6" s="21">
        <f t="shared" si="3"/>
        <v>9287</v>
      </c>
      <c r="S6" s="21">
        <f t="shared" si="3"/>
        <v>337.58</v>
      </c>
      <c r="T6" s="21">
        <f t="shared" si="3"/>
        <v>27.51</v>
      </c>
      <c r="U6" s="21">
        <f t="shared" si="3"/>
        <v>5937</v>
      </c>
      <c r="V6" s="21">
        <f t="shared" si="3"/>
        <v>33.74</v>
      </c>
      <c r="W6" s="21">
        <f t="shared" si="3"/>
        <v>175.96</v>
      </c>
      <c r="X6" s="22">
        <f>IF(X7="",NA(),X7)</f>
        <v>104.13</v>
      </c>
      <c r="Y6" s="22">
        <f t="shared" ref="Y6:AG6" si="4">IF(Y7="",NA(),Y7)</f>
        <v>97.04</v>
      </c>
      <c r="Z6" s="22">
        <f t="shared" si="4"/>
        <v>101.27</v>
      </c>
      <c r="AA6" s="22">
        <f t="shared" si="4"/>
        <v>95.28</v>
      </c>
      <c r="AB6" s="22">
        <f t="shared" si="4"/>
        <v>92.41</v>
      </c>
      <c r="AC6" s="22">
        <f t="shared" si="4"/>
        <v>73.959999999999994</v>
      </c>
      <c r="AD6" s="22">
        <f t="shared" si="4"/>
        <v>75.010000000000005</v>
      </c>
      <c r="AE6" s="22">
        <f t="shared" si="4"/>
        <v>72.760000000000005</v>
      </c>
      <c r="AF6" s="22">
        <f t="shared" si="4"/>
        <v>82.57</v>
      </c>
      <c r="AG6" s="22">
        <f t="shared" si="4"/>
        <v>81.17</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461.87</v>
      </c>
      <c r="BF6" s="22">
        <f t="shared" ref="BF6:BN6" si="7">IF(BF7="",NA(),BF7)</f>
        <v>466.61</v>
      </c>
      <c r="BG6" s="22">
        <f t="shared" si="7"/>
        <v>555.20000000000005</v>
      </c>
      <c r="BH6" s="22">
        <f t="shared" si="7"/>
        <v>595.44000000000005</v>
      </c>
      <c r="BI6" s="22">
        <f t="shared" si="7"/>
        <v>699.16</v>
      </c>
      <c r="BJ6" s="22">
        <f t="shared" si="7"/>
        <v>1295.06</v>
      </c>
      <c r="BK6" s="22">
        <f t="shared" si="7"/>
        <v>1168.7</v>
      </c>
      <c r="BL6" s="22">
        <f t="shared" si="7"/>
        <v>1245.46</v>
      </c>
      <c r="BM6" s="22">
        <f t="shared" si="7"/>
        <v>834.1</v>
      </c>
      <c r="BN6" s="22">
        <f t="shared" si="7"/>
        <v>853.42</v>
      </c>
      <c r="BO6" s="21" t="str">
        <f>IF(BO7="","",IF(BO7="-","【-】","【"&amp;SUBSTITUTE(TEXT(BO7,"#,##0.00"),"-","△")&amp;"】"))</f>
        <v>【940.88】</v>
      </c>
      <c r="BP6" s="22">
        <f>IF(BP7="",NA(),BP7)</f>
        <v>75.17</v>
      </c>
      <c r="BQ6" s="22">
        <f t="shared" ref="BQ6:BY6" si="8">IF(BQ7="",NA(),BQ7)</f>
        <v>66.92</v>
      </c>
      <c r="BR6" s="22">
        <f t="shared" si="8"/>
        <v>70.989999999999995</v>
      </c>
      <c r="BS6" s="22">
        <f t="shared" si="8"/>
        <v>71.78</v>
      </c>
      <c r="BT6" s="22">
        <f t="shared" si="8"/>
        <v>68.27</v>
      </c>
      <c r="BU6" s="22">
        <f t="shared" si="8"/>
        <v>53.29</v>
      </c>
      <c r="BV6" s="22">
        <f t="shared" si="8"/>
        <v>53.59</v>
      </c>
      <c r="BW6" s="22">
        <f t="shared" si="8"/>
        <v>51.08</v>
      </c>
      <c r="BX6" s="22">
        <f t="shared" si="8"/>
        <v>64.44</v>
      </c>
      <c r="BY6" s="22">
        <f t="shared" si="8"/>
        <v>60.53</v>
      </c>
      <c r="BZ6" s="21" t="str">
        <f>IF(BZ7="","",IF(BZ7="-","【-】","【"&amp;SUBSTITUTE(TEXT(BZ7,"#,##0.00"),"-","△")&amp;"】"))</f>
        <v>【54.59】</v>
      </c>
      <c r="CA6" s="22">
        <f>IF(CA7="",NA(),CA7)</f>
        <v>89.66</v>
      </c>
      <c r="CB6" s="22">
        <f t="shared" ref="CB6:CJ6" si="9">IF(CB7="",NA(),CB7)</f>
        <v>102.52</v>
      </c>
      <c r="CC6" s="22">
        <f t="shared" si="9"/>
        <v>95.61</v>
      </c>
      <c r="CD6" s="22">
        <f t="shared" si="9"/>
        <v>107.69</v>
      </c>
      <c r="CE6" s="22">
        <f t="shared" si="9"/>
        <v>109.95</v>
      </c>
      <c r="CF6" s="22">
        <f t="shared" si="9"/>
        <v>259.02</v>
      </c>
      <c r="CG6" s="22">
        <f t="shared" si="9"/>
        <v>259.79000000000002</v>
      </c>
      <c r="CH6" s="22">
        <f t="shared" si="9"/>
        <v>262.13</v>
      </c>
      <c r="CI6" s="22">
        <f t="shared" si="9"/>
        <v>197.14</v>
      </c>
      <c r="CJ6" s="22">
        <f t="shared" si="9"/>
        <v>210.72</v>
      </c>
      <c r="CK6" s="21" t="str">
        <f>IF(CK7="","",IF(CK7="-","【-】","【"&amp;SUBSTITUTE(TEXT(CK7,"#,##0.00"),"-","△")&amp;"】"))</f>
        <v>【301.20】</v>
      </c>
      <c r="CL6" s="22">
        <f>IF(CL7="",NA(),CL7)</f>
        <v>63.38</v>
      </c>
      <c r="CM6" s="22">
        <f t="shared" ref="CM6:CU6" si="10">IF(CM7="",NA(),CM7)</f>
        <v>65.849999999999994</v>
      </c>
      <c r="CN6" s="22">
        <f t="shared" si="10"/>
        <v>58.47</v>
      </c>
      <c r="CO6" s="22">
        <f t="shared" si="10"/>
        <v>50.1</v>
      </c>
      <c r="CP6" s="22">
        <f t="shared" si="10"/>
        <v>50.77</v>
      </c>
      <c r="CQ6" s="22">
        <f t="shared" si="10"/>
        <v>56.65</v>
      </c>
      <c r="CR6" s="22">
        <f t="shared" si="10"/>
        <v>56.41</v>
      </c>
      <c r="CS6" s="22">
        <f t="shared" si="10"/>
        <v>54.9</v>
      </c>
      <c r="CT6" s="22">
        <f t="shared" si="10"/>
        <v>55.7</v>
      </c>
      <c r="CU6" s="22">
        <f t="shared" si="10"/>
        <v>54.87</v>
      </c>
      <c r="CV6" s="21" t="str">
        <f>IF(CV7="","",IF(CV7="-","【-】","【"&amp;SUBSTITUTE(TEXT(CV7,"#,##0.00"),"-","△")&amp;"】"))</f>
        <v>【56.42】</v>
      </c>
      <c r="CW6" s="22">
        <f>IF(CW7="",NA(),CW7)</f>
        <v>65.739999999999995</v>
      </c>
      <c r="CX6" s="22">
        <f t="shared" ref="CX6:DF6" si="11">IF(CX7="",NA(),CX7)</f>
        <v>63</v>
      </c>
      <c r="CY6" s="22">
        <f t="shared" si="11"/>
        <v>69.62</v>
      </c>
      <c r="CZ6" s="22">
        <f t="shared" si="11"/>
        <v>69.900000000000006</v>
      </c>
      <c r="DA6" s="22">
        <f t="shared" si="11"/>
        <v>71.87</v>
      </c>
      <c r="DB6" s="22">
        <f t="shared" si="11"/>
        <v>76.13</v>
      </c>
      <c r="DC6" s="22">
        <f t="shared" si="11"/>
        <v>75.12</v>
      </c>
      <c r="DD6" s="22">
        <f t="shared" si="11"/>
        <v>74.27</v>
      </c>
      <c r="DE6" s="22">
        <f t="shared" si="11"/>
        <v>71.81</v>
      </c>
      <c r="DF6" s="22">
        <f t="shared" si="11"/>
        <v>71.819999999999993</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0.52</v>
      </c>
      <c r="EE6" s="22">
        <f t="shared" ref="EE6:EM6" si="14">IF(EE7="",NA(),EE7)</f>
        <v>0.77</v>
      </c>
      <c r="EF6" s="22">
        <f t="shared" si="14"/>
        <v>1.19</v>
      </c>
      <c r="EG6" s="22">
        <f t="shared" si="14"/>
        <v>1.19</v>
      </c>
      <c r="EH6" s="22">
        <f t="shared" si="14"/>
        <v>0.46</v>
      </c>
      <c r="EI6" s="22">
        <f t="shared" si="14"/>
        <v>0.96</v>
      </c>
      <c r="EJ6" s="22">
        <f t="shared" si="14"/>
        <v>0.65</v>
      </c>
      <c r="EK6" s="22">
        <f t="shared" si="14"/>
        <v>0.52</v>
      </c>
      <c r="EL6" s="22">
        <f t="shared" si="14"/>
        <v>1.48</v>
      </c>
      <c r="EM6" s="22">
        <f t="shared" si="14"/>
        <v>0.45</v>
      </c>
      <c r="EN6" s="21" t="str">
        <f>IF(EN7="","",IF(EN7="-","【-】","【"&amp;SUBSTITUTE(TEXT(EN7,"#,##0.00"),"-","△")&amp;"】"))</f>
        <v>【0.58】</v>
      </c>
    </row>
    <row r="7" spans="1:144" s="23" customFormat="1" x14ac:dyDescent="0.2">
      <c r="A7" s="15"/>
      <c r="B7" s="24">
        <v>2021</v>
      </c>
      <c r="C7" s="24">
        <v>104256</v>
      </c>
      <c r="D7" s="24">
        <v>47</v>
      </c>
      <c r="E7" s="24">
        <v>1</v>
      </c>
      <c r="F7" s="24">
        <v>0</v>
      </c>
      <c r="G7" s="24">
        <v>0</v>
      </c>
      <c r="H7" s="24" t="s">
        <v>97</v>
      </c>
      <c r="I7" s="24" t="s">
        <v>98</v>
      </c>
      <c r="J7" s="24" t="s">
        <v>99</v>
      </c>
      <c r="K7" s="24" t="s">
        <v>100</v>
      </c>
      <c r="L7" s="24" t="s">
        <v>101</v>
      </c>
      <c r="M7" s="24" t="s">
        <v>102</v>
      </c>
      <c r="N7" s="25" t="s">
        <v>103</v>
      </c>
      <c r="O7" s="25" t="s">
        <v>104</v>
      </c>
      <c r="P7" s="25">
        <v>64.37</v>
      </c>
      <c r="Q7" s="25">
        <v>1276</v>
      </c>
      <c r="R7" s="25">
        <v>9287</v>
      </c>
      <c r="S7" s="25">
        <v>337.58</v>
      </c>
      <c r="T7" s="25">
        <v>27.51</v>
      </c>
      <c r="U7" s="25">
        <v>5937</v>
      </c>
      <c r="V7" s="25">
        <v>33.74</v>
      </c>
      <c r="W7" s="25">
        <v>175.96</v>
      </c>
      <c r="X7" s="25">
        <v>104.13</v>
      </c>
      <c r="Y7" s="25">
        <v>97.04</v>
      </c>
      <c r="Z7" s="25">
        <v>101.27</v>
      </c>
      <c r="AA7" s="25">
        <v>95.28</v>
      </c>
      <c r="AB7" s="25">
        <v>92.41</v>
      </c>
      <c r="AC7" s="25">
        <v>73.959999999999994</v>
      </c>
      <c r="AD7" s="25">
        <v>75.010000000000005</v>
      </c>
      <c r="AE7" s="25">
        <v>72.760000000000005</v>
      </c>
      <c r="AF7" s="25">
        <v>82.57</v>
      </c>
      <c r="AG7" s="25">
        <v>81.17</v>
      </c>
      <c r="AH7" s="25">
        <v>73.42</v>
      </c>
      <c r="AI7" s="25"/>
      <c r="AJ7" s="25"/>
      <c r="AK7" s="25"/>
      <c r="AL7" s="25"/>
      <c r="AM7" s="25"/>
      <c r="AN7" s="25"/>
      <c r="AO7" s="25"/>
      <c r="AP7" s="25"/>
      <c r="AQ7" s="25"/>
      <c r="AR7" s="25"/>
      <c r="AS7" s="25"/>
      <c r="AT7" s="25"/>
      <c r="AU7" s="25"/>
      <c r="AV7" s="25"/>
      <c r="AW7" s="25"/>
      <c r="AX7" s="25"/>
      <c r="AY7" s="25"/>
      <c r="AZ7" s="25"/>
      <c r="BA7" s="25"/>
      <c r="BB7" s="25"/>
      <c r="BC7" s="25"/>
      <c r="BD7" s="25"/>
      <c r="BE7" s="25">
        <v>461.87</v>
      </c>
      <c r="BF7" s="25">
        <v>466.61</v>
      </c>
      <c r="BG7" s="25">
        <v>555.20000000000005</v>
      </c>
      <c r="BH7" s="25">
        <v>595.44000000000005</v>
      </c>
      <c r="BI7" s="25">
        <v>699.16</v>
      </c>
      <c r="BJ7" s="25">
        <v>1295.06</v>
      </c>
      <c r="BK7" s="25">
        <v>1168.7</v>
      </c>
      <c r="BL7" s="25">
        <v>1245.46</v>
      </c>
      <c r="BM7" s="25">
        <v>834.1</v>
      </c>
      <c r="BN7" s="25">
        <v>853.42</v>
      </c>
      <c r="BO7" s="25">
        <v>940.88</v>
      </c>
      <c r="BP7" s="25">
        <v>75.17</v>
      </c>
      <c r="BQ7" s="25">
        <v>66.92</v>
      </c>
      <c r="BR7" s="25">
        <v>70.989999999999995</v>
      </c>
      <c r="BS7" s="25">
        <v>71.78</v>
      </c>
      <c r="BT7" s="25">
        <v>68.27</v>
      </c>
      <c r="BU7" s="25">
        <v>53.29</v>
      </c>
      <c r="BV7" s="25">
        <v>53.59</v>
      </c>
      <c r="BW7" s="25">
        <v>51.08</v>
      </c>
      <c r="BX7" s="25">
        <v>64.44</v>
      </c>
      <c r="BY7" s="25">
        <v>60.53</v>
      </c>
      <c r="BZ7" s="25">
        <v>54.59</v>
      </c>
      <c r="CA7" s="25">
        <v>89.66</v>
      </c>
      <c r="CB7" s="25">
        <v>102.52</v>
      </c>
      <c r="CC7" s="25">
        <v>95.61</v>
      </c>
      <c r="CD7" s="25">
        <v>107.69</v>
      </c>
      <c r="CE7" s="25">
        <v>109.95</v>
      </c>
      <c r="CF7" s="25">
        <v>259.02</v>
      </c>
      <c r="CG7" s="25">
        <v>259.79000000000002</v>
      </c>
      <c r="CH7" s="25">
        <v>262.13</v>
      </c>
      <c r="CI7" s="25">
        <v>197.14</v>
      </c>
      <c r="CJ7" s="25">
        <v>210.72</v>
      </c>
      <c r="CK7" s="25">
        <v>301.2</v>
      </c>
      <c r="CL7" s="25">
        <v>63.38</v>
      </c>
      <c r="CM7" s="25">
        <v>65.849999999999994</v>
      </c>
      <c r="CN7" s="25">
        <v>58.47</v>
      </c>
      <c r="CO7" s="25">
        <v>50.1</v>
      </c>
      <c r="CP7" s="25">
        <v>50.77</v>
      </c>
      <c r="CQ7" s="25">
        <v>56.65</v>
      </c>
      <c r="CR7" s="25">
        <v>56.41</v>
      </c>
      <c r="CS7" s="25">
        <v>54.9</v>
      </c>
      <c r="CT7" s="25">
        <v>55.7</v>
      </c>
      <c r="CU7" s="25">
        <v>54.87</v>
      </c>
      <c r="CV7" s="25">
        <v>56.42</v>
      </c>
      <c r="CW7" s="25">
        <v>65.739999999999995</v>
      </c>
      <c r="CX7" s="25">
        <v>63</v>
      </c>
      <c r="CY7" s="25">
        <v>69.62</v>
      </c>
      <c r="CZ7" s="25">
        <v>69.900000000000006</v>
      </c>
      <c r="DA7" s="25">
        <v>71.87</v>
      </c>
      <c r="DB7" s="25">
        <v>76.13</v>
      </c>
      <c r="DC7" s="25">
        <v>75.12</v>
      </c>
      <c r="DD7" s="25">
        <v>74.27</v>
      </c>
      <c r="DE7" s="25">
        <v>71.81</v>
      </c>
      <c r="DF7" s="25">
        <v>71.819999999999993</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0.52</v>
      </c>
      <c r="EE7" s="25">
        <v>0.77</v>
      </c>
      <c r="EF7" s="25">
        <v>1.19</v>
      </c>
      <c r="EG7" s="25">
        <v>1.19</v>
      </c>
      <c r="EH7" s="25">
        <v>0.46</v>
      </c>
      <c r="EI7" s="25">
        <v>0.96</v>
      </c>
      <c r="EJ7" s="25">
        <v>0.65</v>
      </c>
      <c r="EK7" s="25">
        <v>0.52</v>
      </c>
      <c r="EL7" s="25">
        <v>1.48</v>
      </c>
      <c r="EM7" s="25">
        <v>0.45</v>
      </c>
      <c r="EN7" s="25">
        <v>0.57999999999999996</v>
      </c>
    </row>
    <row r="8" spans="1:144" x14ac:dyDescent="0.2">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
      <c r="A9" s="27"/>
      <c r="B9" s="27" t="s">
        <v>105</v>
      </c>
      <c r="C9" s="27" t="s">
        <v>106</v>
      </c>
      <c r="D9" s="27" t="s">
        <v>107</v>
      </c>
      <c r="E9" s="27" t="s">
        <v>108</v>
      </c>
      <c r="F9" s="27" t="s">
        <v>109</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7" t="s">
        <v>47</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2">
      <c r="B11">
        <v>4</v>
      </c>
      <c r="C11">
        <v>3</v>
      </c>
      <c r="D11">
        <v>2</v>
      </c>
      <c r="E11">
        <v>1</v>
      </c>
      <c r="F11">
        <v>0</v>
      </c>
      <c r="G11" t="s">
        <v>110</v>
      </c>
    </row>
    <row r="12" spans="1:144" x14ac:dyDescent="0.2">
      <c r="B12">
        <v>1</v>
      </c>
      <c r="C12">
        <v>1</v>
      </c>
      <c r="D12">
        <v>1</v>
      </c>
      <c r="E12">
        <v>2</v>
      </c>
      <c r="F12">
        <v>3</v>
      </c>
      <c r="G12" t="s">
        <v>111</v>
      </c>
    </row>
    <row r="13" spans="1:144" x14ac:dyDescent="0.2">
      <c r="B13" t="s">
        <v>112</v>
      </c>
      <c r="C13" t="s">
        <v>112</v>
      </c>
      <c r="D13" t="s">
        <v>113</v>
      </c>
      <c r="E13" t="s">
        <v>114</v>
      </c>
      <c r="F13" t="s">
        <v>115</v>
      </c>
      <c r="G13" t="s">
        <v>116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2022-12-01T01:09:30Z</dcterms:created>
  <dcterms:modified xsi:type="dcterms:W3CDTF">2023-02-02T14:35:23Z</dcterms:modified>
  <cp:category/>
</cp:coreProperties>
</file>