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4 高山村\"/>
    </mc:Choice>
  </mc:AlternateContent>
  <xr:revisionPtr revIDLastSave="0" documentId="13_ncr:1_{A9D6D7FD-EC5E-4C70-8F78-2DB9575222F1}" xr6:coauthVersionLast="36" xr6:coauthVersionMax="47" xr10:uidLastSave="{00000000-0000-0000-0000-000000000000}"/>
  <workbookProtection workbookAlgorithmName="SHA-512" workbookHashValue="vahJBG7Fl2xO4lZD0Wq2NMXEBOQYmagd1DLCGGwqGDRRqyw5m0fwBsEzoTSbeB5M/KAecBXgpgEJgeoaJDcpGQ==" workbookSaltValue="T9TNIRCXaQXENTC1g+VwdA==" workbookSpinCount="100000" lockStructure="1"/>
  <bookViews>
    <workbookView xWindow="0" yWindow="0" windowWidth="19200" windowHeight="68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P6" i="5"/>
  <c r="O6" i="5"/>
  <c r="I10" i="4" s="1"/>
  <c r="N6" i="5"/>
  <c r="B10" i="4" s="1"/>
  <c r="M6" i="5"/>
  <c r="L6" i="5"/>
  <c r="W8" i="4" s="1"/>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E85" i="4"/>
  <c r="BB10" i="4"/>
  <c r="AL10" i="4"/>
  <c r="W10" i="4"/>
  <c r="P10" i="4"/>
  <c r="BB8" i="4"/>
  <c r="AT8" i="4"/>
  <c r="AL8" i="4"/>
  <c r="AD8" i="4"/>
  <c r="I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<sst xmlns="http://schemas.openxmlformats.org/spreadsheetml/2006/main" count="233" uniqueCount="119">
  <si>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</si>
  <si>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</si>
  <si>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</si>
  <si>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</si>
  <si>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</si>
  <si>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</si>
  <si>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</si>
  <si>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</si>
  <si>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</si>
  <si>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</si>
  <si>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</si>
  <si>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</si>
  <si>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</si>
  <si>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</si>
  <si>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</si>
  <si>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</si>
  <si>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</si>
  <si>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</si>
  <si>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</si>
  <si>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</si>
  <si>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</si>
  <si>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</si>
  <si>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</si>
  <si>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</si>
  <si>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</si>
  <si>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</si>
  <si>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</si>
  <si>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</si>
  <si>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</si>
  <si>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</si>
  <si>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</si>
  <si>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</si>
  <si>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</si>
  <si>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</si>
  <si>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</si>
  <si>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</si>
  <si>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</si>
  <si>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</si>
  <si>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</si>
  <si>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</si>
  <si>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</si>
  <si>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</si>
  <si>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</si>
  <si>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</si>
  <si>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</si>
  <si>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</si>
  <si>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</si>
  <si>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</si>
  <si>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</si>
  <si>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</si>
  <si>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</si>
  <si>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</si>
  <si>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</si>
  <si>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</si>
  <si>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</si>
  <si>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</si>
  <si>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</si>
  <si>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</si>
  <si>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</si>
  <si>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</si>
  <si>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</si>
  <si>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</si>
  <si>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</si>
  <si>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</si>
  <si>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</si>
  <si>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</si>
  <si>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</si>
  <si>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</si>
  <si>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</si>
  <si>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</si>
  <si>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</si>
  <si>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</si>
  <si>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</si>
  <si>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</si>
  <si>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</si>
  <si>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</si>
  <si>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</si>
  <si>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</si>
  <si>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</si>
  <si>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</si>
  <si>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</si>
  <si>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</si>
  <si>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</si>
  <si>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</si>
  <si>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</si>
  <si>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</si>
  <si>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</si>
  <si>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</si>
  <si>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</si>
  <si>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</si>
  <si>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</si>
  <si>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</si>
  <si>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</si>
  <si>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</si>
  <si>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</si>
  <si>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</si>
  <si>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高山村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</si>
  <si>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</si>
  <si>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</si>
  <si>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</si>
  <si>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</si>
  <si>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</si>
  <si>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</si>
  <si>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</si>
  <si>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</si>
  <si>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</si>
  <si>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</si>
  <si>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</si>
  <si>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</si>
  <si>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</si>
  <si>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</si>
  <si>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</si>
  <si>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</si>
  <si>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</si>
  <si>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</si>
  <si>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</si>
  <si>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①有形固定資産減価償却率・・・該当数値なし
②管路経年化率・・・該当数値なし
③管路更新率・・・計画的な更新を行い経費の均等化を計れるようにする。</t>
    <rPh sb="1" eb="3">
      <t>ユウケイ</t>
    </rPh>
    <rPh sb="3" eb="7">
      <t>コテイシサン</t>
    </rPh>
    <rPh sb="7" eb="9">
      <t>ゲンカ</t>
    </rPh>
    <rPh sb="9" eb="12">
      <t>ショウキャクリツ</t>
    </rPh>
    <rPh sb="15" eb="17">
      <t>ガイトウ</t>
    </rPh>
    <rPh sb="17" eb="19">
      <t>スウチ</t>
    </rPh>
    <rPh sb="23" eb="25">
      <t>カンロ</t>
    </rPh>
    <rPh sb="25" eb="27">
      <t>ケイネン</t>
    </rPh>
    <rPh sb="27" eb="28">
      <t>カ</t>
    </rPh>
    <rPh sb="28" eb="29">
      <t>リツ</t>
    </rPh>
    <rPh sb="32" eb="34">
      <t>ガイトウ</t>
    </rPh>
    <rPh sb="34" eb="36">
      <t>スウチ</t>
    </rPh>
    <rPh sb="40" eb="42">
      <t>カンロ</t>
    </rPh>
    <rPh sb="42" eb="44">
      <t>コウシン</t>
    </rPh>
    <rPh sb="44" eb="45">
      <t>リツ</t>
    </rPh>
    <rPh sb="48" eb="50">
      <t>ケイカク</t>
    </rPh>
    <rPh sb="50" eb="51">
      <t>テキ</t>
    </rPh>
    <rPh sb="52" eb="54">
      <t>コウシン</t>
    </rPh>
    <rPh sb="55" eb="56">
      <t>オコナ</t>
    </rPh>
    <rPh sb="57" eb="59">
      <t>ケイヒ</t>
    </rPh>
    <rPh sb="60" eb="63">
      <t>キントウカ</t>
    </rPh>
    <rPh sb="64" eb="65">
      <t>ハカ</t>
    </rPh>
    <phoneticPr fontId="4"/>
  </si>
  <si>
    <t>「１．経営の健全性・効率性」は繰入金に頼った経費となっているが、給水人口の減少及び老朽化に対する費用の増加により今後も繰入金に頼る形になることが予想されるため、経費削減や料金の改定等の対策を講じる必要がある。
「２．老朽化の状況」は、昨年に引き続き更新投資がされていない状況で、費用の抑制の為の小規模な修繕で対応していた。今後は計画的に施設更新・管路更新等を検討する必要がある。</t>
    <rPh sb="3" eb="5">
      <t>ケイエイ</t>
    </rPh>
    <rPh sb="6" eb="9">
      <t>ケンゼンセイ</t>
    </rPh>
    <rPh sb="10" eb="13">
      <t>コウリツセイ</t>
    </rPh>
    <rPh sb="15" eb="18">
      <t>クリイレキン</t>
    </rPh>
    <rPh sb="19" eb="20">
      <t>タヨ</t>
    </rPh>
    <rPh sb="22" eb="24">
      <t>ケイヒ</t>
    </rPh>
    <rPh sb="32" eb="34">
      <t>キュウスイ</t>
    </rPh>
    <rPh sb="34" eb="36">
      <t>ジンコウ</t>
    </rPh>
    <rPh sb="37" eb="39">
      <t>ゲンショウ</t>
    </rPh>
    <rPh sb="39" eb="40">
      <t>オヨ</t>
    </rPh>
    <rPh sb="41" eb="44">
      <t>ロウキュウカ</t>
    </rPh>
    <rPh sb="45" eb="46">
      <t>タイ</t>
    </rPh>
    <rPh sb="48" eb="50">
      <t>ヒヨウ</t>
    </rPh>
    <rPh sb="51" eb="53">
      <t>ゾウカ</t>
    </rPh>
    <rPh sb="56" eb="58">
      <t>コンゴ</t>
    </rPh>
    <rPh sb="59" eb="62">
      <t>クリイレキン</t>
    </rPh>
    <rPh sb="63" eb="64">
      <t>タヨ</t>
    </rPh>
    <rPh sb="65" eb="66">
      <t>カタチ</t>
    </rPh>
    <rPh sb="72" eb="74">
      <t>ヨソウ</t>
    </rPh>
    <rPh sb="80" eb="82">
      <t>ケイヒ</t>
    </rPh>
    <rPh sb="82" eb="84">
      <t>サクゲン</t>
    </rPh>
    <rPh sb="85" eb="87">
      <t>リョウキン</t>
    </rPh>
    <rPh sb="88" eb="90">
      <t>カイテイ</t>
    </rPh>
    <rPh sb="90" eb="91">
      <t>トウ</t>
    </rPh>
    <rPh sb="92" eb="94">
      <t>タイサク</t>
    </rPh>
    <rPh sb="95" eb="96">
      <t>コウ</t>
    </rPh>
    <rPh sb="98" eb="100">
      <t>ヒツヨウ</t>
    </rPh>
    <rPh sb="108" eb="111">
      <t>ロウキュウカ</t>
    </rPh>
    <rPh sb="112" eb="114">
      <t>ジョウキョウ</t>
    </rPh>
    <rPh sb="117" eb="119">
      <t>サクネン</t>
    </rPh>
    <rPh sb="120" eb="121">
      <t>ヒ</t>
    </rPh>
    <rPh sb="122" eb="123">
      <t>ツヅ</t>
    </rPh>
    <rPh sb="124" eb="126">
      <t>コウシン</t>
    </rPh>
    <rPh sb="126" eb="128">
      <t>トウシ</t>
    </rPh>
    <rPh sb="135" eb="137">
      <t>ジョウキョウ</t>
    </rPh>
    <rPh sb="139" eb="141">
      <t>ヒヨウ</t>
    </rPh>
    <rPh sb="142" eb="144">
      <t>ヨクセイ</t>
    </rPh>
    <rPh sb="145" eb="146">
      <t>タメ</t>
    </rPh>
    <rPh sb="147" eb="150">
      <t>ショウキボ</t>
    </rPh>
    <rPh sb="151" eb="153">
      <t>シュウゼン</t>
    </rPh>
    <rPh sb="154" eb="156">
      <t>タイオウ</t>
    </rPh>
    <rPh sb="161" eb="163">
      <t>コンゴ</t>
    </rPh>
    <rPh sb="164" eb="167">
      <t>ケイカクテキ</t>
    </rPh>
    <rPh sb="168" eb="170">
      <t>シセツ</t>
    </rPh>
    <rPh sb="170" eb="172">
      <t>コウシン</t>
    </rPh>
    <rPh sb="173" eb="175">
      <t>カンロ</t>
    </rPh>
    <rPh sb="175" eb="177">
      <t>コウシン</t>
    </rPh>
    <rPh sb="177" eb="178">
      <t>トウ</t>
    </rPh>
    <rPh sb="179" eb="181">
      <t>ケントウ</t>
    </rPh>
    <rPh sb="183" eb="185">
      <t>ヒツヨウ</t>
    </rPh>
    <phoneticPr fontId="4"/>
  </si>
  <si>
    <t>①収益的収支比率・・・・昨年度より大幅な減少となった。料金回収率が低調な水準にあり操出金によって収入が賄われているため検討していく必要がある。
②累積欠損金比率・・・該当数値なし
③流動比率・・・・・・該当数値なし
④企業債残高対給水収益比率・・・類似団体平均値の３割程度と低い水準であり、施設や管路の更新を視野に入れていかなければならないと考えている。
⑤料金回収率・・・類似団体平均値との差が昨年度より広がっており、操出金へ依存しているため料金改定等の検討が必要である。
⑥給水原価・・・類似団体平均値を下回っているため費用の抑制などで効率的な経営に努め、改善する必要がある。
⑦施設利用率・・・５０％台で推移をしており、類似団体平均値と比較すると利用率が悪く、施設の規模の見直しを検討する必要がある。
⑧有収率・・・１００％に近い数値なので、効率性は良いと考えられる。</t>
    <rPh sb="1" eb="4">
      <t>シュウエキテキ</t>
    </rPh>
    <rPh sb="4" eb="6">
      <t>シュウシ</t>
    </rPh>
    <rPh sb="6" eb="8">
      <t>ヒリツ</t>
    </rPh>
    <rPh sb="12" eb="15">
      <t>サクネンド</t>
    </rPh>
    <rPh sb="17" eb="19">
      <t>オオハバ</t>
    </rPh>
    <rPh sb="20" eb="22">
      <t>ゲンショウ</t>
    </rPh>
    <rPh sb="27" eb="29">
      <t>リョウキン</t>
    </rPh>
    <rPh sb="29" eb="32">
      <t>カイシュウリツ</t>
    </rPh>
    <rPh sb="33" eb="35">
      <t>テイチョウ</t>
    </rPh>
    <rPh sb="36" eb="38">
      <t>スイジュン</t>
    </rPh>
    <rPh sb="41" eb="43">
      <t>クリダシ</t>
    </rPh>
    <rPh sb="43" eb="44">
      <t>キン</t>
    </rPh>
    <rPh sb="48" eb="50">
      <t>シュウニュウ</t>
    </rPh>
    <rPh sb="51" eb="52">
      <t>マカナ</t>
    </rPh>
    <rPh sb="59" eb="61">
      <t>ケントウ</t>
    </rPh>
    <rPh sb="65" eb="67">
      <t>ヒツヨウ</t>
    </rPh>
    <rPh sb="73" eb="75">
      <t>ルイセキ</t>
    </rPh>
    <rPh sb="75" eb="77">
      <t>ケッソン</t>
    </rPh>
    <rPh sb="77" eb="78">
      <t>キン</t>
    </rPh>
    <rPh sb="78" eb="80">
      <t>ヒリツ</t>
    </rPh>
    <rPh sb="83" eb="85">
      <t>ガイトウ</t>
    </rPh>
    <rPh sb="85" eb="87">
      <t>スウチ</t>
    </rPh>
    <rPh sb="91" eb="93">
      <t>リュウドウ</t>
    </rPh>
    <rPh sb="93" eb="95">
      <t>ヒリツ</t>
    </rPh>
    <rPh sb="101" eb="103">
      <t>ガイトウ</t>
    </rPh>
    <rPh sb="103" eb="105">
      <t>スウチ</t>
    </rPh>
    <rPh sb="109" eb="111">
      <t>キギョウ</t>
    </rPh>
    <rPh sb="111" eb="112">
      <t>サイ</t>
    </rPh>
    <rPh sb="112" eb="114">
      <t>ザンダカ</t>
    </rPh>
    <rPh sb="114" eb="115">
      <t>タイ</t>
    </rPh>
    <rPh sb="115" eb="117">
      <t>キュウスイ</t>
    </rPh>
    <rPh sb="117" eb="119">
      <t>シュウエキ</t>
    </rPh>
    <rPh sb="119" eb="121">
      <t>ヒリツ</t>
    </rPh>
    <rPh sb="124" eb="126">
      <t>ルイジ</t>
    </rPh>
    <rPh sb="126" eb="128">
      <t>ダンタイ</t>
    </rPh>
    <rPh sb="128" eb="131">
      <t>ヘイキンチ</t>
    </rPh>
    <rPh sb="133" eb="134">
      <t>ワリ</t>
    </rPh>
    <rPh sb="134" eb="136">
      <t>テイド</t>
    </rPh>
    <rPh sb="137" eb="138">
      <t>ヒク</t>
    </rPh>
    <rPh sb="139" eb="141">
      <t>スイジュン</t>
    </rPh>
    <rPh sb="145" eb="147">
      <t>シセツ</t>
    </rPh>
    <rPh sb="148" eb="150">
      <t>カンロ</t>
    </rPh>
    <rPh sb="151" eb="153">
      <t>コウシン</t>
    </rPh>
    <rPh sb="154" eb="156">
      <t>シヤ</t>
    </rPh>
    <rPh sb="157" eb="158">
      <t>イ</t>
    </rPh>
    <rPh sb="171" eb="172">
      <t>カンガ</t>
    </rPh>
    <rPh sb="179" eb="181">
      <t>リョウキン</t>
    </rPh>
    <rPh sb="181" eb="184">
      <t>カイシュウリツ</t>
    </rPh>
    <rPh sb="187" eb="189">
      <t>ルイジ</t>
    </rPh>
    <rPh sb="189" eb="191">
      <t>ダンタイ</t>
    </rPh>
    <rPh sb="191" eb="194">
      <t>ヘイキンチ</t>
    </rPh>
    <rPh sb="196" eb="197">
      <t>サ</t>
    </rPh>
    <rPh sb="198" eb="201">
      <t>サクネンド</t>
    </rPh>
    <rPh sb="203" eb="204">
      <t>ヒロ</t>
    </rPh>
    <rPh sb="210" eb="212">
      <t>クリダシ</t>
    </rPh>
    <rPh sb="212" eb="213">
      <t>キン</t>
    </rPh>
    <rPh sb="214" eb="216">
      <t>イゾン</t>
    </rPh>
    <rPh sb="222" eb="224">
      <t>リョウキン</t>
    </rPh>
    <rPh sb="224" eb="226">
      <t>カイテイ</t>
    </rPh>
    <rPh sb="226" eb="227">
      <t>トウ</t>
    </rPh>
    <rPh sb="228" eb="230">
      <t>ケントウ</t>
    </rPh>
    <rPh sb="231" eb="233">
      <t>ヒツヨウ</t>
    </rPh>
    <rPh sb="239" eb="243">
      <t>キュウスイゲンカ</t>
    </rPh>
    <rPh sb="246" eb="248">
      <t>ルイジ</t>
    </rPh>
    <rPh sb="248" eb="250">
      <t>ダンタイ</t>
    </rPh>
    <rPh sb="250" eb="253">
      <t>ヘイキンチ</t>
    </rPh>
    <rPh sb="254" eb="256">
      <t>シタマワ</t>
    </rPh>
    <rPh sb="262" eb="264">
      <t>ヒヨウ</t>
    </rPh>
    <rPh sb="265" eb="267">
      <t>ヨクセイ</t>
    </rPh>
    <rPh sb="270" eb="273">
      <t>コウリツテキ</t>
    </rPh>
    <rPh sb="274" eb="276">
      <t>ケイエイ</t>
    </rPh>
    <rPh sb="277" eb="278">
      <t>ツト</t>
    </rPh>
    <rPh sb="280" eb="282">
      <t>カイゼン</t>
    </rPh>
    <rPh sb="284" eb="286">
      <t>ヒツヨウ</t>
    </rPh>
    <rPh sb="292" eb="294">
      <t>シセツ</t>
    </rPh>
    <rPh sb="294" eb="297">
      <t>リヨウリツ</t>
    </rPh>
    <rPh sb="303" eb="304">
      <t>ダイ</t>
    </rPh>
    <rPh sb="305" eb="307">
      <t>スイイ</t>
    </rPh>
    <rPh sb="313" eb="315">
      <t>ルイジ</t>
    </rPh>
    <rPh sb="315" eb="317">
      <t>ダンタイ</t>
    </rPh>
    <rPh sb="317" eb="320">
      <t>ヘイキンチ</t>
    </rPh>
    <rPh sb="321" eb="323">
      <t>ヒカク</t>
    </rPh>
    <rPh sb="326" eb="329">
      <t>リヨウリツ</t>
    </rPh>
    <rPh sb="330" eb="331">
      <t>ワル</t>
    </rPh>
    <rPh sb="333" eb="335">
      <t>シセツ</t>
    </rPh>
    <rPh sb="336" eb="338">
      <t>キボ</t>
    </rPh>
    <rPh sb="339" eb="341">
      <t>ミナオ</t>
    </rPh>
    <rPh sb="343" eb="345">
      <t>ケントウ</t>
    </rPh>
    <rPh sb="347" eb="349">
      <t>ヒツヨウ</t>
    </rPh>
    <rPh sb="355" eb="356">
      <t>ユウ</t>
    </rPh>
    <rPh sb="356" eb="358">
      <t>シュウリツ</t>
    </rPh>
    <rPh sb="366" eb="367">
      <t>チカ</t>
    </rPh>
    <rPh sb="368" eb="370">
      <t>スウチ</t>
    </rPh>
    <rPh sb="374" eb="376">
      <t>コウリツ</t>
    </rPh>
    <rPh sb="376" eb="377">
      <t>セイ</t>
    </rPh>
    <rPh sb="378" eb="379">
      <t>ヨ</t>
    </rPh>
    <rPh sb="381" eb="38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</si>
</sst>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70-4FDD-BA35-B87F5775DE4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C270-4FDD-BA35-B87F5775DE4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49.55</c:v>
                </c:pt>
                <c:pt idx="1">
                  <c:v>50.1</c:v>
                </c:pt>
                <c:pt idx="2">
                  <c:v>49.54</c:v>
                </c:pt>
                <c:pt idx="3">
                  <c:v>50.43</c:v>
                </c:pt>
                <c:pt idx="4">
                  <c:v>48.68</c:v>
                </c:pt>
              </c:numCache>
            </c:numRef>
          </c:val>
          <c:extLst>
            <c:ext xmlns:c16="http://schemas.microsoft.com/office/drawing/2014/chart" uri="{C3380CC4-5D6E-409C-BE32-E72D297353CC}">
              <c16:uniqueId val="{00000000-2319-460B-83DB-2B276997E95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2319-460B-83DB-2B276997E95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97.56</c:v>
                </c:pt>
                <c:pt idx="1">
                  <c:v>97.56</c:v>
                </c:pt>
                <c:pt idx="2">
                  <c:v>97.56</c:v>
                </c:pt>
                <c:pt idx="3">
                  <c:v>97.56</c:v>
                </c:pt>
                <c:pt idx="4">
                  <c:v>97.56</c:v>
                </c:pt>
              </c:numCache>
            </c:numRef>
          </c:val>
          <c:extLst>
            <c:ext xmlns:c16="http://schemas.microsoft.com/office/drawing/2014/chart" uri="{C3380CC4-5D6E-409C-BE32-E72D297353CC}">
              <c16:uniqueId val="{00000000-C5D7-4789-AB91-570A895CA52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C5D7-4789-AB91-570A895CA52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134.69999999999999</c:v>
                </c:pt>
                <c:pt idx="1">
                  <c:v>117.33</c:v>
                </c:pt>
                <c:pt idx="2">
                  <c:v>185.73</c:v>
                </c:pt>
                <c:pt idx="3">
                  <c:v>114.21</c:v>
                </c:pt>
                <c:pt idx="4">
                  <c:v>73.56</c:v>
                </c:pt>
              </c:numCache>
            </c:numRef>
          </c:val>
          <c:extLst>
            <c:ext xmlns:c16="http://schemas.microsoft.com/office/drawing/2014/chart" uri="{C3380CC4-5D6E-409C-BE32-E72D297353CC}">
              <c16:uniqueId val="{00000000-AF4C-4507-A67A-213485D7301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AF4C-4507-A67A-213485D7301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A7-4DBE-96DB-E5EAC116223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A7-4DBE-96DB-E5EAC116223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75-474A-AB9C-8039CD9D44B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75-474A-AB9C-8039CD9D44B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A4-404D-A67C-30605EDAF71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A4-404D-A67C-30605EDAF71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89-4736-B183-5C98D3C7ADD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89-4736-B183-5C98D3C7ADD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332.04</c:v>
                </c:pt>
                <c:pt idx="1">
                  <c:v>291.18</c:v>
                </c:pt>
                <c:pt idx="2">
                  <c:v>256.11</c:v>
                </c:pt>
                <c:pt idx="3">
                  <c:v>197.19</c:v>
                </c:pt>
                <c:pt idx="4">
                  <c:v>288.33</c:v>
                </c:pt>
              </c:numCache>
            </c:numRef>
          </c:val>
          <c:extLst>
            <c:ext xmlns:c16="http://schemas.microsoft.com/office/drawing/2014/chart" uri="{C3380CC4-5D6E-409C-BE32-E72D297353CC}">
              <c16:uniqueId val="{00000000-2D18-4FCF-8C20-E21A3630F90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2D18-4FCF-8C20-E21A3630F90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61.2</c:v>
                </c:pt>
                <c:pt idx="1">
                  <c:v>60.82</c:v>
                </c:pt>
                <c:pt idx="2">
                  <c:v>68.900000000000006</c:v>
                </c:pt>
                <c:pt idx="3">
                  <c:v>66.209999999999994</c:v>
                </c:pt>
                <c:pt idx="4">
                  <c:v>68.09</c:v>
                </c:pt>
              </c:numCache>
            </c:numRef>
          </c:val>
          <c:extLst>
            <c:ext xmlns:c16="http://schemas.microsoft.com/office/drawing/2014/chart" uri="{C3380CC4-5D6E-409C-BE32-E72D297353CC}">
              <c16:uniqueId val="{00000000-87A4-48F8-A914-87725175E78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87A4-48F8-A914-87725175E78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185.68</c:v>
                </c:pt>
                <c:pt idx="1">
                  <c:v>186.21</c:v>
                </c:pt>
                <c:pt idx="2">
                  <c:v>163.80000000000001</c:v>
                </c:pt>
                <c:pt idx="3">
                  <c:v>186.87</c:v>
                </c:pt>
                <c:pt idx="4">
                  <c:v>185.3</c:v>
                </c:pt>
              </c:numCache>
            </c:numRef>
          </c:val>
          <c:extLst>
            <c:ext xmlns:c16="http://schemas.microsoft.com/office/drawing/2014/chart" uri="{C3380CC4-5D6E-409C-BE32-E72D297353CC}">
              <c16:uniqueId val="{00000000-1C98-4A6A-B125-C4C8EF5155E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1C98-4A6A-B125-C4C8EF5155E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7" t="str">
        <f>データ!H6</f>
        <v>群馬県　高山村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2">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3501</v>
      </c>
      <c r="AM8" s="60"/>
      <c r="AN8" s="60"/>
      <c r="AO8" s="60"/>
      <c r="AP8" s="60"/>
      <c r="AQ8" s="60"/>
      <c r="AR8" s="60"/>
      <c r="AS8" s="60"/>
      <c r="AT8" s="36">
        <f>データ!$S$6</f>
        <v>64.180000000000007</v>
      </c>
      <c r="AU8" s="36"/>
      <c r="AV8" s="36"/>
      <c r="AW8" s="36"/>
      <c r="AX8" s="36"/>
      <c r="AY8" s="36"/>
      <c r="AZ8" s="36"/>
      <c r="BA8" s="36"/>
      <c r="BB8" s="36">
        <f>データ!$T$6</f>
        <v>54.55</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99.44</v>
      </c>
      <c r="Q10" s="36"/>
      <c r="R10" s="36"/>
      <c r="S10" s="36"/>
      <c r="T10" s="36"/>
      <c r="U10" s="36"/>
      <c r="V10" s="36"/>
      <c r="W10" s="60">
        <f>データ!$Q$6</f>
        <v>1320</v>
      </c>
      <c r="X10" s="60"/>
      <c r="Y10" s="60"/>
      <c r="Z10" s="60"/>
      <c r="AA10" s="60"/>
      <c r="AB10" s="60"/>
      <c r="AC10" s="60"/>
      <c r="AD10" s="2"/>
      <c r="AE10" s="2"/>
      <c r="AF10" s="2"/>
      <c r="AG10" s="2"/>
      <c r="AH10" s="2"/>
      <c r="AI10" s="2"/>
      <c r="AJ10" s="2"/>
      <c r="AK10" s="2"/>
      <c r="AL10" s="60">
        <f>データ!$U$6</f>
        <v>3382</v>
      </c>
      <c r="AM10" s="60"/>
      <c r="AN10" s="60"/>
      <c r="AO10" s="60"/>
      <c r="AP10" s="60"/>
      <c r="AQ10" s="60"/>
      <c r="AR10" s="60"/>
      <c r="AS10" s="60"/>
      <c r="AT10" s="36">
        <f>データ!$V$6</f>
        <v>15</v>
      </c>
      <c r="AU10" s="36"/>
      <c r="AV10" s="36"/>
      <c r="AW10" s="36"/>
      <c r="AX10" s="36"/>
      <c r="AY10" s="36"/>
      <c r="AZ10" s="36"/>
      <c r="BA10" s="36"/>
      <c r="BB10" s="36">
        <f>データ!$W$6</f>
        <v>225.47</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118</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116</v>
      </c>
      <c r="BM47" s="38"/>
      <c r="BN47" s="38"/>
      <c r="BO47" s="38"/>
      <c r="BP47" s="38"/>
      <c r="BQ47" s="38"/>
      <c r="BR47" s="38"/>
      <c r="BS47" s="38"/>
      <c r="BT47" s="38"/>
      <c r="BU47" s="38"/>
      <c r="BV47" s="38"/>
      <c r="BW47" s="38"/>
      <c r="BX47" s="38"/>
      <c r="BY47" s="38"/>
      <c r="BZ47" s="3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117</v>
      </c>
      <c r="BM66" s="38"/>
      <c r="BN66" s="38"/>
      <c r="BO66" s="38"/>
      <c r="BP66" s="38"/>
      <c r="BQ66" s="38"/>
      <c r="BR66" s="38"/>
      <c r="BS66" s="38"/>
      <c r="BT66" s="38"/>
      <c r="BU66" s="38"/>
      <c r="BV66" s="38"/>
      <c r="BW66" s="38"/>
      <c r="BX66" s="38"/>
      <c r="BY66" s="38"/>
      <c r="BZ66" s="3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TFfxQY10ydLJdbVRKJ8sCQzH15dYdn7ul23vPYWtSTOFo1WAWcAp+Wnh4h4QwJPsVgdzCUp08cBUUojv/3z1Gg==" saltValue="LqH1eY4geHtzu91wIHjQ6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2021</v>
      </c>
      <c r="C6" s="20">
        <f t="shared" ref="C6:W6" si="3">C7</f>
        <v>104281</v>
      </c>
      <c r="D6" s="20">
        <f t="shared" si="3"/>
        <v>47</v>
      </c>
      <c r="E6" s="20">
        <f t="shared" si="3"/>
        <v>1</v>
      </c>
      <c r="F6" s="20">
        <f t="shared" si="3"/>
        <v>0</v>
      </c>
      <c r="G6" s="20">
        <f t="shared" si="3"/>
        <v>0</v>
      </c>
      <c r="H6" s="20" t="str">
        <f t="shared" si="3"/>
        <v>群馬県　高山村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99.44</v>
      </c>
      <c r="Q6" s="21">
        <f t="shared" si="3"/>
        <v>1320</v>
      </c>
      <c r="R6" s="21">
        <f t="shared" si="3"/>
        <v>3501</v>
      </c>
      <c r="S6" s="21">
        <f t="shared" si="3"/>
        <v>64.180000000000007</v>
      </c>
      <c r="T6" s="21">
        <f t="shared" si="3"/>
        <v>54.55</v>
      </c>
      <c r="U6" s="21">
        <f t="shared" si="3"/>
        <v>3382</v>
      </c>
      <c r="V6" s="21">
        <f t="shared" si="3"/>
        <v>15</v>
      </c>
      <c r="W6" s="21">
        <f t="shared" si="3"/>
        <v>225.47</v>
      </c>
      <c r="X6" s="22">
        <f>IF(X7="",NA(),X7)</f>
        <v>134.69999999999999</v>
      </c>
      <c r="Y6" s="22">
        <f t="shared" ref="Y6:AG6" si="4">IF(Y7="",NA(),Y7)</f>
        <v>117.33</v>
      </c>
      <c r="Z6" s="22">
        <f t="shared" si="4"/>
        <v>185.73</v>
      </c>
      <c r="AA6" s="22">
        <f t="shared" si="4"/>
        <v>114.21</v>
      </c>
      <c r="AB6" s="22">
        <f t="shared" si="4"/>
        <v>73.56</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332.04</v>
      </c>
      <c r="BF6" s="22">
        <f t="shared" ref="BF6:BN6" si="7">IF(BF7="",NA(),BF7)</f>
        <v>291.18</v>
      </c>
      <c r="BG6" s="22">
        <f t="shared" si="7"/>
        <v>256.11</v>
      </c>
      <c r="BH6" s="22">
        <f t="shared" si="7"/>
        <v>197.19</v>
      </c>
      <c r="BI6" s="22">
        <f t="shared" si="7"/>
        <v>288.33</v>
      </c>
      <c r="BJ6" s="22">
        <f t="shared" si="7"/>
        <v>1061.58</v>
      </c>
      <c r="BK6" s="22">
        <f t="shared" si="7"/>
        <v>1007.7</v>
      </c>
      <c r="BL6" s="22">
        <f t="shared" si="7"/>
        <v>1018.52</v>
      </c>
      <c r="BM6" s="22">
        <f t="shared" si="7"/>
        <v>949.61</v>
      </c>
      <c r="BN6" s="22">
        <f t="shared" si="7"/>
        <v>918.84</v>
      </c>
      <c r="BO6" s="21" t="str">
        <f>IF(BO7="","",IF(BO7="-","【-】","【"&amp;SUBSTITUTE(TEXT(BO7,"#,##0.00"),"-","△")&amp;"】"))</f>
        <v>【940.88】</v>
      </c>
      <c r="BP6" s="22">
        <f>IF(BP7="",NA(),BP7)</f>
        <v>61.2</v>
      </c>
      <c r="BQ6" s="22">
        <f t="shared" ref="BQ6:BY6" si="8">IF(BQ7="",NA(),BQ7)</f>
        <v>60.82</v>
      </c>
      <c r="BR6" s="22">
        <f t="shared" si="8"/>
        <v>68.900000000000006</v>
      </c>
      <c r="BS6" s="22">
        <f t="shared" si="8"/>
        <v>66.209999999999994</v>
      </c>
      <c r="BT6" s="22">
        <f t="shared" si="8"/>
        <v>68.09</v>
      </c>
      <c r="BU6" s="22">
        <f t="shared" si="8"/>
        <v>58.52</v>
      </c>
      <c r="BV6" s="22">
        <f t="shared" si="8"/>
        <v>59.22</v>
      </c>
      <c r="BW6" s="22">
        <f t="shared" si="8"/>
        <v>58.79</v>
      </c>
      <c r="BX6" s="22">
        <f t="shared" si="8"/>
        <v>58.41</v>
      </c>
      <c r="BY6" s="22">
        <f t="shared" si="8"/>
        <v>58.27</v>
      </c>
      <c r="BZ6" s="21" t="str">
        <f>IF(BZ7="","",IF(BZ7="-","【-】","【"&amp;SUBSTITUTE(TEXT(BZ7,"#,##0.00"),"-","△")&amp;"】"))</f>
        <v>【54.59】</v>
      </c>
      <c r="CA6" s="22">
        <f>IF(CA7="",NA(),CA7)</f>
        <v>185.68</v>
      </c>
      <c r="CB6" s="22">
        <f t="shared" ref="CB6:CJ6" si="9">IF(CB7="",NA(),CB7)</f>
        <v>186.21</v>
      </c>
      <c r="CC6" s="22">
        <f t="shared" si="9"/>
        <v>163.80000000000001</v>
      </c>
      <c r="CD6" s="22">
        <f t="shared" si="9"/>
        <v>186.87</v>
      </c>
      <c r="CE6" s="22">
        <f t="shared" si="9"/>
        <v>185.3</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49.55</v>
      </c>
      <c r="CM6" s="22">
        <f t="shared" ref="CM6:CU6" si="10">IF(CM7="",NA(),CM7)</f>
        <v>50.1</v>
      </c>
      <c r="CN6" s="22">
        <f t="shared" si="10"/>
        <v>49.54</v>
      </c>
      <c r="CO6" s="22">
        <f t="shared" si="10"/>
        <v>50.43</v>
      </c>
      <c r="CP6" s="22">
        <f t="shared" si="10"/>
        <v>48.68</v>
      </c>
      <c r="CQ6" s="22">
        <f t="shared" si="10"/>
        <v>57.3</v>
      </c>
      <c r="CR6" s="22">
        <f t="shared" si="10"/>
        <v>56.76</v>
      </c>
      <c r="CS6" s="22">
        <f t="shared" si="10"/>
        <v>56.04</v>
      </c>
      <c r="CT6" s="22">
        <f t="shared" si="10"/>
        <v>58.52</v>
      </c>
      <c r="CU6" s="22">
        <f t="shared" si="10"/>
        <v>58.88</v>
      </c>
      <c r="CV6" s="21" t="str">
        <f>IF(CV7="","",IF(CV7="-","【-】","【"&amp;SUBSTITUTE(TEXT(CV7,"#,##0.00"),"-","△")&amp;"】"))</f>
        <v>【56.42】</v>
      </c>
      <c r="CW6" s="22">
        <f>IF(CW7="",NA(),CW7)</f>
        <v>97.56</v>
      </c>
      <c r="CX6" s="22">
        <f t="shared" ref="CX6:DF6" si="11">IF(CX7="",NA(),CX7)</f>
        <v>97.56</v>
      </c>
      <c r="CY6" s="22">
        <f t="shared" si="11"/>
        <v>97.56</v>
      </c>
      <c r="CZ6" s="22">
        <f t="shared" si="11"/>
        <v>97.56</v>
      </c>
      <c r="DA6" s="22">
        <f t="shared" si="11"/>
        <v>97.56</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2">
      <c r="A7" s="15"/>
      <c r="B7" s="24">
        <v>2021</v>
      </c>
      <c r="C7" s="24">
        <v>104281</v>
      </c>
      <c r="D7" s="24">
        <v>47</v>
      </c>
      <c r="E7" s="24">
        <v>1</v>
      </c>
      <c r="F7" s="24">
        <v>0</v>
      </c>
      <c r="G7" s="24">
        <v>0</v>
      </c>
      <c r="H7" s="24" t="s">
        <v>96</v>
      </c>
      <c r="I7" s="24" t="s">
        <v>97</v>
      </c>
      <c r="J7" s="24" t="s">
        <v>98</v>
      </c>
      <c r="K7" s="24" t="s">
        <v>99</v>
      </c>
      <c r="L7" s="24" t="s">
        <v>100</v>
      </c>
      <c r="M7" s="24" t="s">
        <v>101</v>
      </c>
      <c r="N7" s="25" t="s">
        <v>102</v>
      </c>
      <c r="O7" s="25" t="s">
        <v>103</v>
      </c>
      <c r="P7" s="25">
        <v>99.44</v>
      </c>
      <c r="Q7" s="25">
        <v>1320</v>
      </c>
      <c r="R7" s="25">
        <v>3501</v>
      </c>
      <c r="S7" s="25">
        <v>64.180000000000007</v>
      </c>
      <c r="T7" s="25">
        <v>54.55</v>
      </c>
      <c r="U7" s="25">
        <v>3382</v>
      </c>
      <c r="V7" s="25">
        <v>15</v>
      </c>
      <c r="W7" s="25">
        <v>225.47</v>
      </c>
      <c r="X7" s="25">
        <v>134.69999999999999</v>
      </c>
      <c r="Y7" s="25">
        <v>117.33</v>
      </c>
      <c r="Z7" s="25">
        <v>185.73</v>
      </c>
      <c r="AA7" s="25">
        <v>114.21</v>
      </c>
      <c r="AB7" s="25">
        <v>73.56</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332.04</v>
      </c>
      <c r="BF7" s="25">
        <v>291.18</v>
      </c>
      <c r="BG7" s="25">
        <v>256.11</v>
      </c>
      <c r="BH7" s="25">
        <v>197.19</v>
      </c>
      <c r="BI7" s="25">
        <v>288.33</v>
      </c>
      <c r="BJ7" s="25">
        <v>1061.58</v>
      </c>
      <c r="BK7" s="25">
        <v>1007.7</v>
      </c>
      <c r="BL7" s="25">
        <v>1018.52</v>
      </c>
      <c r="BM7" s="25">
        <v>949.61</v>
      </c>
      <c r="BN7" s="25">
        <v>918.84</v>
      </c>
      <c r="BO7" s="25">
        <v>940.88</v>
      </c>
      <c r="BP7" s="25">
        <v>61.2</v>
      </c>
      <c r="BQ7" s="25">
        <v>60.82</v>
      </c>
      <c r="BR7" s="25">
        <v>68.900000000000006</v>
      </c>
      <c r="BS7" s="25">
        <v>66.209999999999994</v>
      </c>
      <c r="BT7" s="25">
        <v>68.09</v>
      </c>
      <c r="BU7" s="25">
        <v>58.52</v>
      </c>
      <c r="BV7" s="25">
        <v>59.22</v>
      </c>
      <c r="BW7" s="25">
        <v>58.79</v>
      </c>
      <c r="BX7" s="25">
        <v>58.41</v>
      </c>
      <c r="BY7" s="25">
        <v>58.27</v>
      </c>
      <c r="BZ7" s="25">
        <v>54.59</v>
      </c>
      <c r="CA7" s="25">
        <v>185.68</v>
      </c>
      <c r="CB7" s="25">
        <v>186.21</v>
      </c>
      <c r="CC7" s="25">
        <v>163.80000000000001</v>
      </c>
      <c r="CD7" s="25">
        <v>186.87</v>
      </c>
      <c r="CE7" s="25">
        <v>185.3</v>
      </c>
      <c r="CF7" s="25">
        <v>296.3</v>
      </c>
      <c r="CG7" s="25">
        <v>292.89999999999998</v>
      </c>
      <c r="CH7" s="25">
        <v>298.25</v>
      </c>
      <c r="CI7" s="25">
        <v>303.27999999999997</v>
      </c>
      <c r="CJ7" s="25">
        <v>303.81</v>
      </c>
      <c r="CK7" s="25">
        <v>301.2</v>
      </c>
      <c r="CL7" s="25">
        <v>49.55</v>
      </c>
      <c r="CM7" s="25">
        <v>50.1</v>
      </c>
      <c r="CN7" s="25">
        <v>49.54</v>
      </c>
      <c r="CO7" s="25">
        <v>50.43</v>
      </c>
      <c r="CP7" s="25">
        <v>48.68</v>
      </c>
      <c r="CQ7" s="25">
        <v>57.3</v>
      </c>
      <c r="CR7" s="25">
        <v>56.76</v>
      </c>
      <c r="CS7" s="25">
        <v>56.04</v>
      </c>
      <c r="CT7" s="25">
        <v>58.52</v>
      </c>
      <c r="CU7" s="25">
        <v>58.88</v>
      </c>
      <c r="CV7" s="25">
        <v>56.42</v>
      </c>
      <c r="CW7" s="25">
        <v>97.56</v>
      </c>
      <c r="CX7" s="25">
        <v>97.56</v>
      </c>
      <c r="CY7" s="25">
        <v>97.56</v>
      </c>
      <c r="CZ7" s="25">
        <v>97.56</v>
      </c>
      <c r="DA7" s="25">
        <v>97.56</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0.72</v>
      </c>
      <c r="EJ7" s="25">
        <v>0.53</v>
      </c>
      <c r="EK7" s="25">
        <v>0.71</v>
      </c>
      <c r="EL7" s="25">
        <v>0.72</v>
      </c>
      <c r="EM7" s="25">
        <v>0.71</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109</v>
      </c>
    </row>
    <row r="12" spans="1:144" x14ac:dyDescent="0.2">
      <c r="B12">
        <v>1</v>
      </c>
      <c r="C12">
        <v>1</v>
      </c>
      <c r="D12">
        <v>1</v>
      </c>
      <c r="E12">
        <v>2</v>
      </c>
      <c r="F12">
        <v>3</v>
      </c>
      <c r="G12" t="s">
        <v>110</v>
      </c>
    </row>
    <row r="13" spans="1:144" x14ac:dyDescent="0.2">
      <c r="B13" t="s">
        <v>111</v>
      </c>
      <c r="C13" t="s">
        <v>112</v>
      </c>
      <c r="D13" t="s">
        <v>113</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2022-12-01T01:09:31Z</dcterms:created>
  <dcterms:modified xsi:type="dcterms:W3CDTF">2023-02-09T10:28:39Z</dcterms:modified>
  <cp:category/>
</cp:coreProperties>
</file>