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4（R3決算）\04 各団体回答\○27 川場村\"/>
    </mc:Choice>
  </mc:AlternateContent>
  <xr:revisionPtr revIDLastSave="0" documentId="13_ncr:1_{5E92A246-D27B-4060-B454-D2E506BDDCBC}" xr6:coauthVersionLast="36" xr6:coauthVersionMax="36" xr10:uidLastSave="{00000000-0000-0000-0000-000000000000}"/>
  <workbookProtection workbookAlgorithmName="SHA-512" workbookHashValue="HMsRN4/yt3QMls5s26HIaj3HsicnAc+XF/wRNCCH3xRHmJQw0n0VdLYRwGLSj9cv7tfL+JzIcdCd7LtOy2QnxA==" workbookSaltValue="LTg/msSz65ZDnRuxxKXLtA==" workbookSpinCount="100000" lockStructure="1"/>
  <bookViews>
    <workbookView xWindow="0" yWindow="0" windowWidth="19200" windowHeight="686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W10" i="4" s="1"/>
  <c r="P6" i="5"/>
  <c r="O6" i="5"/>
  <c r="I10" i="4" s="1"/>
  <c r="N6" i="5"/>
  <c r="M6" i="5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I85" i="4"/>
  <c r="BB10" i="4"/>
  <c r="AT10" i="4"/>
  <c r="AL10" i="4"/>
  <c r="P10" i="4"/>
  <c r="B10" i="4"/>
  <c r="AD8" i="4"/>
  <c r="W8" i="4"/>
  <c r="P8" i="4"/>
  <c r="I8" i="4"/>
</calcChain>
</file>

<file path=xl/sharedStrings.xml><?xml version="1.0" encoding="utf-8"?>
<sst xmlns="http://schemas.openxmlformats.org/spreadsheetml/2006/main" count="281" uniqueCount="119">
  <si>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</si>
  <si>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</si>
  <si>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</si>
  <si>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</si>
  <si>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</si>
  <si>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</si>
  <si>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</si>
  <si>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</si>
  <si>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</si>
  <si>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</si>
  <si>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</si>
  <si>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</si>
  <si>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</si>
  <si>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</si>
  <si>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</si>
  <si>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</si>
  <si>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</si>
  <si>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</si>
  <si>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</si>
  <si>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</si>
  <si>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</si>
  <si>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</si>
  <si>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</si>
  <si>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</si>
  <si>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</si>
  <si>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</si>
  <si>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</si>
  <si>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</si>
  <si>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</si>
  <si>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</si>
  <si>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</si>
  <si>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</si>
  <si>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</si>
  <si>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</si>
  <si>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</si>
  <si>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</si>
  <si>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</si>
  <si>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</si>
  <si>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</si>
  <si>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</si>
  <si>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</si>
  <si>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</si>
  <si>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</si>
  <si>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</si>
  <si>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</si>
  <si>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</si>
  <si>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</si>
  <si>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</si>
  <si>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</si>
  <si>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</si>
  <si>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</si>
  <si>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</si>
  <si>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</si>
  <si>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</si>
  <si>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</si>
  <si>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</si>
  <si>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</si>
  <si>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</si>
  <si>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</si>
  <si>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</si>
  <si>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</si>
  <si>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</si>
  <si>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</si>
  <si>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</si>
  <si>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</si>
  <si>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</si>
  <si>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</si>
  <si>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</si>
  <si>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</si>
  <si>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</si>
  <si>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</si>
  <si>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</si>
  <si>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</si>
  <si>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</si>
  <si>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</si>
  <si>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</si>
  <si>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</si>
  <si>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</si>
  <si>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</si>
  <si>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</si>
  <si>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</si>
  <si>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</si>
  <si>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</si>
  <si>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</si>
  <si>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</si>
  <si>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</si>
  <si>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</si>
  <si>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</si>
  <si>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</si>
  <si>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</si>
  <si>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</si>
  <si>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</si>
  <si>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</si>
  <si>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</si>
  <si>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</si>
  <si>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</si>
  <si>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川場村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</si>
  <si>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</si>
  <si>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</si>
  <si>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</si>
  <si>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</si>
  <si>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</si>
  <si>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</si>
  <si>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</si>
  <si>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</si>
  <si>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</si>
  <si>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</si>
  <si>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</si>
  <si>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</si>
  <si>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</si>
  <si>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</si>
  <si>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</si>
  <si>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</si>
  <si>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</si>
  <si>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</si>
  <si>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</si>
  <si>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管路の整備後、更新をしていないため、老朽化による破損、漏水等が増加している。
　施設設備も最低限の修繕で補っているが、修繕費用は増加しているのが現状である。
　施設台帳の整備が済んだので、計画的に改修を進めていく。</t>
    <rPh sb="1" eb="3">
      <t>カンロ</t>
    </rPh>
    <rPh sb="4" eb="6">
      <t>セイビ</t>
    </rPh>
    <rPh sb="6" eb="7">
      <t>ゴ</t>
    </rPh>
    <rPh sb="8" eb="10">
      <t>コウシン</t>
    </rPh>
    <rPh sb="19" eb="22">
      <t>ロウキュウカ</t>
    </rPh>
    <rPh sb="25" eb="27">
      <t>ハソン</t>
    </rPh>
    <rPh sb="28" eb="30">
      <t>ロウスイ</t>
    </rPh>
    <rPh sb="30" eb="31">
      <t>トウ</t>
    </rPh>
    <rPh sb="32" eb="34">
      <t>ゾウカ</t>
    </rPh>
    <rPh sb="41" eb="43">
      <t>シセツ</t>
    </rPh>
    <rPh sb="43" eb="45">
      <t>セツビ</t>
    </rPh>
    <rPh sb="46" eb="49">
      <t>サイテイゲン</t>
    </rPh>
    <rPh sb="50" eb="52">
      <t>シュウゼン</t>
    </rPh>
    <rPh sb="53" eb="54">
      <t>オギナ</t>
    </rPh>
    <rPh sb="60" eb="62">
      <t>シュウゼン</t>
    </rPh>
    <rPh sb="62" eb="64">
      <t>ヒヨウ</t>
    </rPh>
    <rPh sb="65" eb="67">
      <t>ゾウカ</t>
    </rPh>
    <rPh sb="73" eb="75">
      <t>ゲンジョウ</t>
    </rPh>
    <rPh sb="81" eb="83">
      <t>シセツ</t>
    </rPh>
    <rPh sb="83" eb="85">
      <t>ダイチョウ</t>
    </rPh>
    <rPh sb="86" eb="88">
      <t>セイビ</t>
    </rPh>
    <rPh sb="89" eb="90">
      <t>ス</t>
    </rPh>
    <rPh sb="95" eb="98">
      <t>ケイカクテキ</t>
    </rPh>
    <rPh sb="99" eb="101">
      <t>カイシュウ</t>
    </rPh>
    <rPh sb="102" eb="103">
      <t>スス</t>
    </rPh>
    <phoneticPr fontId="4"/>
  </si>
  <si>
    <t>　老朽化対策、管路の更新等、計画的に進め、経費の平準化を図っていく。
　また、料金見直しは、今後の財源確保のため大きな課題であるが、管内市町村の現状や村民への説明等も含め、慎重に検討していかなければならない。</t>
    <rPh sb="1" eb="4">
      <t>ロウキュウカ</t>
    </rPh>
    <rPh sb="4" eb="6">
      <t>タイサク</t>
    </rPh>
    <rPh sb="7" eb="9">
      <t>カンロ</t>
    </rPh>
    <rPh sb="10" eb="12">
      <t>コウシン</t>
    </rPh>
    <rPh sb="12" eb="13">
      <t>トウ</t>
    </rPh>
    <rPh sb="14" eb="17">
      <t>ケイカクテキ</t>
    </rPh>
    <rPh sb="18" eb="19">
      <t>スス</t>
    </rPh>
    <rPh sb="21" eb="23">
      <t>ケイヒ</t>
    </rPh>
    <rPh sb="24" eb="27">
      <t>ヘイジュンカ</t>
    </rPh>
    <rPh sb="28" eb="29">
      <t>ハカ</t>
    </rPh>
    <rPh sb="39" eb="41">
      <t>リョウキン</t>
    </rPh>
    <rPh sb="41" eb="43">
      <t>ミナオ</t>
    </rPh>
    <rPh sb="46" eb="48">
      <t>コンゴ</t>
    </rPh>
    <rPh sb="49" eb="51">
      <t>ザイゲン</t>
    </rPh>
    <rPh sb="51" eb="53">
      <t>カクホ</t>
    </rPh>
    <rPh sb="56" eb="57">
      <t>オオ</t>
    </rPh>
    <rPh sb="59" eb="61">
      <t>カダイ</t>
    </rPh>
    <rPh sb="66" eb="68">
      <t>カンナイ</t>
    </rPh>
    <rPh sb="68" eb="71">
      <t>シチョウソン</t>
    </rPh>
    <rPh sb="72" eb="74">
      <t>ゲンジョウ</t>
    </rPh>
    <rPh sb="75" eb="77">
      <t>ソンミン</t>
    </rPh>
    <rPh sb="79" eb="81">
      <t>セツメイ</t>
    </rPh>
    <rPh sb="81" eb="82">
      <t>トウ</t>
    </rPh>
    <rPh sb="83" eb="84">
      <t>フク</t>
    </rPh>
    <rPh sb="86" eb="88">
      <t>シンチョウ</t>
    </rPh>
    <rPh sb="89" eb="91">
      <t>ケントウ</t>
    </rPh>
    <phoneticPr fontId="4"/>
  </si>
  <si>
    <r>
      <t>「収益的収支比率」をみると昨年度とほぼ同じ比率となっている。全国平均、類似団体平均より高い比率ではあるが、老朽化による修繕等が今後も増加することが予想されるため、料金改定を進めていく必要があると考える。
　「企業債残高対給水収益比率」は、全国平均、類似団体平均よりかなり低いが、公営企業法適用に伴い起債を行ったため20％以上の増加となっている。次年度も公営企業法適用に伴う起債を行うため増加予定。
　「料金回収率」は、全国平均、類似団体平均とほぼ同じであるが、村では昨年度までと比較すると大きく減少している。台帳不備による管の伏せ替え、老朽化による機械器具の修繕費用等の増加が要因である。
　「給水原価」は全国平均、類似団体平均より低いが年々高くなっているのが現状である。修繕費用等の増加に対して「有収率」は大きな変化がないことが要因となっている。</t>
    </r>
    <r>
      <rPr>
        <strike/>
        <sz val="11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　「有収率」はわずかに増加しており、全国平均、類似団体平均とほぼ同様だが、各種経費の増加を考えると料金改定が、必要である
　以上のようなことから、経営状況が健全とは言い難い状態である。
　</t>
    </r>
    <rPh sb="1" eb="4">
      <t>シュウエキテキ</t>
    </rPh>
    <rPh sb="4" eb="6">
      <t>シュウシ</t>
    </rPh>
    <rPh sb="6" eb="8">
      <t>ヒリツ</t>
    </rPh>
    <rPh sb="13" eb="16">
      <t>サクネンド</t>
    </rPh>
    <rPh sb="19" eb="20">
      <t>オナ</t>
    </rPh>
    <rPh sb="21" eb="23">
      <t>ヒリツ</t>
    </rPh>
    <rPh sb="30" eb="32">
      <t>ゼンコク</t>
    </rPh>
    <rPh sb="32" eb="34">
      <t>ヘイキン</t>
    </rPh>
    <rPh sb="35" eb="37">
      <t>ルイジ</t>
    </rPh>
    <rPh sb="37" eb="39">
      <t>ダンタイ</t>
    </rPh>
    <rPh sb="39" eb="41">
      <t>ヘイキン</t>
    </rPh>
    <rPh sb="43" eb="44">
      <t>タカ</t>
    </rPh>
    <rPh sb="45" eb="47">
      <t>ヒリツ</t>
    </rPh>
    <rPh sb="53" eb="56">
      <t>ロウキュウカ</t>
    </rPh>
    <rPh sb="59" eb="61">
      <t>シュウゼン</t>
    </rPh>
    <rPh sb="61" eb="62">
      <t>トウ</t>
    </rPh>
    <rPh sb="63" eb="65">
      <t>コンゴ</t>
    </rPh>
    <rPh sb="66" eb="68">
      <t>ゾウカ</t>
    </rPh>
    <rPh sb="73" eb="75">
      <t>ヨソウ</t>
    </rPh>
    <rPh sb="81" eb="83">
      <t>リョウキン</t>
    </rPh>
    <rPh sb="83" eb="85">
      <t>カイテイ</t>
    </rPh>
    <rPh sb="86" eb="87">
      <t>スス</t>
    </rPh>
    <rPh sb="91" eb="93">
      <t>ヒツヨウ</t>
    </rPh>
    <rPh sb="97" eb="98">
      <t>カンガ</t>
    </rPh>
    <rPh sb="101" eb="103">
      <t>ザンダカ</t>
    </rPh>
    <rPh sb="103" eb="104">
      <t>タイ</t>
    </rPh>
    <rPh sb="104" eb="106">
      <t>キュウスイ</t>
    </rPh>
    <rPh sb="106" eb="108">
      <t>シュウエキ</t>
    </rPh>
    <rPh sb="108" eb="110">
      <t>ヒリツ</t>
    </rPh>
    <rPh sb="113" eb="115">
      <t>コウエイ</t>
    </rPh>
    <rPh sb="115" eb="117">
      <t>キギョウ</t>
    </rPh>
    <rPh sb="141" eb="142">
      <t>トモナ</t>
    </rPh>
    <rPh sb="143" eb="145">
      <t>キサイ</t>
    </rPh>
    <rPh sb="146" eb="147">
      <t>オコナ</t>
    </rPh>
    <rPh sb="154" eb="156">
      <t>イジョウ</t>
    </rPh>
    <rPh sb="157" eb="159">
      <t>ゾウカ</t>
    </rPh>
    <rPh sb="192" eb="194">
      <t>ヨテイ</t>
    </rPh>
    <rPh sb="196" eb="197">
      <t>リツ</t>
    </rPh>
    <rPh sb="198" eb="200">
      <t>リョウキン</t>
    </rPh>
    <rPh sb="200" eb="203">
      <t>カイシュウリツ</t>
    </rPh>
    <rPh sb="220" eb="221">
      <t>オナ</t>
    </rPh>
    <rPh sb="227" eb="228">
      <t>ムラ</t>
    </rPh>
    <rPh sb="236" eb="238">
      <t>ヒカク</t>
    </rPh>
    <rPh sb="242" eb="245">
      <t>サクネンド</t>
    </rPh>
    <rPh sb="249" eb="250">
      <t>チガ</t>
    </rPh>
    <rPh sb="252" eb="253">
      <t>オオ</t>
    </rPh>
    <rPh sb="255" eb="257">
      <t>ゲンショウ</t>
    </rPh>
    <rPh sb="262" eb="264">
      <t>ダイチョウ</t>
    </rPh>
    <rPh sb="264" eb="266">
      <t>フビ</t>
    </rPh>
    <rPh sb="269" eb="270">
      <t>カン</t>
    </rPh>
    <rPh sb="271" eb="272">
      <t>フ</t>
    </rPh>
    <rPh sb="273" eb="274">
      <t>カ</t>
    </rPh>
    <rPh sb="285" eb="287">
      <t>キカイ</t>
    </rPh>
    <rPh sb="287" eb="289">
      <t>キグ</t>
    </rPh>
    <rPh sb="294" eb="298">
      <t>キュウスイゲンカ</t>
    </rPh>
    <rPh sb="302" eb="304">
      <t>ゾウカ</t>
    </rPh>
    <rPh sb="305" eb="307">
      <t>ヨウイン</t>
    </rPh>
    <rPh sb="313" eb="314">
      <t>ヒク</t>
    </rPh>
    <rPh sb="316" eb="318">
      <t>ネンネン</t>
    </rPh>
    <rPh sb="318" eb="319">
      <t>タカ</t>
    </rPh>
    <rPh sb="327" eb="329">
      <t>ゲンジョウ</t>
    </rPh>
    <rPh sb="333" eb="335">
      <t>シュウゼン</t>
    </rPh>
    <rPh sb="335" eb="337">
      <t>ヒヨウ</t>
    </rPh>
    <rPh sb="337" eb="338">
      <t>トウ</t>
    </rPh>
    <rPh sb="339" eb="341">
      <t>ゾウカ</t>
    </rPh>
    <rPh sb="342" eb="343">
      <t>タイ</t>
    </rPh>
    <rPh sb="346" eb="348">
      <t>ユウシュウ</t>
    </rPh>
    <rPh sb="348" eb="349">
      <t>リツ</t>
    </rPh>
    <rPh sb="351" eb="352">
      <t>オオ</t>
    </rPh>
    <rPh sb="354" eb="356">
      <t>ヘンカ</t>
    </rPh>
    <rPh sb="362" eb="364">
      <t>ヨウイン</t>
    </rPh>
    <rPh sb="372" eb="374">
      <t>ゼンコク</t>
    </rPh>
    <rPh sb="376" eb="380">
      <t>キュウスイゲンカ</t>
    </rPh>
    <rPh sb="390" eb="394">
      <t>ゼンコクヘイキン</t>
    </rPh>
    <rPh sb="395" eb="401">
      <t>ルイジダンタイヘイキン</t>
    </rPh>
    <rPh sb="404" eb="406">
      <t>ドウヨウ</t>
    </rPh>
    <rPh sb="413" eb="415">
      <t>カクシュ</t>
    </rPh>
    <rPh sb="427" eb="429">
      <t>ヒツヨウ</t>
    </rPh>
    <rPh sb="433" eb="435">
      <t>ゾウカ</t>
    </rPh>
    <rPh sb="438" eb="440">
      <t>イジョウ</t>
    </rPh>
    <rPh sb="449" eb="451">
      <t>ケイエイ</t>
    </rPh>
    <rPh sb="451" eb="453">
      <t>ジョウキョウ</t>
    </rPh>
    <rPh sb="454" eb="456">
      <t>ケンゼン</t>
    </rPh>
    <rPh sb="458" eb="459">
      <t>イ</t>
    </rPh>
    <rPh sb="460" eb="461">
      <t>ガタ</t>
    </rPh>
    <rPh sb="462" eb="46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</si>
</sst>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E-4075-B6E7-1E2B67428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0.53</c:v>
                </c:pt>
                <c:pt idx="2">
                  <c:v>0.71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E-4075-B6E7-1E2B67428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39.78</c:v>
                </c:pt>
                <c:pt idx="1">
                  <c:v>43.48</c:v>
                </c:pt>
                <c:pt idx="2">
                  <c:v>37.08</c:v>
                </c:pt>
                <c:pt idx="3">
                  <c:v>37.5</c:v>
                </c:pt>
                <c:pt idx="4">
                  <c:v>37.26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3-4254-9AB5-582CF5946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57.3</c:v>
                </c:pt>
                <c:pt idx="1">
                  <c:v>56.76</c:v>
                </c:pt>
                <c:pt idx="2">
                  <c:v>56.04</c:v>
                </c:pt>
                <c:pt idx="3">
                  <c:v>58.52</c:v>
                </c:pt>
                <c:pt idx="4">
                  <c:v>58.88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3-4254-9AB5-582CF5946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66.3</c:v>
                </c:pt>
                <c:pt idx="1">
                  <c:v>58.47</c:v>
                </c:pt>
                <c:pt idx="2">
                  <c:v>66.599999999999994</c:v>
                </c:pt>
                <c:pt idx="3">
                  <c:v>63.48</c:v>
                </c:pt>
                <c:pt idx="4">
                  <c:v>66.47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9-4EF1-8D02-A617501B0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72.42</c:v>
                </c:pt>
                <c:pt idx="1">
                  <c:v>73.069999999999993</c:v>
                </c:pt>
                <c:pt idx="2">
                  <c:v>72.78</c:v>
                </c:pt>
                <c:pt idx="3">
                  <c:v>71.33</c:v>
                </c:pt>
                <c:pt idx="4">
                  <c:v>71.150000000000006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9-4EF1-8D02-A617501B0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101.67</c:v>
                </c:pt>
                <c:pt idx="1">
                  <c:v>96.87</c:v>
                </c:pt>
                <c:pt idx="2">
                  <c:v>98.23</c:v>
                </c:pt>
                <c:pt idx="3">
                  <c:v>87.37</c:v>
                </c:pt>
                <c:pt idx="4">
                  <c:v>86.56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A-47FB-8F31-CF430B46B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78.510000000000005</c:v>
                </c:pt>
                <c:pt idx="1">
                  <c:v>77.91</c:v>
                </c:pt>
                <c:pt idx="2">
                  <c:v>79.099999999999994</c:v>
                </c:pt>
                <c:pt idx="3">
                  <c:v>79.33</c:v>
                </c:pt>
                <c:pt idx="4">
                  <c:v>73.540000000000006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A-47FB-8F31-CF430B46B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3-486A-A02E-A4608DCF5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3-486A-A02E-A4608DCF5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B-4272-B962-4EC47394D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CB-4272-B962-4EC47394D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0-440E-A17C-F977C0188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0-440E-A17C-F977C0188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0-49C2-8E3C-0CF3E6A07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0-49C2-8E3C-0CF3E6A07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22.51</c:v>
                </c:pt>
                <c:pt idx="1">
                  <c:v>19.54</c:v>
                </c:pt>
                <c:pt idx="2">
                  <c:v>16.63</c:v>
                </c:pt>
                <c:pt idx="3">
                  <c:v>20.16</c:v>
                </c:pt>
                <c:pt idx="4">
                  <c:v>42.18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E-470B-B9DB-013F2CD0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1061.58</c:v>
                </c:pt>
                <c:pt idx="1">
                  <c:v>1007.7</c:v>
                </c:pt>
                <c:pt idx="2">
                  <c:v>1018.52</c:v>
                </c:pt>
                <c:pt idx="3">
                  <c:v>949.61</c:v>
                </c:pt>
                <c:pt idx="4">
                  <c:v>918.84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E-470B-B9DB-013F2CD0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97.57</c:v>
                </c:pt>
                <c:pt idx="1">
                  <c:v>90.4</c:v>
                </c:pt>
                <c:pt idx="2">
                  <c:v>87.8</c:v>
                </c:pt>
                <c:pt idx="3">
                  <c:v>83.49</c:v>
                </c:pt>
                <c:pt idx="4">
                  <c:v>57.06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6-4ED8-86ED-A53EB8118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58.52</c:v>
                </c:pt>
                <c:pt idx="1">
                  <c:v>59.22</c:v>
                </c:pt>
                <c:pt idx="2">
                  <c:v>58.79</c:v>
                </c:pt>
                <c:pt idx="3">
                  <c:v>58.41</c:v>
                </c:pt>
                <c:pt idx="4">
                  <c:v>58.27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6-4ED8-86ED-A53EB8118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80.2</c:v>
                </c:pt>
                <c:pt idx="1">
                  <c:v>88.43</c:v>
                </c:pt>
                <c:pt idx="2">
                  <c:v>90.77</c:v>
                </c:pt>
                <c:pt idx="3">
                  <c:v>98.01</c:v>
                </c:pt>
                <c:pt idx="4">
                  <c:v>142.11000000000001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9-477E-8354-F363DED59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296.3</c:v>
                </c:pt>
                <c:pt idx="1">
                  <c:v>292.89999999999998</c:v>
                </c:pt>
                <c:pt idx="2">
                  <c:v>298.25</c:v>
                </c:pt>
                <c:pt idx="3">
                  <c:v>303.27999999999997</c:v>
                </c:pt>
                <c:pt idx="4">
                  <c:v>303.81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9-477E-8354-F363DED59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8" zoomScaleNormal="78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2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2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1" t="str">
        <f>データ!H6</f>
        <v>群馬県　川場村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2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D3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3181</v>
      </c>
      <c r="AM8" s="37"/>
      <c r="AN8" s="37"/>
      <c r="AO8" s="37"/>
      <c r="AP8" s="37"/>
      <c r="AQ8" s="37"/>
      <c r="AR8" s="37"/>
      <c r="AS8" s="37"/>
      <c r="AT8" s="38">
        <f>データ!$S$6</f>
        <v>85.25</v>
      </c>
      <c r="AU8" s="38"/>
      <c r="AV8" s="38"/>
      <c r="AW8" s="38"/>
      <c r="AX8" s="38"/>
      <c r="AY8" s="38"/>
      <c r="AZ8" s="38"/>
      <c r="BA8" s="38"/>
      <c r="BB8" s="38">
        <f>データ!$T$6</f>
        <v>37.31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2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97.18</v>
      </c>
      <c r="Q10" s="38"/>
      <c r="R10" s="38"/>
      <c r="S10" s="38"/>
      <c r="T10" s="38"/>
      <c r="U10" s="38"/>
      <c r="V10" s="38"/>
      <c r="W10" s="37">
        <f>データ!$Q$6</f>
        <v>1320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3065</v>
      </c>
      <c r="AM10" s="37"/>
      <c r="AN10" s="37"/>
      <c r="AO10" s="37"/>
      <c r="AP10" s="37"/>
      <c r="AQ10" s="37"/>
      <c r="AR10" s="37"/>
      <c r="AS10" s="37"/>
      <c r="AT10" s="38">
        <f>データ!$V$6</f>
        <v>62.2</v>
      </c>
      <c r="AU10" s="38"/>
      <c r="AV10" s="38"/>
      <c r="AW10" s="38"/>
      <c r="AX10" s="38"/>
      <c r="AY10" s="38"/>
      <c r="AZ10" s="38"/>
      <c r="BA10" s="38"/>
      <c r="BB10" s="38">
        <f>データ!$W$6</f>
        <v>49.28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79" t="s">
        <v>118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2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116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2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117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42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41</v>
      </c>
      <c r="N85" s="13" t="s">
        <v>41</v>
      </c>
      <c r="O85" s="13" t="str">
        <f>データ!EN6</f>
        <v>【0.58】</v>
      </c>
    </row>
  </sheetData>
  <sheetProtection algorithmName="SHA-512" hashValue="7NGo8PY8VwOdR4zJF+Guyd2td+Q/bhzAtqX7BfMRPiYjZdoi6gBuSDrnE7+OvMa79etl9lptaLQAtjQeA+O/lA==" saltValue="PQ7UvYSuj/1/CDCIzWbYC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2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2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2">
      <c r="A6" s="15" t="s">
        <v>95</v>
      </c>
      <c r="B6" s="20">
        <f>B7</f>
        <v>2021</v>
      </c>
      <c r="C6" s="20">
        <f t="shared" ref="C6:W6" si="3">C7</f>
        <v>104442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群馬県　川場村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97.18</v>
      </c>
      <c r="Q6" s="21">
        <f t="shared" si="3"/>
        <v>1320</v>
      </c>
      <c r="R6" s="21">
        <f t="shared" si="3"/>
        <v>3181</v>
      </c>
      <c r="S6" s="21">
        <f t="shared" si="3"/>
        <v>85.25</v>
      </c>
      <c r="T6" s="21">
        <f t="shared" si="3"/>
        <v>37.31</v>
      </c>
      <c r="U6" s="21">
        <f t="shared" si="3"/>
        <v>3065</v>
      </c>
      <c r="V6" s="21">
        <f t="shared" si="3"/>
        <v>62.2</v>
      </c>
      <c r="W6" s="21">
        <f t="shared" si="3"/>
        <v>49.28</v>
      </c>
      <c r="X6" s="22">
        <f>IF(X7="",NA(),X7)</f>
        <v>101.67</v>
      </c>
      <c r="Y6" s="22">
        <f t="shared" ref="Y6:AG6" si="4">IF(Y7="",NA(),Y7)</f>
        <v>96.87</v>
      </c>
      <c r="Z6" s="22">
        <f t="shared" si="4"/>
        <v>98.23</v>
      </c>
      <c r="AA6" s="22">
        <f t="shared" si="4"/>
        <v>87.37</v>
      </c>
      <c r="AB6" s="22">
        <f t="shared" si="4"/>
        <v>86.56</v>
      </c>
      <c r="AC6" s="22">
        <f t="shared" si="4"/>
        <v>78.510000000000005</v>
      </c>
      <c r="AD6" s="22">
        <f t="shared" si="4"/>
        <v>77.91</v>
      </c>
      <c r="AE6" s="22">
        <f t="shared" si="4"/>
        <v>79.099999999999994</v>
      </c>
      <c r="AF6" s="22">
        <f t="shared" si="4"/>
        <v>79.33</v>
      </c>
      <c r="AG6" s="22">
        <f t="shared" si="4"/>
        <v>73.540000000000006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22.51</v>
      </c>
      <c r="BF6" s="22">
        <f t="shared" ref="BF6:BN6" si="7">IF(BF7="",NA(),BF7)</f>
        <v>19.54</v>
      </c>
      <c r="BG6" s="22">
        <f t="shared" si="7"/>
        <v>16.63</v>
      </c>
      <c r="BH6" s="22">
        <f t="shared" si="7"/>
        <v>20.16</v>
      </c>
      <c r="BI6" s="22">
        <f t="shared" si="7"/>
        <v>42.18</v>
      </c>
      <c r="BJ6" s="22">
        <f t="shared" si="7"/>
        <v>1061.58</v>
      </c>
      <c r="BK6" s="22">
        <f t="shared" si="7"/>
        <v>1007.7</v>
      </c>
      <c r="BL6" s="22">
        <f t="shared" si="7"/>
        <v>1018.52</v>
      </c>
      <c r="BM6" s="22">
        <f t="shared" si="7"/>
        <v>949.61</v>
      </c>
      <c r="BN6" s="22">
        <f t="shared" si="7"/>
        <v>918.84</v>
      </c>
      <c r="BO6" s="21" t="str">
        <f>IF(BO7="","",IF(BO7="-","【-】","【"&amp;SUBSTITUTE(TEXT(BO7,"#,##0.00"),"-","△")&amp;"】"))</f>
        <v>【940.88】</v>
      </c>
      <c r="BP6" s="22">
        <f>IF(BP7="",NA(),BP7)</f>
        <v>97.57</v>
      </c>
      <c r="BQ6" s="22">
        <f t="shared" ref="BQ6:BY6" si="8">IF(BQ7="",NA(),BQ7)</f>
        <v>90.4</v>
      </c>
      <c r="BR6" s="22">
        <f t="shared" si="8"/>
        <v>87.8</v>
      </c>
      <c r="BS6" s="22">
        <f t="shared" si="8"/>
        <v>83.49</v>
      </c>
      <c r="BT6" s="22">
        <f t="shared" si="8"/>
        <v>57.06</v>
      </c>
      <c r="BU6" s="22">
        <f t="shared" si="8"/>
        <v>58.52</v>
      </c>
      <c r="BV6" s="22">
        <f t="shared" si="8"/>
        <v>59.22</v>
      </c>
      <c r="BW6" s="22">
        <f t="shared" si="8"/>
        <v>58.79</v>
      </c>
      <c r="BX6" s="22">
        <f t="shared" si="8"/>
        <v>58.41</v>
      </c>
      <c r="BY6" s="22">
        <f t="shared" si="8"/>
        <v>58.27</v>
      </c>
      <c r="BZ6" s="21" t="str">
        <f>IF(BZ7="","",IF(BZ7="-","【-】","【"&amp;SUBSTITUTE(TEXT(BZ7,"#,##0.00"),"-","△")&amp;"】"))</f>
        <v>【54.59】</v>
      </c>
      <c r="CA6" s="22">
        <f>IF(CA7="",NA(),CA7)</f>
        <v>80.2</v>
      </c>
      <c r="CB6" s="22">
        <f t="shared" ref="CB6:CJ6" si="9">IF(CB7="",NA(),CB7)</f>
        <v>88.43</v>
      </c>
      <c r="CC6" s="22">
        <f t="shared" si="9"/>
        <v>90.77</v>
      </c>
      <c r="CD6" s="22">
        <f t="shared" si="9"/>
        <v>98.01</v>
      </c>
      <c r="CE6" s="22">
        <f t="shared" si="9"/>
        <v>142.11000000000001</v>
      </c>
      <c r="CF6" s="22">
        <f t="shared" si="9"/>
        <v>296.3</v>
      </c>
      <c r="CG6" s="22">
        <f t="shared" si="9"/>
        <v>292.89999999999998</v>
      </c>
      <c r="CH6" s="22">
        <f t="shared" si="9"/>
        <v>298.25</v>
      </c>
      <c r="CI6" s="22">
        <f t="shared" si="9"/>
        <v>303.27999999999997</v>
      </c>
      <c r="CJ6" s="22">
        <f t="shared" si="9"/>
        <v>303.81</v>
      </c>
      <c r="CK6" s="21" t="str">
        <f>IF(CK7="","",IF(CK7="-","【-】","【"&amp;SUBSTITUTE(TEXT(CK7,"#,##0.00"),"-","△")&amp;"】"))</f>
        <v>【301.20】</v>
      </c>
      <c r="CL6" s="22">
        <f>IF(CL7="",NA(),CL7)</f>
        <v>39.78</v>
      </c>
      <c r="CM6" s="22">
        <f t="shared" ref="CM6:CU6" si="10">IF(CM7="",NA(),CM7)</f>
        <v>43.48</v>
      </c>
      <c r="CN6" s="22">
        <f t="shared" si="10"/>
        <v>37.08</v>
      </c>
      <c r="CO6" s="22">
        <f t="shared" si="10"/>
        <v>37.5</v>
      </c>
      <c r="CP6" s="22">
        <f t="shared" si="10"/>
        <v>37.26</v>
      </c>
      <c r="CQ6" s="22">
        <f t="shared" si="10"/>
        <v>57.3</v>
      </c>
      <c r="CR6" s="22">
        <f t="shared" si="10"/>
        <v>56.76</v>
      </c>
      <c r="CS6" s="22">
        <f t="shared" si="10"/>
        <v>56.04</v>
      </c>
      <c r="CT6" s="22">
        <f t="shared" si="10"/>
        <v>58.52</v>
      </c>
      <c r="CU6" s="22">
        <f t="shared" si="10"/>
        <v>58.88</v>
      </c>
      <c r="CV6" s="21" t="str">
        <f>IF(CV7="","",IF(CV7="-","【-】","【"&amp;SUBSTITUTE(TEXT(CV7,"#,##0.00"),"-","△")&amp;"】"))</f>
        <v>【56.42】</v>
      </c>
      <c r="CW6" s="22">
        <f>IF(CW7="",NA(),CW7)</f>
        <v>66.3</v>
      </c>
      <c r="CX6" s="22">
        <f t="shared" ref="CX6:DF6" si="11">IF(CX7="",NA(),CX7)</f>
        <v>58.47</v>
      </c>
      <c r="CY6" s="22">
        <f t="shared" si="11"/>
        <v>66.599999999999994</v>
      </c>
      <c r="CZ6" s="22">
        <f t="shared" si="11"/>
        <v>63.48</v>
      </c>
      <c r="DA6" s="22">
        <f t="shared" si="11"/>
        <v>66.47</v>
      </c>
      <c r="DB6" s="22">
        <f t="shared" si="11"/>
        <v>72.42</v>
      </c>
      <c r="DC6" s="22">
        <f t="shared" si="11"/>
        <v>73.069999999999993</v>
      </c>
      <c r="DD6" s="22">
        <f t="shared" si="11"/>
        <v>72.78</v>
      </c>
      <c r="DE6" s="22">
        <f t="shared" si="11"/>
        <v>71.33</v>
      </c>
      <c r="DF6" s="22">
        <f t="shared" si="11"/>
        <v>71.150000000000006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0.72</v>
      </c>
      <c r="EJ6" s="22">
        <f t="shared" si="14"/>
        <v>0.53</v>
      </c>
      <c r="EK6" s="22">
        <f t="shared" si="14"/>
        <v>0.71</v>
      </c>
      <c r="EL6" s="22">
        <f t="shared" si="14"/>
        <v>0.72</v>
      </c>
      <c r="EM6" s="22">
        <f t="shared" si="14"/>
        <v>0.71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2">
      <c r="A7" s="15"/>
      <c r="B7" s="24">
        <v>2021</v>
      </c>
      <c r="C7" s="24">
        <v>104442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97.18</v>
      </c>
      <c r="Q7" s="25">
        <v>1320</v>
      </c>
      <c r="R7" s="25">
        <v>3181</v>
      </c>
      <c r="S7" s="25">
        <v>85.25</v>
      </c>
      <c r="T7" s="25">
        <v>37.31</v>
      </c>
      <c r="U7" s="25">
        <v>3065</v>
      </c>
      <c r="V7" s="25">
        <v>62.2</v>
      </c>
      <c r="W7" s="25">
        <v>49.28</v>
      </c>
      <c r="X7" s="25">
        <v>101.67</v>
      </c>
      <c r="Y7" s="25">
        <v>96.87</v>
      </c>
      <c r="Z7" s="25">
        <v>98.23</v>
      </c>
      <c r="AA7" s="25">
        <v>87.37</v>
      </c>
      <c r="AB7" s="25">
        <v>86.56</v>
      </c>
      <c r="AC7" s="25">
        <v>78.510000000000005</v>
      </c>
      <c r="AD7" s="25">
        <v>77.91</v>
      </c>
      <c r="AE7" s="25">
        <v>79.099999999999994</v>
      </c>
      <c r="AF7" s="25">
        <v>79.33</v>
      </c>
      <c r="AG7" s="25">
        <v>73.540000000000006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22.51</v>
      </c>
      <c r="BF7" s="25">
        <v>19.54</v>
      </c>
      <c r="BG7" s="25">
        <v>16.63</v>
      </c>
      <c r="BH7" s="25">
        <v>20.16</v>
      </c>
      <c r="BI7" s="25">
        <v>42.18</v>
      </c>
      <c r="BJ7" s="25">
        <v>1061.58</v>
      </c>
      <c r="BK7" s="25">
        <v>1007.7</v>
      </c>
      <c r="BL7" s="25">
        <v>1018.52</v>
      </c>
      <c r="BM7" s="25">
        <v>949.61</v>
      </c>
      <c r="BN7" s="25">
        <v>918.84</v>
      </c>
      <c r="BO7" s="25">
        <v>940.88</v>
      </c>
      <c r="BP7" s="25">
        <v>97.57</v>
      </c>
      <c r="BQ7" s="25">
        <v>90.4</v>
      </c>
      <c r="BR7" s="25">
        <v>87.8</v>
      </c>
      <c r="BS7" s="25">
        <v>83.49</v>
      </c>
      <c r="BT7" s="25">
        <v>57.06</v>
      </c>
      <c r="BU7" s="25">
        <v>58.52</v>
      </c>
      <c r="BV7" s="25">
        <v>59.22</v>
      </c>
      <c r="BW7" s="25">
        <v>58.79</v>
      </c>
      <c r="BX7" s="25">
        <v>58.41</v>
      </c>
      <c r="BY7" s="25">
        <v>58.27</v>
      </c>
      <c r="BZ7" s="25">
        <v>54.59</v>
      </c>
      <c r="CA7" s="25">
        <v>80.2</v>
      </c>
      <c r="CB7" s="25">
        <v>88.43</v>
      </c>
      <c r="CC7" s="25">
        <v>90.77</v>
      </c>
      <c r="CD7" s="25">
        <v>98.01</v>
      </c>
      <c r="CE7" s="25">
        <v>142.11000000000001</v>
      </c>
      <c r="CF7" s="25">
        <v>296.3</v>
      </c>
      <c r="CG7" s="25">
        <v>292.89999999999998</v>
      </c>
      <c r="CH7" s="25">
        <v>298.25</v>
      </c>
      <c r="CI7" s="25">
        <v>303.27999999999997</v>
      </c>
      <c r="CJ7" s="25">
        <v>303.81</v>
      </c>
      <c r="CK7" s="25">
        <v>301.2</v>
      </c>
      <c r="CL7" s="25">
        <v>39.78</v>
      </c>
      <c r="CM7" s="25">
        <v>43.48</v>
      </c>
      <c r="CN7" s="25">
        <v>37.08</v>
      </c>
      <c r="CO7" s="25">
        <v>37.5</v>
      </c>
      <c r="CP7" s="25">
        <v>37.26</v>
      </c>
      <c r="CQ7" s="25">
        <v>57.3</v>
      </c>
      <c r="CR7" s="25">
        <v>56.76</v>
      </c>
      <c r="CS7" s="25">
        <v>56.04</v>
      </c>
      <c r="CT7" s="25">
        <v>58.52</v>
      </c>
      <c r="CU7" s="25">
        <v>58.88</v>
      </c>
      <c r="CV7" s="25">
        <v>56.42</v>
      </c>
      <c r="CW7" s="25">
        <v>66.3</v>
      </c>
      <c r="CX7" s="25">
        <v>58.47</v>
      </c>
      <c r="CY7" s="25">
        <v>66.599999999999994</v>
      </c>
      <c r="CZ7" s="25">
        <v>63.48</v>
      </c>
      <c r="DA7" s="25">
        <v>66.47</v>
      </c>
      <c r="DB7" s="25">
        <v>72.42</v>
      </c>
      <c r="DC7" s="25">
        <v>73.069999999999993</v>
      </c>
      <c r="DD7" s="25">
        <v>72.78</v>
      </c>
      <c r="DE7" s="25">
        <v>71.33</v>
      </c>
      <c r="DF7" s="25">
        <v>71.150000000000006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0.72</v>
      </c>
      <c r="EJ7" s="25">
        <v>0.53</v>
      </c>
      <c r="EK7" s="25">
        <v>0.71</v>
      </c>
      <c r="EL7" s="25">
        <v>0.72</v>
      </c>
      <c r="EM7" s="25">
        <v>0.71</v>
      </c>
      <c r="EN7" s="25">
        <v>0.57999999999999996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2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7" t="s">
        <v>46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110</v>
      </c>
    </row>
    <row r="13" spans="1:144" x14ac:dyDescent="0.2">
      <c r="B13" t="s">
        <v>111</v>
      </c>
      <c r="C13" t="s">
        <v>112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2022-12-01T01:09:34Z</dcterms:created>
  <dcterms:modified xsi:type="dcterms:W3CDTF">2023-02-03T04:16:34Z</dcterms:modified>
  <cp:category/>
</cp:coreProperties>
</file>