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6 確認済みファイル（HP掲載用）\19 甘楽町●□■▲\"/>
    </mc:Choice>
  </mc:AlternateContent>
  <xr:revisionPtr revIDLastSave="0" documentId="13_ncr:1_{594994AE-EAD5-48FB-A008-EBEBDD4DDD3A}" xr6:coauthVersionLast="36" xr6:coauthVersionMax="36" xr10:uidLastSave="{00000000-0000-0000-0000-000000000000}"/>
  <workbookProtection workbookAlgorithmName="SHA-512" workbookHashValue="tamwNfJtdWDIH7zMTHVWy+1PssYrtNi7QUwY3aaeRQ57lG1OAMKR9gDh1/S1eKinq3dUx6h2/Jq2vVoCHY1JJQ==" workbookSaltValue="mGOmA+iyY0VfVaaCvI2FDA=="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AT10" i="4"/>
  <c r="AD10" i="4"/>
  <c r="I10" i="4"/>
  <c r="AL8" i="4"/>
  <c r="P8" i="4"/>
  <c r="I8" i="4"/>
</calcChain>
</file>

<file path=xl/sharedStrings.xml><?xml version="1.0" encoding="utf-8"?>
<sst xmlns="http://schemas.openxmlformats.org/spreadsheetml/2006/main" count="241" uniqueCount="119">
  <si>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</si>
  <si>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</si>
  <si>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</si>
  <si>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</si>
  <si>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</si>
  <si>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</si>
  <si>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</si>
  <si>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</si>
  <si>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</si>
  <si>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</si>
  <si>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</si>
  <si>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</si>
  <si>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</si>
  <si>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</si>
  <si>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</si>
  <si>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</si>
  <si>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</si>
  <si>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</si>
  <si>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</si>
  <si>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</si>
  <si>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</si>
  <si>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</si>
  <si>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</si>
  <si>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</si>
  <si>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</si>
  <si>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</si>
  <si>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</si>
  <si>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</si>
  <si>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</si>
  <si>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</si>
  <si>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</si>
  <si>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</si>
  <si>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</si>
  <si>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</si>
  <si>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</si>
  <si>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</si>
  <si>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</si>
  <si>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</si>
  <si>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</si>
  <si>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</si>
  <si>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</si>
  <si>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</si>
  <si>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</si>
  <si>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</si>
  <si>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</si>
  <si>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</si>
  <si>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</si>
  <si>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</si>
  <si>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</si>
  <si>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</si>
  <si>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</si>
  <si>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</si>
  <si>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</si>
  <si>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</si>
  <si>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</si>
  <si>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</si>
  <si>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</si>
  <si>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</si>
  <si>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</si>
  <si>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</si>
  <si>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</si>
  <si>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</si>
  <si>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</si>
  <si>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</si>
  <si>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</si>
  <si>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</si>
  <si>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</si>
  <si>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</si>
  <si>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</si>
  <si>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</si>
  <si>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</si>
  <si>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</si>
  <si>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</si>
  <si>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</si>
  <si>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</si>
  <si>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</si>
  <si>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</si>
  <si>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</si>
  <si>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</si>
  <si>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</si>
  <si>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</si>
  <si>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</si>
  <si>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</si>
  <si>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</si>
  <si>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</si>
  <si>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</si>
  <si>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</si>
  <si>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</si>
  <si>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</si>
  <si>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</si>
  <si>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</si>
  <si>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</si>
  <si>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</si>
  <si>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</si>
  <si>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</si>
  <si>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</si>
  <si>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</si>
  <si>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甘楽町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</si>
  <si>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</si>
  <si>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</si>
  <si>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</si>
  <si>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</si>
  <si>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</si>
  <si>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</si>
  <si>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</si>
  <si>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</si>
  <si>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</si>
  <si>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</si>
  <si>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</si>
  <si>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</si>
  <si>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</si>
  <si>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</si>
  <si>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</si>
  <si>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</si>
  <si>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</si>
  <si>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</si>
  <si>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
②－
③令和元年度で工事がほぼ完了しており、令和３年度においては管渠やポンプの修繕が減少したため管渠改善率も減少した。</t>
    <rPh sb="7" eb="9">
      <t>レイワ</t>
    </rPh>
    <rPh sb="9" eb="11">
      <t>ガンネン</t>
    </rPh>
    <rPh sb="11" eb="12">
      <t>ド</t>
    </rPh>
    <rPh sb="13" eb="15">
      <t>コウジ</t>
    </rPh>
    <rPh sb="18" eb="20">
      <t>カンリョウ</t>
    </rPh>
    <rPh sb="25" eb="27">
      <t>レイワ</t>
    </rPh>
    <rPh sb="28" eb="30">
      <t>ネンド</t>
    </rPh>
    <rPh sb="35" eb="37">
      <t>カンキョ</t>
    </rPh>
    <rPh sb="42" eb="44">
      <t>シュウゼン</t>
    </rPh>
    <rPh sb="45" eb="47">
      <t>ゲンショウ</t>
    </rPh>
    <rPh sb="51" eb="53">
      <t>カンキョ</t>
    </rPh>
    <rPh sb="53" eb="55">
      <t>カイゼン</t>
    </rPh>
    <rPh sb="55" eb="56">
      <t>リツ</t>
    </rPh>
    <rPh sb="57" eb="59">
      <t>ゲンショウ</t>
    </rPh>
    <phoneticPr fontId="4"/>
  </si>
  <si>
    <t xml:space="preserve">　本事業においては、管渠等の老朽化により営業費用が増加していくことが懸念されるが、人口減少等により料金収入のみで維持管理費用を賄うことは難しい。また、起債償還が膨らみ、下水道財政を圧迫しているため、一般会計からの繰入金により対応しているといった状況である。
　今後においては、接続推進を行うことで接続率を向上させ、料金収入の増加に努めていきたいと考える。
　また、長寿命化、耐震化を含めた改築更新を効率的に進め、適切な維持管理とあわせた計画的なストックマネジメントの導入が重要な課題となっている。
</t>
    <rPh sb="106" eb="108">
      <t>クリイレ</t>
    </rPh>
    <rPh sb="108" eb="109">
      <t>キン</t>
    </rPh>
    <rPh sb="112" eb="114">
      <t>タイオウ</t>
    </rPh>
    <rPh sb="122" eb="124">
      <t>ジョウキョウ</t>
    </rPh>
    <rPh sb="130" eb="132">
      <t>コンゴ</t>
    </rPh>
    <rPh sb="138" eb="139">
      <t>セツ</t>
    </rPh>
    <rPh sb="139" eb="140">
      <t>ツヅ</t>
    </rPh>
    <rPh sb="140" eb="142">
      <t>スイシン</t>
    </rPh>
    <rPh sb="143" eb="144">
      <t>オコナ</t>
    </rPh>
    <rPh sb="148" eb="149">
      <t>セツ</t>
    </rPh>
    <rPh sb="149" eb="150">
      <t>ツヅ</t>
    </rPh>
    <rPh sb="150" eb="151">
      <t>リツ</t>
    </rPh>
    <rPh sb="152" eb="154">
      <t>コウジョウ</t>
    </rPh>
    <rPh sb="157" eb="159">
      <t>リョウキン</t>
    </rPh>
    <rPh sb="159" eb="161">
      <t>シュウニュウ</t>
    </rPh>
    <rPh sb="162" eb="164">
      <t>ゾウカ</t>
    </rPh>
    <rPh sb="165" eb="166">
      <t>ツト</t>
    </rPh>
    <rPh sb="173" eb="174">
      <t>カンガ</t>
    </rPh>
    <rPh sb="182" eb="186">
      <t>チョウジュミョウカ</t>
    </rPh>
    <rPh sb="187" eb="190">
      <t>タイシンカ</t>
    </rPh>
    <rPh sb="191" eb="192">
      <t>フク</t>
    </rPh>
    <rPh sb="194" eb="196">
      <t>カイチク</t>
    </rPh>
    <rPh sb="196" eb="198">
      <t>コウシン</t>
    </rPh>
    <rPh sb="199" eb="202">
      <t>コウリツテキ</t>
    </rPh>
    <rPh sb="203" eb="204">
      <t>スス</t>
    </rPh>
    <rPh sb="206" eb="208">
      <t>テキセツ</t>
    </rPh>
    <rPh sb="209" eb="211">
      <t>イジ</t>
    </rPh>
    <rPh sb="211" eb="213">
      <t>カンリ</t>
    </rPh>
    <rPh sb="218" eb="221">
      <t>ケイカクテキ</t>
    </rPh>
    <rPh sb="233" eb="235">
      <t>ドウニュウ</t>
    </rPh>
    <rPh sb="236" eb="238">
      <t>ジュウヨウ</t>
    </rPh>
    <rPh sb="239" eb="241">
      <t>カダイ</t>
    </rPh>
    <phoneticPr fontId="4"/>
  </si>
  <si>
    <t>①令和３年度においては、人口減少に伴い料金収入が減少し、公営企業会計移行業務による委託費等の営業費用が増加したため収益的収支比率は減少した。
②－
③－
④地方債残高をすべて一般会計からの繰入金で賄っているため計上されない。
⑤料金収入が減少し、委託費の増加に伴い汚水処理費が増加したことから経費回収率は減少した。
⑥委託費の増加に伴い汚水処理費は増加した。また、有収水量もわずかに増加したため汚水処理原価費は微増となった。
⑦本事業は、県営の処理施設で処理を行うため、施設利用率は算定されない。
⑧転出、死亡等により供用開始区域内の人口が減少したため水洗化率も減少した。</t>
    <rPh sb="1" eb="3">
      <t>レイワ</t>
    </rPh>
    <rPh sb="4" eb="6">
      <t>ネンド</t>
    </rPh>
    <rPh sb="12" eb="14">
      <t>ジンコウ</t>
    </rPh>
    <rPh sb="14" eb="16">
      <t>ゲンショウ</t>
    </rPh>
    <rPh sb="17" eb="18">
      <t>トモナ</t>
    </rPh>
    <rPh sb="19" eb="21">
      <t>リョウキン</t>
    </rPh>
    <rPh sb="21" eb="23">
      <t>シュウニュウ</t>
    </rPh>
    <rPh sb="24" eb="26">
      <t>ゲンショウ</t>
    </rPh>
    <rPh sb="28" eb="30">
      <t>コウエイ</t>
    </rPh>
    <rPh sb="30" eb="32">
      <t>キギョウ</t>
    </rPh>
    <rPh sb="32" eb="34">
      <t>カイケイ</t>
    </rPh>
    <rPh sb="34" eb="36">
      <t>イコウ</t>
    </rPh>
    <rPh sb="36" eb="38">
      <t>ギョウム</t>
    </rPh>
    <rPh sb="41" eb="43">
      <t>イタク</t>
    </rPh>
    <rPh sb="43" eb="44">
      <t>ヒ</t>
    </rPh>
    <rPh sb="44" eb="45">
      <t>トウ</t>
    </rPh>
    <rPh sb="46" eb="48">
      <t>エイギョウ</t>
    </rPh>
    <rPh sb="48" eb="50">
      <t>ヒヨウ</t>
    </rPh>
    <rPh sb="51" eb="53">
      <t>ゾウカ</t>
    </rPh>
    <rPh sb="57" eb="60">
      <t>シュウエキテキ</t>
    </rPh>
    <rPh sb="60" eb="62">
      <t>シュウシ</t>
    </rPh>
    <rPh sb="62" eb="64">
      <t>ヒリツ</t>
    </rPh>
    <rPh sb="65" eb="67">
      <t>ゲンショウ</t>
    </rPh>
    <rPh sb="78" eb="81">
      <t>チホウサイ</t>
    </rPh>
    <rPh sb="81" eb="83">
      <t>ザンダカ</t>
    </rPh>
    <rPh sb="87" eb="89">
      <t>イッパン</t>
    </rPh>
    <rPh sb="89" eb="91">
      <t>カイケイ</t>
    </rPh>
    <rPh sb="94" eb="96">
      <t>クリイレ</t>
    </rPh>
    <rPh sb="96" eb="97">
      <t>キン</t>
    </rPh>
    <rPh sb="98" eb="99">
      <t>マカナ</t>
    </rPh>
    <rPh sb="105" eb="107">
      <t>ケイジョウ</t>
    </rPh>
    <rPh sb="114" eb="116">
      <t>リョウキン</t>
    </rPh>
    <rPh sb="116" eb="118">
      <t>シュウニュウ</t>
    </rPh>
    <rPh sb="119" eb="121">
      <t>ゲンショウ</t>
    </rPh>
    <rPh sb="123" eb="125">
      <t>イタク</t>
    </rPh>
    <rPh sb="125" eb="126">
      <t>ヒ</t>
    </rPh>
    <rPh sb="127" eb="129">
      <t>ゾウカ</t>
    </rPh>
    <rPh sb="130" eb="131">
      <t>トモナ</t>
    </rPh>
    <rPh sb="132" eb="134">
      <t>オスイ</t>
    </rPh>
    <rPh sb="134" eb="136">
      <t>ショリ</t>
    </rPh>
    <rPh sb="136" eb="137">
      <t>ヒ</t>
    </rPh>
    <rPh sb="138" eb="140">
      <t>ゾウカ</t>
    </rPh>
    <rPh sb="146" eb="148">
      <t>ケイヒ</t>
    </rPh>
    <rPh sb="148" eb="150">
      <t>カイシュウ</t>
    </rPh>
    <rPh sb="150" eb="151">
      <t>リツ</t>
    </rPh>
    <rPh sb="152" eb="154">
      <t>ゲンショウ</t>
    </rPh>
    <rPh sb="159" eb="161">
      <t>イタク</t>
    </rPh>
    <rPh sb="161" eb="162">
      <t>ヒ</t>
    </rPh>
    <rPh sb="163" eb="165">
      <t>ゾウカ</t>
    </rPh>
    <rPh sb="166" eb="167">
      <t>トモナ</t>
    </rPh>
    <rPh sb="168" eb="170">
      <t>オスイ</t>
    </rPh>
    <rPh sb="170" eb="172">
      <t>ショリ</t>
    </rPh>
    <rPh sb="172" eb="173">
      <t>ヒ</t>
    </rPh>
    <rPh sb="174" eb="176">
      <t>ゾウカ</t>
    </rPh>
    <rPh sb="182" eb="184">
      <t>ユウシュウ</t>
    </rPh>
    <rPh sb="184" eb="186">
      <t>スイリョウ</t>
    </rPh>
    <rPh sb="191" eb="193">
      <t>ゾウカ</t>
    </rPh>
    <rPh sb="197" eb="199">
      <t>オスイ</t>
    </rPh>
    <rPh sb="199" eb="201">
      <t>ショリ</t>
    </rPh>
    <rPh sb="201" eb="203">
      <t>ゲンカ</t>
    </rPh>
    <rPh sb="203" eb="204">
      <t>ヒ</t>
    </rPh>
    <rPh sb="205" eb="207">
      <t>ビゾウ</t>
    </rPh>
    <rPh sb="214" eb="215">
      <t>ホン</t>
    </rPh>
    <rPh sb="215" eb="217">
      <t>ジギョウ</t>
    </rPh>
    <rPh sb="219" eb="221">
      <t>ケンエイ</t>
    </rPh>
    <rPh sb="222" eb="224">
      <t>ショリ</t>
    </rPh>
    <rPh sb="224" eb="226">
      <t>シセツ</t>
    </rPh>
    <rPh sb="227" eb="229">
      <t>ショリ</t>
    </rPh>
    <rPh sb="230" eb="231">
      <t>オコナ</t>
    </rPh>
    <rPh sb="235" eb="237">
      <t>シセツ</t>
    </rPh>
    <rPh sb="237" eb="239">
      <t>リヨウ</t>
    </rPh>
    <rPh sb="239" eb="240">
      <t>リツ</t>
    </rPh>
    <rPh sb="241" eb="243">
      <t>サンテイ</t>
    </rPh>
    <rPh sb="250" eb="252">
      <t>テンシュツ</t>
    </rPh>
    <rPh sb="253" eb="255">
      <t>シボウ</t>
    </rPh>
    <rPh sb="255" eb="256">
      <t>トウ</t>
    </rPh>
    <rPh sb="259" eb="261">
      <t>キョウヨウ</t>
    </rPh>
    <rPh sb="261" eb="263">
      <t>カイシ</t>
    </rPh>
    <rPh sb="263" eb="265">
      <t>クイキ</t>
    </rPh>
    <rPh sb="265" eb="266">
      <t>ナイ</t>
    </rPh>
    <rPh sb="267" eb="269">
      <t>ジンコウ</t>
    </rPh>
    <rPh sb="270" eb="272">
      <t>ゲンショウ</t>
    </rPh>
    <rPh sb="276" eb="279">
      <t>スイセンカ</t>
    </rPh>
    <rPh sb="279" eb="280">
      <t>リツ</t>
    </rPh>
    <rPh sb="281" eb="283">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</si>
</sst>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quot;-&quot;">
                  <c:v>1.83</c:v>
                </c:pt>
                <c:pt idx="3" formatCode="#,##0.00;&quot;△&quot;#,##0.00;&quot;-&quot;">
                  <c:v>1.83</c:v>
                </c:pt>
                <c:pt idx="4" formatCode="#,##0.00;&quot;△&quot;#,##0.00;&quot;-&quot;">
                  <c:v>0.17</c:v>
                </c:pt>
              </c:numCache>
            </c:numRef>
          </c:val>
          <c:extLst>
            <c:ext xmlns:c16="http://schemas.microsoft.com/office/drawing/2014/chart" uri="{C3380CC4-5D6E-409C-BE32-E72D297353CC}">
              <c16:uniqueId val="{00000000-DDAA-432A-910A-B1C65186155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DDAA-432A-910A-B1C65186155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B1-47AE-900C-FFCF7E65789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48.19</c:v>
                </c:pt>
              </c:numCache>
            </c:numRef>
          </c:val>
          <c:smooth val="0"/>
          <c:extLst>
            <c:ext xmlns:c16="http://schemas.microsoft.com/office/drawing/2014/chart" uri="{C3380CC4-5D6E-409C-BE32-E72D297353CC}">
              <c16:uniqueId val="{00000001-27B1-47AE-900C-FFCF7E65789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88.54</c:v>
                </c:pt>
                <c:pt idx="1">
                  <c:v>88.52</c:v>
                </c:pt>
                <c:pt idx="2">
                  <c:v>90.61</c:v>
                </c:pt>
                <c:pt idx="3">
                  <c:v>89.42</c:v>
                </c:pt>
                <c:pt idx="4">
                  <c:v>88.97</c:v>
                </c:pt>
              </c:numCache>
            </c:numRef>
          </c:val>
          <c:extLst>
            <c:ext xmlns:c16="http://schemas.microsoft.com/office/drawing/2014/chart" uri="{C3380CC4-5D6E-409C-BE32-E72D297353CC}">
              <c16:uniqueId val="{00000000-7319-4E72-B97B-F34FA734E86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82.26</c:v>
                </c:pt>
              </c:numCache>
            </c:numRef>
          </c:val>
          <c:smooth val="0"/>
          <c:extLst>
            <c:ext xmlns:c16="http://schemas.microsoft.com/office/drawing/2014/chart" uri="{C3380CC4-5D6E-409C-BE32-E72D297353CC}">
              <c16:uniqueId val="{00000001-7319-4E72-B97B-F34FA734E86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94.58</c:v>
                </c:pt>
                <c:pt idx="1">
                  <c:v>94.64</c:v>
                </c:pt>
                <c:pt idx="2">
                  <c:v>94.75</c:v>
                </c:pt>
                <c:pt idx="3">
                  <c:v>92.23</c:v>
                </c:pt>
                <c:pt idx="4">
                  <c:v>88.6</c:v>
                </c:pt>
              </c:numCache>
            </c:numRef>
          </c:val>
          <c:extLst>
            <c:ext xmlns:c16="http://schemas.microsoft.com/office/drawing/2014/chart" uri="{C3380CC4-5D6E-409C-BE32-E72D297353CC}">
              <c16:uniqueId val="{00000000-789D-416D-8411-47AB28D4787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9D-416D-8411-47AB28D4787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A5-469A-B391-F9AD0CCC407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A5-469A-B391-F9AD0CCC407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C0-43C4-91F6-0AF3B1C323A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C0-43C4-91F6-0AF3B1C323A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BE-4763-BB2F-E46514B20B6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BE-4763-BB2F-E46514B20B6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BB-411E-9F76-FD5322B7CC8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BB-411E-9F76-FD5322B7CC8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00-4737-BC28-2095F1C081B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1108.8</c:v>
                </c:pt>
              </c:numCache>
            </c:numRef>
          </c:val>
          <c:smooth val="0"/>
          <c:extLst>
            <c:ext xmlns:c16="http://schemas.microsoft.com/office/drawing/2014/chart" uri="{C3380CC4-5D6E-409C-BE32-E72D297353CC}">
              <c16:uniqueId val="{00000001-0B00-4737-BC28-2095F1C081B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78.67</c:v>
                </c:pt>
                <c:pt idx="1">
                  <c:v>79.7</c:v>
                </c:pt>
                <c:pt idx="2">
                  <c:v>79.92</c:v>
                </c:pt>
                <c:pt idx="3">
                  <c:v>81.099999999999994</c:v>
                </c:pt>
                <c:pt idx="4">
                  <c:v>76.040000000000006</c:v>
                </c:pt>
              </c:numCache>
            </c:numRef>
          </c:val>
          <c:extLst>
            <c:ext xmlns:c16="http://schemas.microsoft.com/office/drawing/2014/chart" uri="{C3380CC4-5D6E-409C-BE32-E72D297353CC}">
              <c16:uniqueId val="{00000000-BE1C-4167-B620-48873157E09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79.63</c:v>
                </c:pt>
              </c:numCache>
            </c:numRef>
          </c:val>
          <c:smooth val="0"/>
          <c:extLst>
            <c:ext xmlns:c16="http://schemas.microsoft.com/office/drawing/2014/chart" uri="{C3380CC4-5D6E-409C-BE32-E72D297353CC}">
              <c16:uniqueId val="{00000001-BE1C-4167-B620-48873157E09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166.63</c:v>
                </c:pt>
                <c:pt idx="1">
                  <c:v>166.76</c:v>
                </c:pt>
                <c:pt idx="2">
                  <c:v>166.89</c:v>
                </c:pt>
                <c:pt idx="3">
                  <c:v>166.43</c:v>
                </c:pt>
                <c:pt idx="4">
                  <c:v>166.55</c:v>
                </c:pt>
              </c:numCache>
            </c:numRef>
          </c:val>
          <c:extLst>
            <c:ext xmlns:c16="http://schemas.microsoft.com/office/drawing/2014/chart" uri="{C3380CC4-5D6E-409C-BE32-E72D297353CC}">
              <c16:uniqueId val="{00000000-689B-4BA3-8078-1BC44083EC8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213.66</c:v>
                </c:pt>
              </c:numCache>
            </c:numRef>
          </c:val>
          <c:smooth val="0"/>
          <c:extLst>
            <c:ext xmlns:c16="http://schemas.microsoft.com/office/drawing/2014/chart" uri="{C3380CC4-5D6E-409C-BE32-E72D297353CC}">
              <c16:uniqueId val="{00000001-689B-4BA3-8078-1BC44083EC8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甘楽町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12767</v>
      </c>
      <c r="AM8" s="42"/>
      <c r="AN8" s="42"/>
      <c r="AO8" s="42"/>
      <c r="AP8" s="42"/>
      <c r="AQ8" s="42"/>
      <c r="AR8" s="42"/>
      <c r="AS8" s="42"/>
      <c r="AT8" s="35">
        <f>データ!T6</f>
        <v>58.61</v>
      </c>
      <c r="AU8" s="35"/>
      <c r="AV8" s="35"/>
      <c r="AW8" s="35"/>
      <c r="AX8" s="35"/>
      <c r="AY8" s="35"/>
      <c r="AZ8" s="35"/>
      <c r="BA8" s="35"/>
      <c r="BB8" s="35">
        <f>データ!U6</f>
        <v>217.83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40.43</v>
      </c>
      <c r="Q10" s="35"/>
      <c r="R10" s="35"/>
      <c r="S10" s="35"/>
      <c r="T10" s="35"/>
      <c r="U10" s="35"/>
      <c r="V10" s="35"/>
      <c r="W10" s="35">
        <f>データ!Q6</f>
        <v>74.760000000000005</v>
      </c>
      <c r="X10" s="35"/>
      <c r="Y10" s="35"/>
      <c r="Z10" s="35"/>
      <c r="AA10" s="35"/>
      <c r="AB10" s="35"/>
      <c r="AC10" s="35"/>
      <c r="AD10" s="42">
        <f>データ!R6</f>
        <v>2475</v>
      </c>
      <c r="AE10" s="42"/>
      <c r="AF10" s="42"/>
      <c r="AG10" s="42"/>
      <c r="AH10" s="42"/>
      <c r="AI10" s="42"/>
      <c r="AJ10" s="42"/>
      <c r="AK10" s="2"/>
      <c r="AL10" s="42">
        <f>データ!V6</f>
        <v>5150</v>
      </c>
      <c r="AM10" s="42"/>
      <c r="AN10" s="42"/>
      <c r="AO10" s="42"/>
      <c r="AP10" s="42"/>
      <c r="AQ10" s="42"/>
      <c r="AR10" s="42"/>
      <c r="AS10" s="42"/>
      <c r="AT10" s="35">
        <f>データ!W6</f>
        <v>2.2799999999999998</v>
      </c>
      <c r="AU10" s="35"/>
      <c r="AV10" s="35"/>
      <c r="AW10" s="35"/>
      <c r="AX10" s="35"/>
      <c r="AY10" s="35"/>
      <c r="AZ10" s="35"/>
      <c r="BA10" s="35"/>
      <c r="BB10" s="35">
        <f>データ!X6</f>
        <v>2258.77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43</v>
      </c>
      <c r="N86" s="12" t="s">
        <v>43</v>
      </c>
      <c r="O86" s="12" t="str">
        <f>データ!EO6</f>
        <v>【0.24】</v>
      </c>
    </row>
  </sheetData>
  <sheetProtection algorithmName="SHA-512" hashValue="qpWidiCc//r0jpemB9gf7PHiN/b6ShglmddVIgzK/+t5s2EQu9GgtOt0tO1guhvq2/z/oKvnTknLTSdmVcxHew==" saltValue="3ngddmR+bgqfOS0fjKi7B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2021</v>
      </c>
      <c r="C6" s="19">
        <f t="shared" ref="C6:X6" si="3">C7</f>
        <v>103845</v>
      </c>
      <c r="D6" s="19">
        <f t="shared" si="3"/>
        <v>47</v>
      </c>
      <c r="E6" s="19">
        <f t="shared" si="3"/>
        <v>17</v>
      </c>
      <c r="F6" s="19">
        <f t="shared" si="3"/>
        <v>1</v>
      </c>
      <c r="G6" s="19">
        <f t="shared" si="3"/>
        <v>0</v>
      </c>
      <c r="H6" s="19" t="str">
        <f t="shared" si="3"/>
        <v>群馬県　甘楽町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40.43</v>
      </c>
      <c r="Q6" s="20">
        <f t="shared" si="3"/>
        <v>74.760000000000005</v>
      </c>
      <c r="R6" s="20">
        <f t="shared" si="3"/>
        <v>2475</v>
      </c>
      <c r="S6" s="20">
        <f t="shared" si="3"/>
        <v>12767</v>
      </c>
      <c r="T6" s="20">
        <f t="shared" si="3"/>
        <v>58.61</v>
      </c>
      <c r="U6" s="20">
        <f t="shared" si="3"/>
        <v>217.83</v>
      </c>
      <c r="V6" s="20">
        <f t="shared" si="3"/>
        <v>5150</v>
      </c>
      <c r="W6" s="20">
        <f t="shared" si="3"/>
        <v>2.2799999999999998</v>
      </c>
      <c r="X6" s="20">
        <f t="shared" si="3"/>
        <v>2258.77</v>
      </c>
      <c r="Y6" s="21">
        <f>IF(Y7="",NA(),Y7)</f>
        <v>94.58</v>
      </c>
      <c r="Z6" s="21">
        <f t="shared" ref="Z6:AH6" si="4">IF(Z7="",NA(),Z7)</f>
        <v>94.64</v>
      </c>
      <c r="AA6" s="21">
        <f t="shared" si="4"/>
        <v>94.75</v>
      </c>
      <c r="AB6" s="21">
        <f t="shared" si="4"/>
        <v>92.23</v>
      </c>
      <c r="AC6" s="21">
        <f t="shared" si="4"/>
        <v>88.6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1124.26</v>
      </c>
      <c r="BL6" s="21">
        <f t="shared" si="7"/>
        <v>1048.23</v>
      </c>
      <c r="BM6" s="21">
        <f t="shared" si="7"/>
        <v>1130.42</v>
      </c>
      <c r="BN6" s="21">
        <f t="shared" si="7"/>
        <v>1245.0999999999999</v>
      </c>
      <c r="BO6" s="21">
        <f t="shared" si="7"/>
        <v>1108.8</v>
      </c>
      <c r="BP6" s="20" t="str">
        <f>IF(BP7="","",IF(BP7="-","【-】","【"&amp;SUBSTITUTE(TEXT(BP7,"#,##0.00"),"-","△")&amp;"】"))</f>
        <v>【669.11】</v>
      </c>
      <c r="BQ6" s="21">
        <f>IF(BQ7="",NA(),BQ7)</f>
        <v>78.67</v>
      </c>
      <c r="BR6" s="21">
        <f t="shared" ref="BR6:BZ6" si="8">IF(BR7="",NA(),BR7)</f>
        <v>79.7</v>
      </c>
      <c r="BS6" s="21">
        <f t="shared" si="8"/>
        <v>79.92</v>
      </c>
      <c r="BT6" s="21">
        <f t="shared" si="8"/>
        <v>81.099999999999994</v>
      </c>
      <c r="BU6" s="21">
        <f t="shared" si="8"/>
        <v>76.040000000000006</v>
      </c>
      <c r="BV6" s="21">
        <f t="shared" si="8"/>
        <v>80.58</v>
      </c>
      <c r="BW6" s="21">
        <f t="shared" si="8"/>
        <v>78.92</v>
      </c>
      <c r="BX6" s="21">
        <f t="shared" si="8"/>
        <v>74.17</v>
      </c>
      <c r="BY6" s="21">
        <f t="shared" si="8"/>
        <v>79.77</v>
      </c>
      <c r="BZ6" s="21">
        <f t="shared" si="8"/>
        <v>79.63</v>
      </c>
      <c r="CA6" s="20" t="str">
        <f>IF(CA7="","",IF(CA7="-","【-】","【"&amp;SUBSTITUTE(TEXT(CA7,"#,##0.00"),"-","△")&amp;"】"))</f>
        <v>【99.73】</v>
      </c>
      <c r="CB6" s="21">
        <f>IF(CB7="",NA(),CB7)</f>
        <v>166.63</v>
      </c>
      <c r="CC6" s="21">
        <f t="shared" ref="CC6:CK6" si="9">IF(CC7="",NA(),CC7)</f>
        <v>166.76</v>
      </c>
      <c r="CD6" s="21">
        <f t="shared" si="9"/>
        <v>166.89</v>
      </c>
      <c r="CE6" s="21">
        <f t="shared" si="9"/>
        <v>166.43</v>
      </c>
      <c r="CF6" s="21">
        <f t="shared" si="9"/>
        <v>166.55</v>
      </c>
      <c r="CG6" s="21">
        <f t="shared" si="9"/>
        <v>216.21</v>
      </c>
      <c r="CH6" s="21">
        <f t="shared" si="9"/>
        <v>220.31</v>
      </c>
      <c r="CI6" s="21">
        <f t="shared" si="9"/>
        <v>230.95</v>
      </c>
      <c r="CJ6" s="21">
        <f t="shared" si="9"/>
        <v>214.56</v>
      </c>
      <c r="CK6" s="21">
        <f t="shared" si="9"/>
        <v>213.66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50.24</v>
      </c>
      <c r="CS6" s="21">
        <f t="shared" si="10"/>
        <v>49.68</v>
      </c>
      <c r="CT6" s="21">
        <f t="shared" si="10"/>
        <v>49.27</v>
      </c>
      <c r="CU6" s="21">
        <f t="shared" si="10"/>
        <v>49.47</v>
      </c>
      <c r="CV6" s="21">
        <f t="shared" si="10"/>
        <v>48.19</v>
      </c>
      <c r="CW6" s="20" t="str">
        <f>IF(CW7="","",IF(CW7="-","【-】","【"&amp;SUBSTITUTE(TEXT(CW7,"#,##0.00"),"-","△")&amp;"】"))</f>
        <v>【59.99】</v>
      </c>
      <c r="CX6" s="21">
        <f>IF(CX7="",NA(),CX7)</f>
        <v>88.54</v>
      </c>
      <c r="CY6" s="21">
        <f t="shared" ref="CY6:DG6" si="11">IF(CY7="",NA(),CY7)</f>
        <v>88.52</v>
      </c>
      <c r="CZ6" s="21">
        <f t="shared" si="11"/>
        <v>90.61</v>
      </c>
      <c r="DA6" s="21">
        <f t="shared" si="11"/>
        <v>89.42</v>
      </c>
      <c r="DB6" s="21">
        <f t="shared" si="11"/>
        <v>88.97</v>
      </c>
      <c r="DC6" s="21">
        <f t="shared" si="11"/>
        <v>84.17</v>
      </c>
      <c r="DD6" s="21">
        <f t="shared" si="11"/>
        <v>83.35</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1">
        <f t="shared" si="14"/>
        <v>1.83</v>
      </c>
      <c r="EH6" s="21">
        <f t="shared" si="14"/>
        <v>1.83</v>
      </c>
      <c r="EI6" s="21">
        <f t="shared" si="14"/>
        <v>0.17</v>
      </c>
      <c r="EJ6" s="21">
        <f t="shared" si="14"/>
        <v>0.13</v>
      </c>
      <c r="EK6" s="21">
        <f t="shared" si="14"/>
        <v>0.12</v>
      </c>
      <c r="EL6" s="21">
        <f t="shared" si="14"/>
        <v>0.1</v>
      </c>
      <c r="EM6" s="21">
        <f t="shared" si="14"/>
        <v>0.32</v>
      </c>
      <c r="EN6" s="21">
        <f t="shared" si="14"/>
        <v>0.1</v>
      </c>
      <c r="EO6" s="20" t="str">
        <f>IF(EO7="","",IF(EO7="-","【-】","【"&amp;SUBSTITUTE(TEXT(EO7,"#,##0.00"),"-","△")&amp;"】"))</f>
        <v>【0.24】</v>
      </c>
    </row>
    <row r="7" spans="1:145" s="22" customFormat="1" x14ac:dyDescent="0.2">
      <c r="A7" s="14"/>
      <c r="B7" s="23">
        <v>2021</v>
      </c>
      <c r="C7" s="23">
        <v>103845</v>
      </c>
      <c r="D7" s="23">
        <v>47</v>
      </c>
      <c r="E7" s="23">
        <v>17</v>
      </c>
      <c r="F7" s="23">
        <v>1</v>
      </c>
      <c r="G7" s="23">
        <v>0</v>
      </c>
      <c r="H7" s="23" t="s">
        <v>97</v>
      </c>
      <c r="I7" s="23" t="s">
        <v>98</v>
      </c>
      <c r="J7" s="23" t="s">
        <v>99</v>
      </c>
      <c r="K7" s="23" t="s">
        <v>100</v>
      </c>
      <c r="L7" s="23" t="s">
        <v>101</v>
      </c>
      <c r="M7" s="23" t="s">
        <v>102</v>
      </c>
      <c r="N7" s="24" t="s">
        <v>103</v>
      </c>
      <c r="O7" s="24" t="s">
        <v>104</v>
      </c>
      <c r="P7" s="24">
        <v>40.43</v>
      </c>
      <c r="Q7" s="24">
        <v>74.760000000000005</v>
      </c>
      <c r="R7" s="24">
        <v>2475</v>
      </c>
      <c r="S7" s="24">
        <v>12767</v>
      </c>
      <c r="T7" s="24">
        <v>58.61</v>
      </c>
      <c r="U7" s="24">
        <v>217.83</v>
      </c>
      <c r="V7" s="24">
        <v>5150</v>
      </c>
      <c r="W7" s="24">
        <v>2.2799999999999998</v>
      </c>
      <c r="X7" s="24">
        <v>2258.77</v>
      </c>
      <c r="Y7" s="24">
        <v>94.58</v>
      </c>
      <c r="Z7" s="24">
        <v>94.64</v>
      </c>
      <c r="AA7" s="24">
        <v>94.75</v>
      </c>
      <c r="AB7" s="24">
        <v>92.23</v>
      </c>
      <c r="AC7" s="24">
        <v>88.6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1124.26</v>
      </c>
      <c r="BL7" s="24">
        <v>1048.23</v>
      </c>
      <c r="BM7" s="24">
        <v>1130.42</v>
      </c>
      <c r="BN7" s="24">
        <v>1245.0999999999999</v>
      </c>
      <c r="BO7" s="24">
        <v>1108.8</v>
      </c>
      <c r="BP7" s="24">
        <v>669.11</v>
      </c>
      <c r="BQ7" s="24">
        <v>78.67</v>
      </c>
      <c r="BR7" s="24">
        <v>79.7</v>
      </c>
      <c r="BS7" s="24">
        <v>79.92</v>
      </c>
      <c r="BT7" s="24">
        <v>81.099999999999994</v>
      </c>
      <c r="BU7" s="24">
        <v>76.040000000000006</v>
      </c>
      <c r="BV7" s="24">
        <v>80.58</v>
      </c>
      <c r="BW7" s="24">
        <v>78.92</v>
      </c>
      <c r="BX7" s="24">
        <v>74.17</v>
      </c>
      <c r="BY7" s="24">
        <v>79.77</v>
      </c>
      <c r="BZ7" s="24">
        <v>79.63</v>
      </c>
      <c r="CA7" s="24">
        <v>99.73</v>
      </c>
      <c r="CB7" s="24">
        <v>166.63</v>
      </c>
      <c r="CC7" s="24">
        <v>166.76</v>
      </c>
      <c r="CD7" s="24">
        <v>166.89</v>
      </c>
      <c r="CE7" s="24">
        <v>166.43</v>
      </c>
      <c r="CF7" s="24">
        <v>166.55</v>
      </c>
      <c r="CG7" s="24">
        <v>216.21</v>
      </c>
      <c r="CH7" s="24">
        <v>220.31</v>
      </c>
      <c r="CI7" s="24">
        <v>230.95</v>
      </c>
      <c r="CJ7" s="24">
        <v>214.56</v>
      </c>
      <c r="CK7" s="24">
        <v>213.66</v>
      </c>
      <c r="CL7" s="24">
        <v>134.97999999999999</v>
      </c>
      <c r="CM7" s="24" t="s">
        <v>103</v>
      </c>
      <c r="CN7" s="24" t="s">
        <v>103</v>
      </c>
      <c r="CO7" s="24" t="s">
        <v>103</v>
      </c>
      <c r="CP7" s="24" t="s">
        <v>103</v>
      </c>
      <c r="CQ7" s="24" t="s">
        <v>103</v>
      </c>
      <c r="CR7" s="24">
        <v>50.24</v>
      </c>
      <c r="CS7" s="24">
        <v>49.68</v>
      </c>
      <c r="CT7" s="24">
        <v>49.27</v>
      </c>
      <c r="CU7" s="24">
        <v>49.47</v>
      </c>
      <c r="CV7" s="24">
        <v>48.19</v>
      </c>
      <c r="CW7" s="24">
        <v>59.99</v>
      </c>
      <c r="CX7" s="24">
        <v>88.54</v>
      </c>
      <c r="CY7" s="24">
        <v>88.52</v>
      </c>
      <c r="CZ7" s="24">
        <v>90.61</v>
      </c>
      <c r="DA7" s="24">
        <v>89.42</v>
      </c>
      <c r="DB7" s="24">
        <v>88.97</v>
      </c>
      <c r="DC7" s="24">
        <v>84.17</v>
      </c>
      <c r="DD7" s="24">
        <v>83.35</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1.83</v>
      </c>
      <c r="EH7" s="24">
        <v>1.83</v>
      </c>
      <c r="EI7" s="24">
        <v>0.17</v>
      </c>
      <c r="EJ7" s="24">
        <v>0.13</v>
      </c>
      <c r="EK7" s="24">
        <v>0.12</v>
      </c>
      <c r="EL7" s="24">
        <v>0.1</v>
      </c>
      <c r="EM7" s="24">
        <v>0.32</v>
      </c>
      <c r="EN7" s="24">
        <v>0.1</v>
      </c>
      <c r="EO7" s="24">
        <v>0.24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110</v>
      </c>
    </row>
    <row r="12" spans="1:145" x14ac:dyDescent="0.2">
      <c r="B12">
        <v>1</v>
      </c>
      <c r="C12">
        <v>1</v>
      </c>
      <c r="D12">
        <v>1</v>
      </c>
      <c r="E12">
        <v>2</v>
      </c>
      <c r="F12">
        <v>3</v>
      </c>
      <c r="G12" t="s">
        <v>111</v>
      </c>
    </row>
    <row r="13" spans="1:145" x14ac:dyDescent="0.2">
      <c r="B13" t="s">
        <v>112</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2023-02-24T05:27:24Z</cp:lastPrinted>
  <dcterms:created xsi:type="dcterms:W3CDTF">2023-01-12T23:52:47Z</dcterms:created>
  <dcterms:modified xsi:type="dcterms:W3CDTF">2023-02-24T05:27:58Z</dcterms:modified>
  <cp:category/>
</cp:coreProperties>
</file>