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3"/>
  <workbookPr/>
  <mc:AlternateContent xmlns:mc="http://schemas.openxmlformats.org/markup-compatibility/2006">
    <mc:Choice Requires="x15">
      <x15ac:absPath xmlns:x15ac="http://schemas.microsoft.com/office/spreadsheetml/2010/11/ac" url="\\10.1.36.23\地方債係\210-公営企業決算調査\07経営比較分析表\R04（R3決算）\04 各団体回答\○25 東吾妻町\"/>
    </mc:Choice>
  </mc:AlternateContent>
  <xr:revisionPtr revIDLastSave="0" documentId="13_ncr:1_{D2E8D18F-B5C7-4FFB-A825-D8343C1EBC35}" xr6:coauthVersionLast="36" xr6:coauthVersionMax="47" xr10:uidLastSave="{00000000-0000-0000-0000-000000000000}"/>
  <workbookProtection workbookAlgorithmName="SHA-512" workbookHashValue="/xoIMqoIBKEaUYXhIQmlv3HgFNt4gTjZsQ2jC9NQ3uNTkxsXzwSmjhSAdI6iULf1PfuslwPpD8G7e01/MFjHEQ==" workbookSaltValue="O4+SJktoyFEJyZTLe3ZFLw==" workbookSpinCount="100000" lockStructure="1"/>
  <bookViews>
    <workbookView xWindow="0" yWindow="0" windowWidth="19200" windowHeight="686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AT8" i="4" s="1"/>
  <c r="S6" i="5"/>
  <c r="R6" i="5"/>
  <c r="Q6" i="5"/>
  <c r="W10" i="4" s="1"/>
  <c r="P6" i="5"/>
  <c r="P10" i="4" s="1"/>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I86" i="4"/>
  <c r="E86" i="4"/>
  <c r="AL10" i="4"/>
  <c r="AD10" i="4"/>
  <c r="I10" i="4"/>
  <c r="B10" i="4"/>
  <c r="AL8" i="4"/>
  <c r="AD8" i="4"/>
  <c r="P8" i="4"/>
  <c r="I8" i="4"/>
  <c r="B8" i="4"/>
</calcChain>
</file>

<file path=xl/sharedStrings.xml><?xml version="1.0" encoding="utf-8"?>
<sst xmlns="http://schemas.openxmlformats.org/spreadsheetml/2006/main" count="236" uniqueCount="122">
  <si>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</si>
  <si>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</si>
  <si>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</si>
  <si>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</si>
  <si>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</si>
  <si>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</si>
  <si>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</si>
  <si>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</si>
  <si>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</si>
  <si>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</si>
  <si>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</si>
  <si>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</si>
  <si>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</si>
  <si>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</si>
  <si>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</si>
  <si>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</si>
  <si>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</si>
  <si>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</si>
  <si>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</si>
  <si>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</si>
  <si>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</si>
  <si>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</si>
  <si>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</si>
  <si>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</si>
  <si>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</si>
  <si>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</si>
  <si>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</si>
  <si>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</si>
  <si>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</si>
  <si>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</si>
  <si>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</si>
  <si>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</si>
  <si>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</si>
  <si>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</si>
  <si>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</si>
  <si>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</si>
  <si>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</si>
  <si>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</si>
  <si>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</si>
  <si>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</si>
  <si>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</si>
  <si>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</si>
  <si>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</si>
  <si>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</si>
  <si>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</si>
  <si>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</si>
  <si>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</si>
  <si>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</si>
  <si>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</si>
  <si>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</si>
  <si>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</si>
  <si>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</si>
  <si>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</si>
  <si>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</si>
  <si>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</si>
  <si>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</si>
  <si>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</si>
  <si>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</si>
  <si>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</si>
  <si>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</si>
  <si>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</si>
  <si>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</si>
  <si>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</si>
  <si>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</si>
  <si>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</si>
  <si>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</si>
  <si>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</si>
  <si>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</si>
  <si>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</si>
  <si>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</si>
  <si>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</si>
  <si>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</si>
  <si>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</si>
  <si>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</si>
  <si>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</si>
  <si>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</si>
  <si>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</si>
  <si>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</si>
  <si>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</si>
  <si>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</si>
  <si>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</si>
  <si>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</si>
  <si>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</si>
  <si>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</si>
  <si>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</si>
  <si>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</si>
  <si>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</si>
  <si>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</si>
  <si>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</si>
  <si>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</si>
  <si>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</si>
  <si>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</si>
  <si>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</si>
  <si>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</si>
  <si>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</si>
  <si>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</si>
  <si>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</si>
  <si>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</si>
  <si>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東吾妻町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</si>
  <si>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</si>
  <si>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</si>
  <si>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</si>
  <si>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</si>
  <si>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</si>
  <si>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</si>
  <si>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</si>
  <si>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</si>
  <si>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</si>
  <si>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</si>
  <si>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</si>
  <si>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</si>
  <si>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</si>
  <si>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</si>
  <si>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</si>
  <si>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</si>
  <si>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</si>
  <si>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</si>
  <si>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"R"dd</t>
    <phoneticPr fontId="4"/>
  </si>
  <si>
    <t>←書式設定</t>
    <rPh sb="1" eb="3">
      <t>ショシキ</t>
    </rPh>
    <rPh sb="3" eb="5">
      <t>セッテイ</t>
    </rPh>
    <phoneticPr fontId="4"/>
  </si>
  <si>
    <t>①収益的収支比率
　前年と比較して料金収入が減少し、総費用、地方債償還金が増加したため比率が減少した。単年度収支は赤字となっており、人口減少に伴い料金収入も減収していくことが見込まれる。様々な要因で予定していた時期に料金改定が行えなかったため、今後は料金改定が必要となる。
④企業債残高対事業規模比率
　地方債現在高、一般会計負担分、営業収益それぞれが前年と比較して減少しているため、減少傾向にある。
⑤経費回収率
　料金収入は前年の９５％と減少し、汚水処理費が増加したため比率は減少した。一般会計に依存しており、使用料だけでは維持管理は出来ていない。
⑥汚水処理原価
　有収水量は減少したが、汚水処理費用が増加したため処理原価が増加した。しかし年間の新規加入数に対して利用者数の減少が大きいため、今後有収水量の増加は困難であると予想される。
⑦施設利用率
　昨年と比較するとごくわずかであるが減少してる。人口減少に伴い、農集排利用者数も減少しており有収水量も減少傾向にある。今後更なる上昇は困難であると予想される。
⑧水洗化率
　毎年数件の新規加入はあるがほぼ横ばいで推移している。現在水洗便所設置済人口、現在処理区域人口は年々減少傾向にあるため、今後水洗化率は下降していくと予想される。</t>
    <rPh sb="17" eb="19">
      <t>リョウキン</t>
    </rPh>
    <rPh sb="19" eb="21">
      <t>シュウニュウ</t>
    </rPh>
    <rPh sb="22" eb="24">
      <t>ゲンショウ</t>
    </rPh>
    <rPh sb="26" eb="29">
      <t>ソウヒヨウ</t>
    </rPh>
    <rPh sb="30" eb="33">
      <t>チホウサイ</t>
    </rPh>
    <rPh sb="33" eb="36">
      <t>ショウカンキン</t>
    </rPh>
    <rPh sb="37" eb="39">
      <t>ゾウカ</t>
    </rPh>
    <rPh sb="43" eb="45">
      <t>ヒリツ</t>
    </rPh>
    <rPh sb="46" eb="48">
      <t>ゲンショウ</t>
    </rPh>
    <rPh sb="93" eb="95">
      <t>サマザマ</t>
    </rPh>
    <rPh sb="96" eb="98">
      <t>ヨウイン</t>
    </rPh>
    <rPh sb="99" eb="101">
      <t>ヨテイ</t>
    </rPh>
    <rPh sb="105" eb="107">
      <t>ジキ</t>
    </rPh>
    <rPh sb="108" eb="110">
      <t>リョウキン</t>
    </rPh>
    <rPh sb="110" eb="112">
      <t>カイテイ</t>
    </rPh>
    <rPh sb="113" eb="114">
      <t>オコナ</t>
    </rPh>
    <rPh sb="122" eb="124">
      <t>コンゴ</t>
    </rPh>
    <rPh sb="152" eb="155">
      <t>チホウサイ</t>
    </rPh>
    <rPh sb="155" eb="158">
      <t>ゲンザイダカ</t>
    </rPh>
    <rPh sb="159" eb="161">
      <t>イッパン</t>
    </rPh>
    <rPh sb="161" eb="163">
      <t>カイケイ</t>
    </rPh>
    <rPh sb="167" eb="171">
      <t>エイギョウシュウエキ</t>
    </rPh>
    <rPh sb="179" eb="181">
      <t>ヒカク</t>
    </rPh>
    <rPh sb="183" eb="185">
      <t>ゲンショウ</t>
    </rPh>
    <rPh sb="192" eb="194">
      <t>ゲンショウ</t>
    </rPh>
    <rPh sb="194" eb="196">
      <t>ケイコウ</t>
    </rPh>
    <rPh sb="214" eb="216">
      <t>ゼンネン</t>
    </rPh>
    <rPh sb="221" eb="223">
      <t>ゲンショウ</t>
    </rPh>
    <rPh sb="231" eb="233">
      <t>ゾウカ</t>
    </rPh>
    <rPh sb="240" eb="242">
      <t>ゲンショウ</t>
    </rPh>
    <rPh sb="291" eb="293">
      <t>ゲンショウ</t>
    </rPh>
    <rPh sb="304" eb="306">
      <t>ゾウカ</t>
    </rPh>
    <rPh sb="315" eb="317">
      <t>ゾウカ</t>
    </rPh>
    <rPh sb="397" eb="399">
      <t>ゲンショウ</t>
    </rPh>
    <phoneticPr fontId="4"/>
  </si>
  <si>
    <t>農業集落排水事業の処理場施設においては、現在包括的民間委託を行い効率的な運営や維持管理費の経費削減に努めているが、類似団体と比較すると、経営の健全性・効率性は全体的に低い値を示している。機械設備に関しては導入から１５年以上経過しており、設備更新等が課題となってくる。令和４年度に維持管理適正化計画を策定し、令和６年度に施設等の機器類改修・更新を実施予定。今後人口の減少により、料金収入は減少していくことが予想されるため、適正な料金の見直しを検討する必要がある。
また令和６年度より公営企業会計へ移行するため更なる経費削減に努める。</t>
    <rPh sb="153" eb="155">
      <t>レイワ</t>
    </rPh>
    <rPh sb="156" eb="158">
      <t>ネンド</t>
    </rPh>
    <rPh sb="159" eb="161">
      <t>シセツ</t>
    </rPh>
    <rPh sb="161" eb="162">
      <t>トウ</t>
    </rPh>
    <rPh sb="172" eb="174">
      <t>ジッシ</t>
    </rPh>
    <rPh sb="174" eb="176">
      <t>ヨテイ</t>
    </rPh>
    <phoneticPr fontId="4"/>
  </si>
  <si>
    <t>管路については毎年管路清掃とTV調査を行い、施設の状況把握に努めている。現在極めて大きな管路の更新・改良等を要する箇所は無いが、今後は侵入水、不明水対策を検討する必要があると考えられる。令和４年度に維持管理適正化計画を策定し、令和６年度に処理場の汚泥乾燥機のオーバーホールやマンホールポンプの入れ替えを行う。機器の省エネ化や高効率化なども検討しながら、効率的な維持管理を実施していく。</t>
    <rPh sb="113" eb="115">
      <t>レイワ</t>
    </rPh>
    <rPh sb="116" eb="118">
      <t>ネンド</t>
    </rPh>
    <rPh sb="119" eb="122">
      <t>ショリジョウ</t>
    </rPh>
    <rPh sb="123" eb="125">
      <t>オデイ</t>
    </rPh>
    <rPh sb="125" eb="128">
      <t>カンソウキ</t>
    </rPh>
    <rPh sb="146" eb="147">
      <t>イ</t>
    </rPh>
    <rPh sb="148" eb="149">
      <t>カ</t>
    </rPh>
    <rPh sb="151" eb="152">
      <t>オコナ</t>
    </rPh>
    <rPh sb="154" eb="156">
      <t>キキ</t>
    </rPh>
    <rPh sb="157" eb="158">
      <t>ショウ</t>
    </rPh>
    <rPh sb="160" eb="161">
      <t>カ</t>
    </rPh>
    <rPh sb="162" eb="166">
      <t>コウコウリツカ</t>
    </rPh>
    <rPh sb="169" eb="171">
      <t>ケントウ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</si>
</sst>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80F-4001-A43C-13FD18D9B124}"/>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0.01</c:v>
                </c:pt>
                <c:pt idx="2">
                  <c:v>0.02</c:v>
                </c:pt>
                <c:pt idx="3">
                  <c:v>0.25</c:v>
                </c:pt>
                <c:pt idx="4">
                  <c:v>0.05</c:v>
                </c:pt>
              </c:numCache>
            </c:numRef>
          </c:val>
          <c:smooth val="0"/>
          <c:extLst>
            <c:ext xmlns:c16="http://schemas.microsoft.com/office/drawing/2014/chart" uri="{C3380CC4-5D6E-409C-BE32-E72D297353CC}">
              <c16:uniqueId val="{00000001-680F-4001-A43C-13FD18D9B124}"/>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49.12</c:v>
                </c:pt>
                <c:pt idx="1">
                  <c:v>50.32</c:v>
                </c:pt>
                <c:pt idx="2">
                  <c:v>43.67</c:v>
                </c:pt>
                <c:pt idx="3">
                  <c:v>43.86</c:v>
                </c:pt>
                <c:pt idx="4">
                  <c:v>42.84</c:v>
                </c:pt>
              </c:numCache>
            </c:numRef>
          </c:val>
          <c:extLst>
            <c:ext xmlns:c16="http://schemas.microsoft.com/office/drawing/2014/chart" uri="{C3380CC4-5D6E-409C-BE32-E72D297353CC}">
              <c16:uniqueId val="{00000000-77CF-41F4-BC39-FBC5ECA79D88}"/>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51.75</c:v>
                </c:pt>
                <c:pt idx="1">
                  <c:v>50.68</c:v>
                </c:pt>
                <c:pt idx="2">
                  <c:v>50.14</c:v>
                </c:pt>
                <c:pt idx="3">
                  <c:v>54.83</c:v>
                </c:pt>
                <c:pt idx="4">
                  <c:v>66.53</c:v>
                </c:pt>
              </c:numCache>
            </c:numRef>
          </c:val>
          <c:smooth val="0"/>
          <c:extLst>
            <c:ext xmlns:c16="http://schemas.microsoft.com/office/drawing/2014/chart" uri="{C3380CC4-5D6E-409C-BE32-E72D297353CC}">
              <c16:uniqueId val="{00000001-77CF-41F4-BC39-FBC5ECA79D88}"/>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82.07</c:v>
                </c:pt>
                <c:pt idx="1">
                  <c:v>81.98</c:v>
                </c:pt>
                <c:pt idx="2">
                  <c:v>84.06</c:v>
                </c:pt>
                <c:pt idx="3">
                  <c:v>85.31</c:v>
                </c:pt>
                <c:pt idx="4">
                  <c:v>83.31</c:v>
                </c:pt>
              </c:numCache>
            </c:numRef>
          </c:val>
          <c:extLst>
            <c:ext xmlns:c16="http://schemas.microsoft.com/office/drawing/2014/chart" uri="{C3380CC4-5D6E-409C-BE32-E72D297353CC}">
              <c16:uniqueId val="{00000000-8078-4C8B-8F17-D84EC9558044}"/>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84.84</c:v>
                </c:pt>
                <c:pt idx="1">
                  <c:v>84.86</c:v>
                </c:pt>
                <c:pt idx="2">
                  <c:v>84.98</c:v>
                </c:pt>
                <c:pt idx="3">
                  <c:v>84.7</c:v>
                </c:pt>
                <c:pt idx="4">
                  <c:v>84.67</c:v>
                </c:pt>
              </c:numCache>
            </c:numRef>
          </c:val>
          <c:smooth val="0"/>
          <c:extLst>
            <c:ext xmlns:c16="http://schemas.microsoft.com/office/drawing/2014/chart" uri="{C3380CC4-5D6E-409C-BE32-E72D297353CC}">
              <c16:uniqueId val="{00000001-8078-4C8B-8F17-D84EC9558044}"/>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65.84</c:v>
                </c:pt>
                <c:pt idx="1">
                  <c:v>62.04</c:v>
                </c:pt>
                <c:pt idx="2">
                  <c:v>68.88</c:v>
                </c:pt>
                <c:pt idx="3">
                  <c:v>68.099999999999994</c:v>
                </c:pt>
                <c:pt idx="4">
                  <c:v>65.22</c:v>
                </c:pt>
              </c:numCache>
            </c:numRef>
          </c:val>
          <c:extLst>
            <c:ext xmlns:c16="http://schemas.microsoft.com/office/drawing/2014/chart" uri="{C3380CC4-5D6E-409C-BE32-E72D297353CC}">
              <c16:uniqueId val="{00000000-CF4A-4F22-B448-4DD759C36444}"/>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F4A-4F22-B448-4DD759C36444}"/>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779-445D-BA1B-2F9816E7B15E}"/>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779-445D-BA1B-2F9816E7B15E}"/>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562-46EC-96C0-A401B61ED471}"/>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562-46EC-96C0-A401B61ED471}"/>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DE1-4D37-A25C-8E5F130A16AE}"/>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DE1-4D37-A25C-8E5F130A16AE}"/>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E16-4314-AD95-6E5B83855F2B}"/>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E16-4314-AD95-6E5B83855F2B}"/>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1015.68</c:v>
                </c:pt>
                <c:pt idx="1">
                  <c:v>1.05</c:v>
                </c:pt>
                <c:pt idx="2">
                  <c:v>9.7100000000000009</c:v>
                </c:pt>
                <c:pt idx="3">
                  <c:v>11.72</c:v>
                </c:pt>
                <c:pt idx="4">
                  <c:v>3.03</c:v>
                </c:pt>
              </c:numCache>
            </c:numRef>
          </c:val>
          <c:extLst>
            <c:ext xmlns:c16="http://schemas.microsoft.com/office/drawing/2014/chart" uri="{C3380CC4-5D6E-409C-BE32-E72D297353CC}">
              <c16:uniqueId val="{00000000-A60C-40E7-915F-3EC20F8E7050}"/>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855.8</c:v>
                </c:pt>
                <c:pt idx="1">
                  <c:v>789.46</c:v>
                </c:pt>
                <c:pt idx="2">
                  <c:v>826.83</c:v>
                </c:pt>
                <c:pt idx="3">
                  <c:v>867.83</c:v>
                </c:pt>
                <c:pt idx="4">
                  <c:v>791.76</c:v>
                </c:pt>
              </c:numCache>
            </c:numRef>
          </c:val>
          <c:smooth val="0"/>
          <c:extLst>
            <c:ext xmlns:c16="http://schemas.microsoft.com/office/drawing/2014/chart" uri="{C3380CC4-5D6E-409C-BE32-E72D297353CC}">
              <c16:uniqueId val="{00000001-A60C-40E7-915F-3EC20F8E7050}"/>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51.67</c:v>
                </c:pt>
                <c:pt idx="1">
                  <c:v>44.19</c:v>
                </c:pt>
                <c:pt idx="2">
                  <c:v>56.44</c:v>
                </c:pt>
                <c:pt idx="3">
                  <c:v>60.28</c:v>
                </c:pt>
                <c:pt idx="4">
                  <c:v>53.98</c:v>
                </c:pt>
              </c:numCache>
            </c:numRef>
          </c:val>
          <c:extLst>
            <c:ext xmlns:c16="http://schemas.microsoft.com/office/drawing/2014/chart" uri="{C3380CC4-5D6E-409C-BE32-E72D297353CC}">
              <c16:uniqueId val="{00000000-C4C0-4402-B772-20BA2AC43F55}"/>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59.8</c:v>
                </c:pt>
                <c:pt idx="1">
                  <c:v>57.77</c:v>
                </c:pt>
                <c:pt idx="2">
                  <c:v>57.31</c:v>
                </c:pt>
                <c:pt idx="3">
                  <c:v>57.08</c:v>
                </c:pt>
                <c:pt idx="4">
                  <c:v>56.26</c:v>
                </c:pt>
              </c:numCache>
            </c:numRef>
          </c:val>
          <c:smooth val="0"/>
          <c:extLst>
            <c:ext xmlns:c16="http://schemas.microsoft.com/office/drawing/2014/chart" uri="{C3380CC4-5D6E-409C-BE32-E72D297353CC}">
              <c16:uniqueId val="{00000001-C4C0-4402-B772-20BA2AC43F55}"/>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311.88</c:v>
                </c:pt>
                <c:pt idx="1">
                  <c:v>365.68</c:v>
                </c:pt>
                <c:pt idx="2">
                  <c:v>289.54000000000002</c:v>
                </c:pt>
                <c:pt idx="3">
                  <c:v>277.86</c:v>
                </c:pt>
                <c:pt idx="4">
                  <c:v>309.27999999999997</c:v>
                </c:pt>
              </c:numCache>
            </c:numRef>
          </c:val>
          <c:extLst>
            <c:ext xmlns:c16="http://schemas.microsoft.com/office/drawing/2014/chart" uri="{C3380CC4-5D6E-409C-BE32-E72D297353CC}">
              <c16:uniqueId val="{00000000-DEE2-428F-931F-855EC947B737}"/>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263.76</c:v>
                </c:pt>
                <c:pt idx="1">
                  <c:v>274.35000000000002</c:v>
                </c:pt>
                <c:pt idx="2">
                  <c:v>273.52</c:v>
                </c:pt>
                <c:pt idx="3">
                  <c:v>274.99</c:v>
                </c:pt>
                <c:pt idx="4">
                  <c:v>282.08999999999997</c:v>
                </c:pt>
              </c:numCache>
            </c:numRef>
          </c:val>
          <c:smooth val="0"/>
          <c:extLst>
            <c:ext xmlns:c16="http://schemas.microsoft.com/office/drawing/2014/chart" uri="{C3380CC4-5D6E-409C-BE32-E72D297353CC}">
              <c16:uniqueId val="{00000001-DEE2-428F-931F-855EC947B737}"/>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Normal="100" workbookViewId="0"/>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0" t="str">
        <f>データ!H6</f>
        <v>群馬県　東吾妻町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
      <c r="A8" s="2"/>
      <c r="B8" s="40" t="str">
        <f>データ!I6</f>
        <v>法非適用</v>
      </c>
      <c r="C8" s="40"/>
      <c r="D8" s="40"/>
      <c r="E8" s="40"/>
      <c r="F8" s="40"/>
      <c r="G8" s="40"/>
      <c r="H8" s="40"/>
      <c r="I8" s="40" t="str">
        <f>データ!J6</f>
        <v>下水道事業</v>
      </c>
      <c r="J8" s="40"/>
      <c r="K8" s="40"/>
      <c r="L8" s="40"/>
      <c r="M8" s="40"/>
      <c r="N8" s="40"/>
      <c r="O8" s="40"/>
      <c r="P8" s="40" t="str">
        <f>データ!K6</f>
        <v>農業集落排水</v>
      </c>
      <c r="Q8" s="40"/>
      <c r="R8" s="40"/>
      <c r="S8" s="40"/>
      <c r="T8" s="40"/>
      <c r="U8" s="40"/>
      <c r="V8" s="40"/>
      <c r="W8" s="40" t="str">
        <f>データ!L6</f>
        <v>F2</v>
      </c>
      <c r="X8" s="40"/>
      <c r="Y8" s="40"/>
      <c r="Z8" s="40"/>
      <c r="AA8" s="40"/>
      <c r="AB8" s="40"/>
      <c r="AC8" s="40"/>
      <c r="AD8" s="41" t="str">
        <f>データ!$M$6</f>
        <v>非設置</v>
      </c>
      <c r="AE8" s="41"/>
      <c r="AF8" s="41"/>
      <c r="AG8" s="41"/>
      <c r="AH8" s="41"/>
      <c r="AI8" s="41"/>
      <c r="AJ8" s="41"/>
      <c r="AK8" s="3"/>
      <c r="AL8" s="42">
        <f>データ!S6</f>
        <v>12956</v>
      </c>
      <c r="AM8" s="42"/>
      <c r="AN8" s="42"/>
      <c r="AO8" s="42"/>
      <c r="AP8" s="42"/>
      <c r="AQ8" s="42"/>
      <c r="AR8" s="42"/>
      <c r="AS8" s="42"/>
      <c r="AT8" s="35">
        <f>データ!T6</f>
        <v>253.91</v>
      </c>
      <c r="AU8" s="35"/>
      <c r="AV8" s="35"/>
      <c r="AW8" s="35"/>
      <c r="AX8" s="35"/>
      <c r="AY8" s="35"/>
      <c r="AZ8" s="35"/>
      <c r="BA8" s="35"/>
      <c r="BB8" s="35">
        <f>データ!U6</f>
        <v>51.03</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2">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
      <c r="A10" s="2"/>
      <c r="B10" s="35" t="str">
        <f>データ!N6</f>
        <v>-</v>
      </c>
      <c r="C10" s="35"/>
      <c r="D10" s="35"/>
      <c r="E10" s="35"/>
      <c r="F10" s="35"/>
      <c r="G10" s="35"/>
      <c r="H10" s="35"/>
      <c r="I10" s="35" t="str">
        <f>データ!O6</f>
        <v>該当数値なし</v>
      </c>
      <c r="J10" s="35"/>
      <c r="K10" s="35"/>
      <c r="L10" s="35"/>
      <c r="M10" s="35"/>
      <c r="N10" s="35"/>
      <c r="O10" s="35"/>
      <c r="P10" s="35">
        <f>データ!P6</f>
        <v>14.2</v>
      </c>
      <c r="Q10" s="35"/>
      <c r="R10" s="35"/>
      <c r="S10" s="35"/>
      <c r="T10" s="35"/>
      <c r="U10" s="35"/>
      <c r="V10" s="35"/>
      <c r="W10" s="35">
        <f>データ!Q6</f>
        <v>99.97</v>
      </c>
      <c r="X10" s="35"/>
      <c r="Y10" s="35"/>
      <c r="Z10" s="35"/>
      <c r="AA10" s="35"/>
      <c r="AB10" s="35"/>
      <c r="AC10" s="35"/>
      <c r="AD10" s="42">
        <f>データ!R6</f>
        <v>2970</v>
      </c>
      <c r="AE10" s="42"/>
      <c r="AF10" s="42"/>
      <c r="AG10" s="42"/>
      <c r="AH10" s="42"/>
      <c r="AI10" s="42"/>
      <c r="AJ10" s="42"/>
      <c r="AK10" s="2"/>
      <c r="AL10" s="42">
        <f>データ!V6</f>
        <v>1827</v>
      </c>
      <c r="AM10" s="42"/>
      <c r="AN10" s="42"/>
      <c r="AO10" s="42"/>
      <c r="AP10" s="42"/>
      <c r="AQ10" s="42"/>
      <c r="AR10" s="42"/>
      <c r="AS10" s="42"/>
      <c r="AT10" s="35">
        <f>データ!W6</f>
        <v>2.02</v>
      </c>
      <c r="AU10" s="35"/>
      <c r="AV10" s="35"/>
      <c r="AW10" s="35"/>
      <c r="AX10" s="35"/>
      <c r="AY10" s="35"/>
      <c r="AZ10" s="35"/>
      <c r="BA10" s="35"/>
      <c r="BB10" s="35">
        <f>データ!X6</f>
        <v>904.46</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2">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0" t="s">
        <v>119</v>
      </c>
      <c r="BM16" s="81"/>
      <c r="BN16" s="81"/>
      <c r="BO16" s="81"/>
      <c r="BP16" s="81"/>
      <c r="BQ16" s="81"/>
      <c r="BR16" s="81"/>
      <c r="BS16" s="81"/>
      <c r="BT16" s="81"/>
      <c r="BU16" s="81"/>
      <c r="BV16" s="81"/>
      <c r="BW16" s="81"/>
      <c r="BX16" s="81"/>
      <c r="BY16" s="81"/>
      <c r="BZ16" s="82"/>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0"/>
      <c r="BM17" s="81"/>
      <c r="BN17" s="81"/>
      <c r="BO17" s="81"/>
      <c r="BP17" s="81"/>
      <c r="BQ17" s="81"/>
      <c r="BR17" s="81"/>
      <c r="BS17" s="81"/>
      <c r="BT17" s="81"/>
      <c r="BU17" s="81"/>
      <c r="BV17" s="81"/>
      <c r="BW17" s="81"/>
      <c r="BX17" s="81"/>
      <c r="BY17" s="81"/>
      <c r="BZ17" s="82"/>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0"/>
      <c r="BM18" s="81"/>
      <c r="BN18" s="81"/>
      <c r="BO18" s="81"/>
      <c r="BP18" s="81"/>
      <c r="BQ18" s="81"/>
      <c r="BR18" s="81"/>
      <c r="BS18" s="81"/>
      <c r="BT18" s="81"/>
      <c r="BU18" s="81"/>
      <c r="BV18" s="81"/>
      <c r="BW18" s="81"/>
      <c r="BX18" s="81"/>
      <c r="BY18" s="81"/>
      <c r="BZ18" s="82"/>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0"/>
      <c r="BM19" s="81"/>
      <c r="BN19" s="81"/>
      <c r="BO19" s="81"/>
      <c r="BP19" s="81"/>
      <c r="BQ19" s="81"/>
      <c r="BR19" s="81"/>
      <c r="BS19" s="81"/>
      <c r="BT19" s="81"/>
      <c r="BU19" s="81"/>
      <c r="BV19" s="81"/>
      <c r="BW19" s="81"/>
      <c r="BX19" s="81"/>
      <c r="BY19" s="81"/>
      <c r="BZ19" s="82"/>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0"/>
      <c r="BM20" s="81"/>
      <c r="BN20" s="81"/>
      <c r="BO20" s="81"/>
      <c r="BP20" s="81"/>
      <c r="BQ20" s="81"/>
      <c r="BR20" s="81"/>
      <c r="BS20" s="81"/>
      <c r="BT20" s="81"/>
      <c r="BU20" s="81"/>
      <c r="BV20" s="81"/>
      <c r="BW20" s="81"/>
      <c r="BX20" s="81"/>
      <c r="BY20" s="81"/>
      <c r="BZ20" s="82"/>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0"/>
      <c r="BM21" s="81"/>
      <c r="BN21" s="81"/>
      <c r="BO21" s="81"/>
      <c r="BP21" s="81"/>
      <c r="BQ21" s="81"/>
      <c r="BR21" s="81"/>
      <c r="BS21" s="81"/>
      <c r="BT21" s="81"/>
      <c r="BU21" s="81"/>
      <c r="BV21" s="81"/>
      <c r="BW21" s="81"/>
      <c r="BX21" s="81"/>
      <c r="BY21" s="81"/>
      <c r="BZ21" s="82"/>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0"/>
      <c r="BM22" s="81"/>
      <c r="BN22" s="81"/>
      <c r="BO22" s="81"/>
      <c r="BP22" s="81"/>
      <c r="BQ22" s="81"/>
      <c r="BR22" s="81"/>
      <c r="BS22" s="81"/>
      <c r="BT22" s="81"/>
      <c r="BU22" s="81"/>
      <c r="BV22" s="81"/>
      <c r="BW22" s="81"/>
      <c r="BX22" s="81"/>
      <c r="BY22" s="81"/>
      <c r="BZ22" s="82"/>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0"/>
      <c r="BM23" s="81"/>
      <c r="BN23" s="81"/>
      <c r="BO23" s="81"/>
      <c r="BP23" s="81"/>
      <c r="BQ23" s="81"/>
      <c r="BR23" s="81"/>
      <c r="BS23" s="81"/>
      <c r="BT23" s="81"/>
      <c r="BU23" s="81"/>
      <c r="BV23" s="81"/>
      <c r="BW23" s="81"/>
      <c r="BX23" s="81"/>
      <c r="BY23" s="81"/>
      <c r="BZ23" s="82"/>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0"/>
      <c r="BM24" s="81"/>
      <c r="BN24" s="81"/>
      <c r="BO24" s="81"/>
      <c r="BP24" s="81"/>
      <c r="BQ24" s="81"/>
      <c r="BR24" s="81"/>
      <c r="BS24" s="81"/>
      <c r="BT24" s="81"/>
      <c r="BU24" s="81"/>
      <c r="BV24" s="81"/>
      <c r="BW24" s="81"/>
      <c r="BX24" s="81"/>
      <c r="BY24" s="81"/>
      <c r="BZ24" s="82"/>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0"/>
      <c r="BM25" s="81"/>
      <c r="BN25" s="81"/>
      <c r="BO25" s="81"/>
      <c r="BP25" s="81"/>
      <c r="BQ25" s="81"/>
      <c r="BR25" s="81"/>
      <c r="BS25" s="81"/>
      <c r="BT25" s="81"/>
      <c r="BU25" s="81"/>
      <c r="BV25" s="81"/>
      <c r="BW25" s="81"/>
      <c r="BX25" s="81"/>
      <c r="BY25" s="81"/>
      <c r="BZ25" s="82"/>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0"/>
      <c r="BM26" s="81"/>
      <c r="BN26" s="81"/>
      <c r="BO26" s="81"/>
      <c r="BP26" s="81"/>
      <c r="BQ26" s="81"/>
      <c r="BR26" s="81"/>
      <c r="BS26" s="81"/>
      <c r="BT26" s="81"/>
      <c r="BU26" s="81"/>
      <c r="BV26" s="81"/>
      <c r="BW26" s="81"/>
      <c r="BX26" s="81"/>
      <c r="BY26" s="81"/>
      <c r="BZ26" s="82"/>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0"/>
      <c r="BM27" s="81"/>
      <c r="BN27" s="81"/>
      <c r="BO27" s="81"/>
      <c r="BP27" s="81"/>
      <c r="BQ27" s="81"/>
      <c r="BR27" s="81"/>
      <c r="BS27" s="81"/>
      <c r="BT27" s="81"/>
      <c r="BU27" s="81"/>
      <c r="BV27" s="81"/>
      <c r="BW27" s="81"/>
      <c r="BX27" s="81"/>
      <c r="BY27" s="81"/>
      <c r="BZ27" s="82"/>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0"/>
      <c r="BM28" s="81"/>
      <c r="BN28" s="81"/>
      <c r="BO28" s="81"/>
      <c r="BP28" s="81"/>
      <c r="BQ28" s="81"/>
      <c r="BR28" s="81"/>
      <c r="BS28" s="81"/>
      <c r="BT28" s="81"/>
      <c r="BU28" s="81"/>
      <c r="BV28" s="81"/>
      <c r="BW28" s="81"/>
      <c r="BX28" s="81"/>
      <c r="BY28" s="81"/>
      <c r="BZ28" s="82"/>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0"/>
      <c r="BM29" s="81"/>
      <c r="BN29" s="81"/>
      <c r="BO29" s="81"/>
      <c r="BP29" s="81"/>
      <c r="BQ29" s="81"/>
      <c r="BR29" s="81"/>
      <c r="BS29" s="81"/>
      <c r="BT29" s="81"/>
      <c r="BU29" s="81"/>
      <c r="BV29" s="81"/>
      <c r="BW29" s="81"/>
      <c r="BX29" s="81"/>
      <c r="BY29" s="81"/>
      <c r="BZ29" s="82"/>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0"/>
      <c r="BM30" s="81"/>
      <c r="BN30" s="81"/>
      <c r="BO30" s="81"/>
      <c r="BP30" s="81"/>
      <c r="BQ30" s="81"/>
      <c r="BR30" s="81"/>
      <c r="BS30" s="81"/>
      <c r="BT30" s="81"/>
      <c r="BU30" s="81"/>
      <c r="BV30" s="81"/>
      <c r="BW30" s="81"/>
      <c r="BX30" s="81"/>
      <c r="BY30" s="81"/>
      <c r="BZ30" s="82"/>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0"/>
      <c r="BM31" s="81"/>
      <c r="BN31" s="81"/>
      <c r="BO31" s="81"/>
      <c r="BP31" s="81"/>
      <c r="BQ31" s="81"/>
      <c r="BR31" s="81"/>
      <c r="BS31" s="81"/>
      <c r="BT31" s="81"/>
      <c r="BU31" s="81"/>
      <c r="BV31" s="81"/>
      <c r="BW31" s="81"/>
      <c r="BX31" s="81"/>
      <c r="BY31" s="81"/>
      <c r="BZ31" s="82"/>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0"/>
      <c r="BM32" s="81"/>
      <c r="BN32" s="81"/>
      <c r="BO32" s="81"/>
      <c r="BP32" s="81"/>
      <c r="BQ32" s="81"/>
      <c r="BR32" s="81"/>
      <c r="BS32" s="81"/>
      <c r="BT32" s="81"/>
      <c r="BU32" s="81"/>
      <c r="BV32" s="81"/>
      <c r="BW32" s="81"/>
      <c r="BX32" s="81"/>
      <c r="BY32" s="81"/>
      <c r="BZ32" s="82"/>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0"/>
      <c r="BM33" s="81"/>
      <c r="BN33" s="81"/>
      <c r="BO33" s="81"/>
      <c r="BP33" s="81"/>
      <c r="BQ33" s="81"/>
      <c r="BR33" s="81"/>
      <c r="BS33" s="81"/>
      <c r="BT33" s="81"/>
      <c r="BU33" s="81"/>
      <c r="BV33" s="81"/>
      <c r="BW33" s="81"/>
      <c r="BX33" s="81"/>
      <c r="BY33" s="81"/>
      <c r="BZ33" s="82"/>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0"/>
      <c r="BM34" s="81"/>
      <c r="BN34" s="81"/>
      <c r="BO34" s="81"/>
      <c r="BP34" s="81"/>
      <c r="BQ34" s="81"/>
      <c r="BR34" s="81"/>
      <c r="BS34" s="81"/>
      <c r="BT34" s="81"/>
      <c r="BU34" s="81"/>
      <c r="BV34" s="81"/>
      <c r="BW34" s="81"/>
      <c r="BX34" s="81"/>
      <c r="BY34" s="81"/>
      <c r="BZ34" s="82"/>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0"/>
      <c r="BM35" s="81"/>
      <c r="BN35" s="81"/>
      <c r="BO35" s="81"/>
      <c r="BP35" s="81"/>
      <c r="BQ35" s="81"/>
      <c r="BR35" s="81"/>
      <c r="BS35" s="81"/>
      <c r="BT35" s="81"/>
      <c r="BU35" s="81"/>
      <c r="BV35" s="81"/>
      <c r="BW35" s="81"/>
      <c r="BX35" s="81"/>
      <c r="BY35" s="81"/>
      <c r="BZ35" s="82"/>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0"/>
      <c r="BM36" s="81"/>
      <c r="BN36" s="81"/>
      <c r="BO36" s="81"/>
      <c r="BP36" s="81"/>
      <c r="BQ36" s="81"/>
      <c r="BR36" s="81"/>
      <c r="BS36" s="81"/>
      <c r="BT36" s="81"/>
      <c r="BU36" s="81"/>
      <c r="BV36" s="81"/>
      <c r="BW36" s="81"/>
      <c r="BX36" s="81"/>
      <c r="BY36" s="81"/>
      <c r="BZ36" s="82"/>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0"/>
      <c r="BM37" s="81"/>
      <c r="BN37" s="81"/>
      <c r="BO37" s="81"/>
      <c r="BP37" s="81"/>
      <c r="BQ37" s="81"/>
      <c r="BR37" s="81"/>
      <c r="BS37" s="81"/>
      <c r="BT37" s="81"/>
      <c r="BU37" s="81"/>
      <c r="BV37" s="81"/>
      <c r="BW37" s="81"/>
      <c r="BX37" s="81"/>
      <c r="BY37" s="81"/>
      <c r="BZ37" s="82"/>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0"/>
      <c r="BM38" s="81"/>
      <c r="BN38" s="81"/>
      <c r="BO38" s="81"/>
      <c r="BP38" s="81"/>
      <c r="BQ38" s="81"/>
      <c r="BR38" s="81"/>
      <c r="BS38" s="81"/>
      <c r="BT38" s="81"/>
      <c r="BU38" s="81"/>
      <c r="BV38" s="81"/>
      <c r="BW38" s="81"/>
      <c r="BX38" s="81"/>
      <c r="BY38" s="81"/>
      <c r="BZ38" s="82"/>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0"/>
      <c r="BM39" s="81"/>
      <c r="BN39" s="81"/>
      <c r="BO39" s="81"/>
      <c r="BP39" s="81"/>
      <c r="BQ39" s="81"/>
      <c r="BR39" s="81"/>
      <c r="BS39" s="81"/>
      <c r="BT39" s="81"/>
      <c r="BU39" s="81"/>
      <c r="BV39" s="81"/>
      <c r="BW39" s="81"/>
      <c r="BX39" s="81"/>
      <c r="BY39" s="81"/>
      <c r="BZ39" s="82"/>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0"/>
      <c r="BM40" s="81"/>
      <c r="BN40" s="81"/>
      <c r="BO40" s="81"/>
      <c r="BP40" s="81"/>
      <c r="BQ40" s="81"/>
      <c r="BR40" s="81"/>
      <c r="BS40" s="81"/>
      <c r="BT40" s="81"/>
      <c r="BU40" s="81"/>
      <c r="BV40" s="81"/>
      <c r="BW40" s="81"/>
      <c r="BX40" s="81"/>
      <c r="BY40" s="81"/>
      <c r="BZ40" s="82"/>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0"/>
      <c r="BM41" s="81"/>
      <c r="BN41" s="81"/>
      <c r="BO41" s="81"/>
      <c r="BP41" s="81"/>
      <c r="BQ41" s="81"/>
      <c r="BR41" s="81"/>
      <c r="BS41" s="81"/>
      <c r="BT41" s="81"/>
      <c r="BU41" s="81"/>
      <c r="BV41" s="81"/>
      <c r="BW41" s="81"/>
      <c r="BX41" s="81"/>
      <c r="BY41" s="81"/>
      <c r="BZ41" s="82"/>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0"/>
      <c r="BM42" s="81"/>
      <c r="BN42" s="81"/>
      <c r="BO42" s="81"/>
      <c r="BP42" s="81"/>
      <c r="BQ42" s="81"/>
      <c r="BR42" s="81"/>
      <c r="BS42" s="81"/>
      <c r="BT42" s="81"/>
      <c r="BU42" s="81"/>
      <c r="BV42" s="81"/>
      <c r="BW42" s="81"/>
      <c r="BX42" s="81"/>
      <c r="BY42" s="81"/>
      <c r="BZ42" s="82"/>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0"/>
      <c r="BM43" s="81"/>
      <c r="BN43" s="81"/>
      <c r="BO43" s="81"/>
      <c r="BP43" s="81"/>
      <c r="BQ43" s="81"/>
      <c r="BR43" s="81"/>
      <c r="BS43" s="81"/>
      <c r="BT43" s="81"/>
      <c r="BU43" s="81"/>
      <c r="BV43" s="81"/>
      <c r="BW43" s="81"/>
      <c r="BX43" s="81"/>
      <c r="BY43" s="81"/>
      <c r="BZ43" s="82"/>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3"/>
      <c r="BM44" s="84"/>
      <c r="BN44" s="84"/>
      <c r="BO44" s="84"/>
      <c r="BP44" s="84"/>
      <c r="BQ44" s="84"/>
      <c r="BR44" s="84"/>
      <c r="BS44" s="84"/>
      <c r="BT44" s="84"/>
      <c r="BU44" s="84"/>
      <c r="BV44" s="84"/>
      <c r="BW44" s="84"/>
      <c r="BX44" s="84"/>
      <c r="BY44" s="84"/>
      <c r="BZ44" s="85"/>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121</v>
      </c>
      <c r="BM47" s="66"/>
      <c r="BN47" s="66"/>
      <c r="BO47" s="66"/>
      <c r="BP47" s="66"/>
      <c r="BQ47" s="66"/>
      <c r="BR47" s="66"/>
      <c r="BS47" s="66"/>
      <c r="BT47" s="66"/>
      <c r="BU47" s="66"/>
      <c r="BV47" s="66"/>
      <c r="BW47" s="66"/>
      <c r="BX47" s="66"/>
      <c r="BY47" s="66"/>
      <c r="BZ47" s="67"/>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2">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2">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120</v>
      </c>
      <c r="BM66" s="66"/>
      <c r="BN66" s="66"/>
      <c r="BO66" s="66"/>
      <c r="BP66" s="66"/>
      <c r="BQ66" s="66"/>
      <c r="BR66" s="66"/>
      <c r="BS66" s="66"/>
      <c r="BT66" s="66"/>
      <c r="BU66" s="66"/>
      <c r="BV66" s="66"/>
      <c r="BW66" s="66"/>
      <c r="BX66" s="66"/>
      <c r="BY66" s="66"/>
      <c r="BZ66" s="67"/>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2">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2">
      <c r="C84" s="2"/>
    </row>
    <row r="85" spans="1:78" hidden="1" x14ac:dyDescent="0.2">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2">
      <c r="B86" s="12"/>
      <c r="C86" s="12"/>
      <c r="D86" s="12"/>
      <c r="E86" s="12" t="str">
        <f>データ!AI6</f>
        <v/>
      </c>
      <c r="F86" s="12" t="s">
        <v>43</v>
      </c>
      <c r="G86" s="12" t="s">
        <v>43</v>
      </c>
      <c r="H86" s="12" t="str">
        <f>データ!BP6</f>
        <v>【786.37】</v>
      </c>
      <c r="I86" s="12" t="str">
        <f>データ!CA6</f>
        <v>【60.65】</v>
      </c>
      <c r="J86" s="12" t="str">
        <f>データ!CL6</f>
        <v>【256.97】</v>
      </c>
      <c r="K86" s="12" t="str">
        <f>データ!CW6</f>
        <v>【61.14】</v>
      </c>
      <c r="L86" s="12" t="str">
        <f>データ!DH6</f>
        <v>【86.91】</v>
      </c>
      <c r="M86" s="12" t="s">
        <v>44</v>
      </c>
      <c r="N86" s="12" t="s">
        <v>44</v>
      </c>
      <c r="O86" s="12" t="str">
        <f>データ!EO6</f>
        <v>【0.03】</v>
      </c>
    </row>
  </sheetData>
  <sheetProtection algorithmName="SHA-512" hashValue="5S9h2AQvxUgiiF35z1Xl6N2cujNoXC+yCo0Cd7SF63hDonwveGOET5kTSqGfAsNZoIGbX6JFHT3mQb6Z5Gi9vQ==" saltValue="83kxzMyimpFKBvy6+Zkf3Q=="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 x14ac:dyDescent="0.2"/>
  <cols>
    <col min="2" max="144" width="11.90625" customWidth="1"/>
  </cols>
  <sheetData>
    <row r="1" spans="1:145" x14ac:dyDescent="0.2">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2">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2">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2">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2">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2">
      <c r="A6" s="14" t="s">
        <v>97</v>
      </c>
      <c r="B6" s="19">
        <f>B7</f>
        <v>2021</v>
      </c>
      <c r="C6" s="19">
        <f t="shared" ref="C6:X6" si="3">C7</f>
        <v>104299</v>
      </c>
      <c r="D6" s="19">
        <f t="shared" si="3"/>
        <v>47</v>
      </c>
      <c r="E6" s="19">
        <f t="shared" si="3"/>
        <v>17</v>
      </c>
      <c r="F6" s="19">
        <f t="shared" si="3"/>
        <v>5</v>
      </c>
      <c r="G6" s="19">
        <f t="shared" si="3"/>
        <v>0</v>
      </c>
      <c r="H6" s="19" t="str">
        <f t="shared" si="3"/>
        <v>群馬県　東吾妻町</v>
      </c>
      <c r="I6" s="19" t="str">
        <f t="shared" si="3"/>
        <v>法非適用</v>
      </c>
      <c r="J6" s="19" t="str">
        <f t="shared" si="3"/>
        <v>下水道事業</v>
      </c>
      <c r="K6" s="19" t="str">
        <f t="shared" si="3"/>
        <v>農業集落排水</v>
      </c>
      <c r="L6" s="19" t="str">
        <f t="shared" si="3"/>
        <v>F2</v>
      </c>
      <c r="M6" s="19" t="str">
        <f t="shared" si="3"/>
        <v>非設置</v>
      </c>
      <c r="N6" s="20" t="str">
        <f t="shared" si="3"/>
        <v>-</v>
      </c>
      <c r="O6" s="20" t="str">
        <f t="shared" si="3"/>
        <v>該当数値なし</v>
      </c>
      <c r="P6" s="20">
        <f t="shared" si="3"/>
        <v>14.2</v>
      </c>
      <c r="Q6" s="20">
        <f t="shared" si="3"/>
        <v>99.97</v>
      </c>
      <c r="R6" s="20">
        <f t="shared" si="3"/>
        <v>2970</v>
      </c>
      <c r="S6" s="20">
        <f t="shared" si="3"/>
        <v>12956</v>
      </c>
      <c r="T6" s="20">
        <f t="shared" si="3"/>
        <v>253.91</v>
      </c>
      <c r="U6" s="20">
        <f t="shared" si="3"/>
        <v>51.03</v>
      </c>
      <c r="V6" s="20">
        <f t="shared" si="3"/>
        <v>1827</v>
      </c>
      <c r="W6" s="20">
        <f t="shared" si="3"/>
        <v>2.02</v>
      </c>
      <c r="X6" s="20">
        <f t="shared" si="3"/>
        <v>904.46</v>
      </c>
      <c r="Y6" s="21">
        <f>IF(Y7="",NA(),Y7)</f>
        <v>65.84</v>
      </c>
      <c r="Z6" s="21">
        <f t="shared" ref="Z6:AH6" si="4">IF(Z7="",NA(),Z7)</f>
        <v>62.04</v>
      </c>
      <c r="AA6" s="21">
        <f t="shared" si="4"/>
        <v>68.88</v>
      </c>
      <c r="AB6" s="21">
        <f t="shared" si="4"/>
        <v>68.099999999999994</v>
      </c>
      <c r="AC6" s="21">
        <f t="shared" si="4"/>
        <v>65.22</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1015.68</v>
      </c>
      <c r="BG6" s="21">
        <f t="shared" ref="BG6:BO6" si="7">IF(BG7="",NA(),BG7)</f>
        <v>1.05</v>
      </c>
      <c r="BH6" s="21">
        <f t="shared" si="7"/>
        <v>9.7100000000000009</v>
      </c>
      <c r="BI6" s="21">
        <f t="shared" si="7"/>
        <v>11.72</v>
      </c>
      <c r="BJ6" s="21">
        <f t="shared" si="7"/>
        <v>3.03</v>
      </c>
      <c r="BK6" s="21">
        <f t="shared" si="7"/>
        <v>855.8</v>
      </c>
      <c r="BL6" s="21">
        <f t="shared" si="7"/>
        <v>789.46</v>
      </c>
      <c r="BM6" s="21">
        <f t="shared" si="7"/>
        <v>826.83</v>
      </c>
      <c r="BN6" s="21">
        <f t="shared" si="7"/>
        <v>867.83</v>
      </c>
      <c r="BO6" s="21">
        <f t="shared" si="7"/>
        <v>791.76</v>
      </c>
      <c r="BP6" s="20" t="str">
        <f>IF(BP7="","",IF(BP7="-","【-】","【"&amp;SUBSTITUTE(TEXT(BP7,"#,##0.00"),"-","△")&amp;"】"))</f>
        <v>【786.37】</v>
      </c>
      <c r="BQ6" s="21">
        <f>IF(BQ7="",NA(),BQ7)</f>
        <v>51.67</v>
      </c>
      <c r="BR6" s="21">
        <f t="shared" ref="BR6:BZ6" si="8">IF(BR7="",NA(),BR7)</f>
        <v>44.19</v>
      </c>
      <c r="BS6" s="21">
        <f t="shared" si="8"/>
        <v>56.44</v>
      </c>
      <c r="BT6" s="21">
        <f t="shared" si="8"/>
        <v>60.28</v>
      </c>
      <c r="BU6" s="21">
        <f t="shared" si="8"/>
        <v>53.98</v>
      </c>
      <c r="BV6" s="21">
        <f t="shared" si="8"/>
        <v>59.8</v>
      </c>
      <c r="BW6" s="21">
        <f t="shared" si="8"/>
        <v>57.77</v>
      </c>
      <c r="BX6" s="21">
        <f t="shared" si="8"/>
        <v>57.31</v>
      </c>
      <c r="BY6" s="21">
        <f t="shared" si="8"/>
        <v>57.08</v>
      </c>
      <c r="BZ6" s="21">
        <f t="shared" si="8"/>
        <v>56.26</v>
      </c>
      <c r="CA6" s="20" t="str">
        <f>IF(CA7="","",IF(CA7="-","【-】","【"&amp;SUBSTITUTE(TEXT(CA7,"#,##0.00"),"-","△")&amp;"】"))</f>
        <v>【60.65】</v>
      </c>
      <c r="CB6" s="21">
        <f>IF(CB7="",NA(),CB7)</f>
        <v>311.88</v>
      </c>
      <c r="CC6" s="21">
        <f t="shared" ref="CC6:CK6" si="9">IF(CC7="",NA(),CC7)</f>
        <v>365.68</v>
      </c>
      <c r="CD6" s="21">
        <f t="shared" si="9"/>
        <v>289.54000000000002</v>
      </c>
      <c r="CE6" s="21">
        <f t="shared" si="9"/>
        <v>277.86</v>
      </c>
      <c r="CF6" s="21">
        <f t="shared" si="9"/>
        <v>309.27999999999997</v>
      </c>
      <c r="CG6" s="21">
        <f t="shared" si="9"/>
        <v>263.76</v>
      </c>
      <c r="CH6" s="21">
        <f t="shared" si="9"/>
        <v>274.35000000000002</v>
      </c>
      <c r="CI6" s="21">
        <f t="shared" si="9"/>
        <v>273.52</v>
      </c>
      <c r="CJ6" s="21">
        <f t="shared" si="9"/>
        <v>274.99</v>
      </c>
      <c r="CK6" s="21">
        <f t="shared" si="9"/>
        <v>282.08999999999997</v>
      </c>
      <c r="CL6" s="20" t="str">
        <f>IF(CL7="","",IF(CL7="-","【-】","【"&amp;SUBSTITUTE(TEXT(CL7,"#,##0.00"),"-","△")&amp;"】"))</f>
        <v>【256.97】</v>
      </c>
      <c r="CM6" s="21">
        <f>IF(CM7="",NA(),CM7)</f>
        <v>49.12</v>
      </c>
      <c r="CN6" s="21">
        <f t="shared" ref="CN6:CV6" si="10">IF(CN7="",NA(),CN7)</f>
        <v>50.32</v>
      </c>
      <c r="CO6" s="21">
        <f t="shared" si="10"/>
        <v>43.67</v>
      </c>
      <c r="CP6" s="21">
        <f t="shared" si="10"/>
        <v>43.86</v>
      </c>
      <c r="CQ6" s="21">
        <f t="shared" si="10"/>
        <v>42.84</v>
      </c>
      <c r="CR6" s="21">
        <f t="shared" si="10"/>
        <v>51.75</v>
      </c>
      <c r="CS6" s="21">
        <f t="shared" si="10"/>
        <v>50.68</v>
      </c>
      <c r="CT6" s="21">
        <f t="shared" si="10"/>
        <v>50.14</v>
      </c>
      <c r="CU6" s="21">
        <f t="shared" si="10"/>
        <v>54.83</v>
      </c>
      <c r="CV6" s="21">
        <f t="shared" si="10"/>
        <v>66.53</v>
      </c>
      <c r="CW6" s="20" t="str">
        <f>IF(CW7="","",IF(CW7="-","【-】","【"&amp;SUBSTITUTE(TEXT(CW7,"#,##0.00"),"-","△")&amp;"】"))</f>
        <v>【61.14】</v>
      </c>
      <c r="CX6" s="21">
        <f>IF(CX7="",NA(),CX7)</f>
        <v>82.07</v>
      </c>
      <c r="CY6" s="21">
        <f t="shared" ref="CY6:DG6" si="11">IF(CY7="",NA(),CY7)</f>
        <v>81.98</v>
      </c>
      <c r="CZ6" s="21">
        <f t="shared" si="11"/>
        <v>84.06</v>
      </c>
      <c r="DA6" s="21">
        <f t="shared" si="11"/>
        <v>85.31</v>
      </c>
      <c r="DB6" s="21">
        <f t="shared" si="11"/>
        <v>83.31</v>
      </c>
      <c r="DC6" s="21">
        <f t="shared" si="11"/>
        <v>84.84</v>
      </c>
      <c r="DD6" s="21">
        <f t="shared" si="11"/>
        <v>84.86</v>
      </c>
      <c r="DE6" s="21">
        <f t="shared" si="11"/>
        <v>84.98</v>
      </c>
      <c r="DF6" s="21">
        <f t="shared" si="11"/>
        <v>84.7</v>
      </c>
      <c r="DG6" s="21">
        <f t="shared" si="11"/>
        <v>84.67</v>
      </c>
      <c r="DH6" s="20" t="str">
        <f>IF(DH7="","",IF(DH7="-","【-】","【"&amp;SUBSTITUTE(TEXT(DH7,"#,##0.00"),"-","△")&amp;"】"))</f>
        <v>【86.91】</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0.01</v>
      </c>
      <c r="EL6" s="21">
        <f t="shared" si="14"/>
        <v>0.02</v>
      </c>
      <c r="EM6" s="21">
        <f t="shared" si="14"/>
        <v>0.25</v>
      </c>
      <c r="EN6" s="21">
        <f t="shared" si="14"/>
        <v>0.05</v>
      </c>
      <c r="EO6" s="20" t="str">
        <f>IF(EO7="","",IF(EO7="-","【-】","【"&amp;SUBSTITUTE(TEXT(EO7,"#,##0.00"),"-","△")&amp;"】"))</f>
        <v>【0.03】</v>
      </c>
    </row>
    <row r="7" spans="1:145" s="22" customFormat="1" x14ac:dyDescent="0.2">
      <c r="A7" s="14"/>
      <c r="B7" s="23">
        <v>2021</v>
      </c>
      <c r="C7" s="23">
        <v>104299</v>
      </c>
      <c r="D7" s="23">
        <v>47</v>
      </c>
      <c r="E7" s="23">
        <v>17</v>
      </c>
      <c r="F7" s="23">
        <v>5</v>
      </c>
      <c r="G7" s="23">
        <v>0</v>
      </c>
      <c r="H7" s="23" t="s">
        <v>98</v>
      </c>
      <c r="I7" s="23" t="s">
        <v>99</v>
      </c>
      <c r="J7" s="23" t="s">
        <v>100</v>
      </c>
      <c r="K7" s="23" t="s">
        <v>101</v>
      </c>
      <c r="L7" s="23" t="s">
        <v>102</v>
      </c>
      <c r="M7" s="23" t="s">
        <v>103</v>
      </c>
      <c r="N7" s="24" t="s">
        <v>104</v>
      </c>
      <c r="O7" s="24" t="s">
        <v>105</v>
      </c>
      <c r="P7" s="24">
        <v>14.2</v>
      </c>
      <c r="Q7" s="24">
        <v>99.97</v>
      </c>
      <c r="R7" s="24">
        <v>2970</v>
      </c>
      <c r="S7" s="24">
        <v>12956</v>
      </c>
      <c r="T7" s="24">
        <v>253.91</v>
      </c>
      <c r="U7" s="24">
        <v>51.03</v>
      </c>
      <c r="V7" s="24">
        <v>1827</v>
      </c>
      <c r="W7" s="24">
        <v>2.02</v>
      </c>
      <c r="X7" s="24">
        <v>904.46</v>
      </c>
      <c r="Y7" s="24">
        <v>65.84</v>
      </c>
      <c r="Z7" s="24">
        <v>62.04</v>
      </c>
      <c r="AA7" s="24">
        <v>68.88</v>
      </c>
      <c r="AB7" s="24">
        <v>68.099999999999994</v>
      </c>
      <c r="AC7" s="24">
        <v>65.22</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1015.68</v>
      </c>
      <c r="BG7" s="24">
        <v>1.05</v>
      </c>
      <c r="BH7" s="24">
        <v>9.7100000000000009</v>
      </c>
      <c r="BI7" s="24">
        <v>11.72</v>
      </c>
      <c r="BJ7" s="24">
        <v>3.03</v>
      </c>
      <c r="BK7" s="24">
        <v>855.8</v>
      </c>
      <c r="BL7" s="24">
        <v>789.46</v>
      </c>
      <c r="BM7" s="24">
        <v>826.83</v>
      </c>
      <c r="BN7" s="24">
        <v>867.83</v>
      </c>
      <c r="BO7" s="24">
        <v>791.76</v>
      </c>
      <c r="BP7" s="24">
        <v>786.37</v>
      </c>
      <c r="BQ7" s="24">
        <v>51.67</v>
      </c>
      <c r="BR7" s="24">
        <v>44.19</v>
      </c>
      <c r="BS7" s="24">
        <v>56.44</v>
      </c>
      <c r="BT7" s="24">
        <v>60.28</v>
      </c>
      <c r="BU7" s="24">
        <v>53.98</v>
      </c>
      <c r="BV7" s="24">
        <v>59.8</v>
      </c>
      <c r="BW7" s="24">
        <v>57.77</v>
      </c>
      <c r="BX7" s="24">
        <v>57.31</v>
      </c>
      <c r="BY7" s="24">
        <v>57.08</v>
      </c>
      <c r="BZ7" s="24">
        <v>56.26</v>
      </c>
      <c r="CA7" s="24">
        <v>60.65</v>
      </c>
      <c r="CB7" s="24">
        <v>311.88</v>
      </c>
      <c r="CC7" s="24">
        <v>365.68</v>
      </c>
      <c r="CD7" s="24">
        <v>289.54000000000002</v>
      </c>
      <c r="CE7" s="24">
        <v>277.86</v>
      </c>
      <c r="CF7" s="24">
        <v>309.27999999999997</v>
      </c>
      <c r="CG7" s="24">
        <v>263.76</v>
      </c>
      <c r="CH7" s="24">
        <v>274.35000000000002</v>
      </c>
      <c r="CI7" s="24">
        <v>273.52</v>
      </c>
      <c r="CJ7" s="24">
        <v>274.99</v>
      </c>
      <c r="CK7" s="24">
        <v>282.08999999999997</v>
      </c>
      <c r="CL7" s="24">
        <v>256.97000000000003</v>
      </c>
      <c r="CM7" s="24">
        <v>49.12</v>
      </c>
      <c r="CN7" s="24">
        <v>50.32</v>
      </c>
      <c r="CO7" s="24">
        <v>43.67</v>
      </c>
      <c r="CP7" s="24">
        <v>43.86</v>
      </c>
      <c r="CQ7" s="24">
        <v>42.84</v>
      </c>
      <c r="CR7" s="24">
        <v>51.75</v>
      </c>
      <c r="CS7" s="24">
        <v>50.68</v>
      </c>
      <c r="CT7" s="24">
        <v>50.14</v>
      </c>
      <c r="CU7" s="24">
        <v>54.83</v>
      </c>
      <c r="CV7" s="24">
        <v>66.53</v>
      </c>
      <c r="CW7" s="24">
        <v>61.14</v>
      </c>
      <c r="CX7" s="24">
        <v>82.07</v>
      </c>
      <c r="CY7" s="24">
        <v>81.98</v>
      </c>
      <c r="CZ7" s="24">
        <v>84.06</v>
      </c>
      <c r="DA7" s="24">
        <v>85.31</v>
      </c>
      <c r="DB7" s="24">
        <v>83.31</v>
      </c>
      <c r="DC7" s="24">
        <v>84.84</v>
      </c>
      <c r="DD7" s="24">
        <v>84.86</v>
      </c>
      <c r="DE7" s="24">
        <v>84.98</v>
      </c>
      <c r="DF7" s="24">
        <v>84.7</v>
      </c>
      <c r="DG7" s="24">
        <v>84.67</v>
      </c>
      <c r="DH7" s="24">
        <v>86.91</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0.01</v>
      </c>
      <c r="EL7" s="24">
        <v>0.02</v>
      </c>
      <c r="EM7" s="24">
        <v>0.25</v>
      </c>
      <c r="EN7" s="24">
        <v>0.05</v>
      </c>
      <c r="EO7" s="24">
        <v>0.03</v>
      </c>
    </row>
    <row r="8" spans="1:145"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2">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2">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2">
      <c r="B11">
        <v>4</v>
      </c>
      <c r="C11">
        <v>3</v>
      </c>
      <c r="D11">
        <v>2</v>
      </c>
      <c r="E11">
        <v>1</v>
      </c>
      <c r="F11">
        <v>0</v>
      </c>
      <c r="G11" t="s">
        <v>111</v>
      </c>
    </row>
    <row r="12" spans="1:145" x14ac:dyDescent="0.2">
      <c r="B12">
        <v>1</v>
      </c>
      <c r="C12">
        <v>1</v>
      </c>
      <c r="D12">
        <v>1</v>
      </c>
      <c r="E12">
        <v>2</v>
      </c>
      <c r="F12">
        <v>3</v>
      </c>
      <c r="G12" t="s">
        <v>112</v>
      </c>
    </row>
    <row r="13" spans="1:145" x14ac:dyDescent="0.2">
      <c r="B13" t="s">
        <v>113</v>
      </c>
      <c r="C13" t="s">
        <v>114</v>
      </c>
      <c r="D13" t="s">
        <v>115</v>
      </c>
      <c r="E13" t="s">
        <v>116</v>
      </c>
      <c r="F13" t="s">
        <v>117</v>
      </c>
      <c r="G13" t="s">
        <v>118</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dcterms:created xsi:type="dcterms:W3CDTF">2022-12-01T01:56:13Z</dcterms:created>
  <dcterms:modified xsi:type="dcterms:W3CDTF">2023-02-07T00:07:51Z</dcterms:modified>
  <cp:category/>
</cp:coreProperties>
</file>