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R:\02企画課\03財政係\財政係事務★\★各種報告・調査等\Ｒ４年度\4.09.21期限　【県市町村課】令和2年度財政状況資料集の作成について（2回目）\03.甘楽町→県\提出分（結合）\"/>
    </mc:Choice>
  </mc:AlternateContent>
  <xr:revisionPtr revIDLastSave="0" documentId="13_ncr:1_{4E675857-D447-428B-968B-5642FA258198}" xr6:coauthVersionLast="36" xr6:coauthVersionMax="36" xr10:uidLastSave="{00000000-0000-0000-0000-000000000000}"/>
  <bookViews>
    <workbookView xWindow="0" yWindow="0" windowWidth="20490" windowHeight="74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<sst xmlns="http://schemas.openxmlformats.org/spreadsheetml/2006/main" count="1170" uniqueCount="596">
  <si>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</si>
  <si>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</si>
  <si>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</si>
  <si>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</si>
  <si>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</si>
  <si>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</si>
  <si>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</si>
  <si>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</si>
  <si>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</si>
  <si>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</si>
  <si>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</si>
  <si>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</si>
  <si>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</si>
  <si>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</si>
  <si>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</si>
  <si>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</si>
  <si>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</si>
  <si>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</si>
  <si>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</si>
  <si>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</si>
  <si>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</si>
  <si>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</si>
  <si>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</si>
  <si>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</si>
  <si>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</si>
  <si>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</si>
  <si>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</si>
  <si>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</si>
  <si>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</si>
  <si>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</si>
  <si>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</si>
  <si>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</si>
  <si>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</si>
  <si>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</si>
  <si>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</si>
  <si>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</si>
  <si>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</si>
  <si>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</si>
  <si>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</si>
  <si>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</si>
  <si>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</si>
  <si>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</si>
  <si>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</si>
  <si>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</si>
  <si>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</si>
  <si>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</si>
  <si>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</si>
  <si>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</si>
  <si>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</si>
  <si>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</si>
  <si>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</si>
  <si>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</si>
  <si>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</si>
  <si>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</si>
  <si>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</si>
  <si>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</si>
  <si>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</si>
  <si>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</si>
  <si>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</si>
  <si>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</si>
  <si>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</si>
  <si>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</si>
  <si>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</si>
  <si>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</si>
  <si>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</si>
  <si>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</si>
  <si>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</si>
  <si>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</si>
  <si>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</si>
  <si>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</si>
  <si>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</si>
  <si>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</si>
  <si>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</si>
  <si>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</si>
  <si>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</si>
  <si>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</si>
  <si>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</si>
  <si>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</si>
  <si>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</si>
  <si>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</si>
  <si>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</si>
  <si>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</si>
  <si>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</si>
  <si>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</si>
  <si>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</si>
  <si>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</si>
  <si>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</si>
  <si>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</si>
  <si>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</si>
  <si>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</si>
  <si>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</si>
  <si>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</si>
  <si>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</si>
  <si>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</si>
  <si>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</si>
  <si>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</si>
  <si>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</si>
  <si>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</si>
  <si>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甘楽町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</si>
  <si>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</si>
  <si>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</si>
  <si>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</si>
  <si>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</si>
  <si>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</si>
  <si>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</si>
  <si>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</si>
  <si>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</si>
  <si>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</si>
  <si>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</si>
  <si>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</si>
  <si>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</si>
  <si>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</si>
  <si>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</si>
  <si>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</si>
  <si>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</si>
  <si>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</si>
  <si>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</si>
  <si>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</si>
  <si>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</si>
  <si>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</si>
  <si>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</si>
  <si>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</si>
  <si>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</si>
  <si>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</si>
  <si>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</si>
  <si>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</si>
  <si>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</si>
  <si>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</si>
  <si>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</si>
  <si>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</si>
  <si>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</si>
  <si>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</si>
  <si>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</si>
  <si>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</si>
  <si>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</si>
  <si>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</si>
  <si>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</si>
  <si>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</si>
  <si>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</si>
  <si>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</si>
  <si>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</si>
  <si>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</si>
  <si>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</si>
  <si>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</si>
  <si>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</si>
  <si>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</si>
  <si>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</si>
  <si>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</si>
  <si>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</si>
  <si>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</si>
  <si>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</si>
  <si>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</si>
  <si>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</si>
  <si>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</si>
  <si>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</si>
  <si>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</si>
  <si>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</si>
  <si>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</si>
  <si>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</si>
  <si>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</si>
  <si>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</si>
  <si>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</si>
  <si>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</si>
  <si>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</si>
  <si>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</si>
  <si>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</si>
  <si>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</si>
  <si>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</si>
  <si>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</si>
  <si>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</si>
  <si>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</si>
  <si>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</si>
  <si>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</si>
  <si>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</si>
  <si>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</si>
  <si>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</si>
  <si>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</si>
  <si>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</si>
  <si>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</si>
  <si>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</si>
  <si>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</si>
  <si>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</si>
  <si>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</si>
  <si>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</si>
  <si>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</si>
  <si>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</si>
  <si>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</si>
  <si>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</si>
  <si>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</si>
  <si>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</si>
  <si>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</si>
  <si>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</si>
  <si>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</si>
  <si>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</si>
  <si>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</si>
  <si>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</si>
  <si>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</si>
  <si>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</si>
  <si>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</si>
  <si>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</si>
  <si>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</si>
  <si>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</si>
  <si>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</si>
  <si>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</si>
  <si>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</si>
  <si>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</si>
  <si>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</si>
  <si>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</si>
  <si>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</si>
  <si>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</si>
  <si>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</si>
  <si>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</si>
  <si>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</si>
  <si>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群馬県甘楽町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</si>
  <si>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</si>
  <si>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</si>
  <si>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</si>
  <si>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</si>
  <si>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</si>
  <si>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</si>
  <si>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</si>
  <si>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</si>
  <si>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</si>
  <si>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</si>
  <si>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</si>
  <si>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</si>
  <si>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</si>
  <si>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</si>
  <si>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</si>
  <si>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</si>
  <si>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</si>
  <si>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</si>
  <si>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</si>
  <si>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</si>
  <si>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</si>
  <si>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</si>
  <si>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</si>
  <si>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</si>
  <si>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</si>
  <si>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</si>
  <si>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</si>
  <si>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</si>
  <si>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</si>
  <si>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</si>
  <si>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</si>
  <si>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</si>
  <si>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</si>
  <si>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</si>
  <si>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</si>
  <si>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</si>
  <si>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</si>
  <si>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</si>
  <si>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</si>
  <si>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</si>
  <si>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</si>
  <si>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</si>
  <si>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</si>
  <si>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</si>
  <si>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</si>
  <si>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</si>
  <si>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</si>
  <si>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</si>
  <si>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</si>
  <si>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</si>
  <si>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</si>
  <si>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</si>
  <si>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</si>
  <si>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</si>
  <si>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</si>
  <si>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</si>
  <si>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</si>
  <si>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</si>
  <si>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</si>
  <si>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</si>
  <si>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</si>
  <si>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</si>
  <si>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</si>
  <si>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</si>
  <si>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</si>
  <si>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</si>
  <si>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</si>
  <si>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</si>
  <si>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</si>
  <si>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</si>
  <si>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</si>
  <si>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</si>
  <si>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</si>
  <si>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</si>
  <si>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</si>
  <si>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</si>
  <si>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</si>
  <si>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</si>
  <si>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</si>
  <si>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</si>
  <si>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</si>
  <si>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</si>
  <si>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</si>
  <si>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</si>
  <si>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</si>
  <si>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</si>
  <si>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</si>
  <si>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</si>
  <si>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</si>
  <si>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</si>
  <si>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</si>
  <si>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</si>
  <si>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</si>
  <si>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</si>
  <si>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</si>
  <si>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</si>
  <si>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</si>
  <si>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</si>
  <si>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</si>
  <si>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</si>
  <si>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</si>
  <si>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</si>
  <si>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</si>
  <si>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</si>
  <si>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</si>
  <si>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</si>
  <si>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</si>
  <si>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</si>
  <si>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</si>
  <si>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</si>
  <si>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</si>
  <si>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</si>
  <si>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</si>
  <si>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</si>
  <si>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</si>
  <si>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</si>
  <si>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</si>
  <si>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</si>
  <si>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</si>
  <si>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</si>
  <si>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</si>
  <si>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</si>
  <si>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</si>
  <si>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</si>
  <si>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</si>
  <si>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</si>
  <si>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</si>
  <si>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</si>
  <si>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</si>
  <si>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</si>
  <si>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</si>
  <si>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</si>
  <si>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</si>
  <si>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</si>
  <si>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</si>
  <si>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</si>
  <si>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</si>
  <si>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</si>
  <si>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</si>
  <si>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</si>
  <si>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</si>
  <si>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</si>
  <si>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</si>
  <si>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</si>
  <si>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</si>
  <si>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</si>
  <si>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</si>
  <si>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</si>
  <si>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</si>
  <si>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</si>
  <si>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</si>
  <si>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</si>
  <si>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</si>
  <si>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</si>
  <si>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</si>
  <si>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群馬県甘楽町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</si>
  <si>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</si>
  <si>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</si>
  <si>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</si>
  <si>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</si>
  <si>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</si>
  <si>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</si>
  <si>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</si>
  <si>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</si>
  <si>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</si>
  <si>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</si>
  <si>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</si>
  <si>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</si>
  <si>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</si>
  <si>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</si>
  <si>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</si>
  <si>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</si>
  <si>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</si>
  <si>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</si>
  <si>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</si>
  <si>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</si>
  <si>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</si>
  <si>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</si>
  <si>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</si>
  <si>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</si>
  <si>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</si>
  <si>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</si>
  <si>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</si>
  <si>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</si>
  <si>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</si>
  <si>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</si>
  <si>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</si>
  <si>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</si>
  <si>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</si>
  <si>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</si>
  <si>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</si>
  <si>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</si>
  <si>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甘楽町水道事業会計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</si>
  <si>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</si>
  <si>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</si>
  <si>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</si>
  <si>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</si>
  <si>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</si>
  <si>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</si>
  <si>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</si>
  <si>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</si>
  <si>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</si>
  <si>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</si>
  <si>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</si>
  <si>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</si>
  <si>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</si>
  <si>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</si>
  <si>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</si>
  <si>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</si>
  <si>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</si>
  <si>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</si>
  <si>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</si>
  <si>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</si>
  <si>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</si>
  <si>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</si>
  <si>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</si>
  <si>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</si>
  <si>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</si>
  <si>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</si>
  <si>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</si>
  <si>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</si>
  <si>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</si>
  <si>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</si>
  <si>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</si>
  <si>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</si>
  <si>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</si>
  <si>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</si>
  <si>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</si>
  <si>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</si>
  <si>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</si>
  <si>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</si>
  <si>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</si>
  <si>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</si>
  <si>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</si>
  <si>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</si>
  <si>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</si>
  <si>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</si>
  <si>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</si>
  <si>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</si>
  <si>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</si>
  <si>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</si>
  <si>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</si>
  <si>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</si>
  <si>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</si>
  <si>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</si>
  <si>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</si>
  <si>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</si>
  <si>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</si>
  <si>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</si>
  <si>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</si>
  <si>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</si>
  <si>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</si>
  <si>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</si>
  <si>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</si>
  <si>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</si>
  <si>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</si>
  <si>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</si>
  <si>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</si>
  <si>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</si>
  <si>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</si>
  <si>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</si>
  <si>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</si>
  <si>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</si>
  <si>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</si>
  <si>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</si>
  <si>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</si>
  <si>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</si>
  <si>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</si>
  <si>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</si>
  <si>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</si>
  <si>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</si>
  <si>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</si>
  <si>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</si>
  <si>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</si>
  <si>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</si>
  <si>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</si>
  <si>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</si>
  <si>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</si>
  <si>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</si>
  <si>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</si>
  <si>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</si>
  <si>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</si>
  <si>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</si>
  <si>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</si>
  <si>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</si>
  <si>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</si>
  <si>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</si>
  <si>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</si>
  <si>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</si>
  <si>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</si>
  <si>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</si>
  <si>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</si>
  <si>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</si>
  <si>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</si>
  <si>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</si>
  <si>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</si>
  <si>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</si>
  <si>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</si>
  <si>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</si>
  <si>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</si>
  <si>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</si>
  <si>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</si>
  <si>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</si>
  <si>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</si>
  <si>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</si>
  <si>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</si>
  <si>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</si>
  <si>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</si>
  <si>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</si>
  <si>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</si>
  <si>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</si>
  <si>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</si>
  <si>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</si>
  <si>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</si>
  <si>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</si>
  <si>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</si>
  <si>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</si>
  <si>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</si>
  <si>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</si>
  <si>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</si>
  <si>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</si>
  <si>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</si>
  <si>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</si>
  <si>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</si>
  <si>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</si>
  <si>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</si>
  <si>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</si>
  <si>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</si>
  <si>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</si>
  <si>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</si>
  <si>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</si>
  <si>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</si>
  <si>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</si>
  <si>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</si>
  <si>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</si>
  <si>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</si>
  <si>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</si>
  <si>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</si>
  <si>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0.59</t>
  </si>
  <si>
    <t>甘楽町水道事業会計</t>
  </si>
  <si>
    <t>一般会計</t>
  </si>
  <si>
    <t>国民健康保険事業特別会計</t>
  </si>
  <si>
    <t>介護保険事業特別会計</t>
  </si>
  <si>
    <t>後期高齢者医療特別会計</t>
  </si>
  <si>
    <t>公共下水道事業特別会計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</si>
  <si>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</si>
  <si>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</si>
  <si>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</si>
  <si>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</si>
  <si>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</si>
  <si>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</si>
  <si>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</si>
  <si>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</si>
  <si>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</si>
  <si>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公立学校建築基金</t>
    <rPh sb="0" eb="2">
      <t>コウリツ</t>
    </rPh>
    <rPh sb="2" eb="4">
      <t>ガッコウ</t>
    </rPh>
    <rPh sb="4" eb="6">
      <t>ケンチク</t>
    </rPh>
    <rPh sb="6" eb="8">
      <t>キキン</t>
    </rPh>
    <phoneticPr fontId="5"/>
  </si>
  <si>
    <t>長岡今朝吉福祉基金</t>
    <rPh sb="0" eb="2">
      <t>ナガオカ</t>
    </rPh>
    <rPh sb="2" eb="5">
      <t>ケサキチ</t>
    </rPh>
    <rPh sb="5" eb="7">
      <t>フクシ</t>
    </rPh>
    <rPh sb="7" eb="9">
      <t>キキン</t>
    </rPh>
    <phoneticPr fontId="5"/>
  </si>
  <si>
    <t>地域福祉基金</t>
    <rPh sb="0" eb="2">
      <t>チイキ</t>
    </rPh>
    <rPh sb="2" eb="4">
      <t>フクシ</t>
    </rPh>
    <rPh sb="4" eb="6">
      <t>キキン</t>
    </rPh>
    <phoneticPr fontId="5"/>
  </si>
  <si>
    <t>甘楽町ふるさとづくり基金</t>
    <rPh sb="0" eb="3">
      <t>カンラマチ</t>
    </rPh>
    <rPh sb="10" eb="12">
      <t>キキン</t>
    </rPh>
    <phoneticPr fontId="5"/>
  </si>
  <si>
    <t>甘楽町公共施設等整備基金</t>
    <rPh sb="0" eb="3">
      <t>カンラマチ</t>
    </rPh>
    <rPh sb="3" eb="5">
      <t>コウキョウ</t>
    </rPh>
    <rPh sb="5" eb="7">
      <t>シセツ</t>
    </rPh>
    <rPh sb="7" eb="8">
      <t>トウ</t>
    </rPh>
    <rPh sb="8" eb="10">
      <t>セイビ</t>
    </rPh>
    <rPh sb="10" eb="12">
      <t>キキン</t>
    </rPh>
    <phoneticPr fontId="5"/>
  </si>
  <si>
    <t>-</t>
    <phoneticPr fontId="2"/>
  </si>
  <si>
    <t>富岡地域医療企業団</t>
    <rPh sb="0" eb="2">
      <t>トミオカ</t>
    </rPh>
    <rPh sb="2" eb="4">
      <t>チイキ</t>
    </rPh>
    <rPh sb="4" eb="6">
      <t>イリョウ</t>
    </rPh>
    <rPh sb="6" eb="8">
      <t>キギョウ</t>
    </rPh>
    <rPh sb="8" eb="9">
      <t>ダン</t>
    </rPh>
    <phoneticPr fontId="2"/>
  </si>
  <si>
    <t>富岡甘楽広域市町村圏振興整備組合</t>
    <rPh sb="0" eb="2">
      <t>トミオカ</t>
    </rPh>
    <rPh sb="2" eb="4">
      <t>カンラ</t>
    </rPh>
    <rPh sb="4" eb="6">
      <t>コウイキ</t>
    </rPh>
    <rPh sb="6" eb="9">
      <t>シチョウソン</t>
    </rPh>
    <rPh sb="9" eb="10">
      <t>ケン</t>
    </rPh>
    <rPh sb="10" eb="12">
      <t>シンコウ</t>
    </rPh>
    <rPh sb="12" eb="14">
      <t>セイビ</t>
    </rPh>
    <rPh sb="14" eb="16">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</si>
  <si>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</si>
  <si>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</si>
  <si>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</si>
  <si>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群馬県市町村会館管理組合</t>
    <rPh sb="0" eb="3">
      <t>グンマケン</t>
    </rPh>
    <rPh sb="3" eb="6">
      <t>シチョウソン</t>
    </rPh>
    <rPh sb="6" eb="8">
      <t>カイカン</t>
    </rPh>
    <rPh sb="8" eb="10">
      <t>カンリ</t>
    </rPh>
    <rPh sb="10" eb="12">
      <t>クミアイ</t>
    </rPh>
    <phoneticPr fontId="2"/>
  </si>
  <si>
    <t>甘楽町都市農村交流協会</t>
    <rPh sb="0" eb="3">
      <t>カンラマチ</t>
    </rPh>
    <rPh sb="3" eb="5">
      <t>トシ</t>
    </rPh>
    <rPh sb="5" eb="7">
      <t>ノウソン</t>
    </rPh>
    <rPh sb="7" eb="9">
      <t>コウリュウ</t>
    </rPh>
    <rPh sb="9" eb="11">
      <t>キョウカイ</t>
    </rPh>
    <phoneticPr fontId="2"/>
  </si>
  <si>
    <t>甘楽町国際交流振興協会</t>
    <rPh sb="0" eb="3">
      <t>カンラマチ</t>
    </rPh>
    <rPh sb="3" eb="5">
      <t>コクサイ</t>
    </rPh>
    <rPh sb="5" eb="7">
      <t>コウリュウ</t>
    </rPh>
    <rPh sb="7" eb="9">
      <t>シンコウ</t>
    </rPh>
    <rPh sb="9" eb="11">
      <t>キョウカイ</t>
    </rPh>
    <phoneticPr fontId="2"/>
  </si>
  <si>
    <t>甘楽郡土地開発公社</t>
    <rPh sb="0" eb="3">
      <t>カンラグン</t>
    </rPh>
    <rPh sb="3" eb="5">
      <t>トチ</t>
    </rPh>
    <rPh sb="5" eb="7">
      <t>カイハツ</t>
    </rPh>
    <rPh sb="7" eb="9">
      <t>コウシャ</t>
    </rPh>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</si>
  <si>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</si>
  <si>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</si>
  <si>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</si>
  <si>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</si>
  <si>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将来負担比率は近年減少傾向にあり、今年度は地方消費税及び地方交付税の余剰金の積立てに伴う充当可能基金の増額により大幅な減少が見られ、類似団体と比較しても低い状況となっている。
　有形固定資産減価償却率についても、公共施設等総合管理計画に基づき事業を計画的に実施していることで、類似団体と比較し低い水準となっている。しかしながら、町有施設の老朽化率は増加傾向となっているので、引き続き町有施設の適正な管理に取り組み、有形固定資産減価償却率の改善に努める。</t>
    <rPh sb="90" eb="96">
      <t>ショウライフタンヒリツ</t>
    </rPh>
    <rPh sb="97" eb="101">
      <t>ルイジダンタイ</t>
    </rPh>
    <rPh sb="102" eb="104">
      <t>ヒカク</t>
    </rPh>
    <rPh sb="107" eb="108">
      <t>ヒク</t>
    </rPh>
    <rPh sb="109" eb="111">
      <t>ジョウキョウ</t>
    </rPh>
    <rPh sb="120" eb="126">
      <t>ユウケイコテイシサン</t>
    </rPh>
    <rPh sb="126" eb="131">
      <t>ゲンカショウキャクリツ</t>
    </rPh>
    <rPh sb="137" eb="142">
      <t>コウキョウシセツトウ</t>
    </rPh>
    <rPh sb="142" eb="148">
      <t>ソウゴウカンリケイカク</t>
    </rPh>
    <rPh sb="149" eb="150">
      <t>モト</t>
    </rPh>
    <rPh sb="152" eb="154">
      <t>ジギョウ</t>
    </rPh>
    <rPh sb="155" eb="158">
      <t>ケイカクテキ</t>
    </rPh>
    <rPh sb="159" eb="161">
      <t>ジッシ</t>
    </rPh>
    <rPh sb="169" eb="173">
      <t>ルイジダンタイ</t>
    </rPh>
    <rPh sb="174" eb="176">
      <t>ヒカク</t>
    </rPh>
    <rPh sb="177" eb="178">
      <t>ヒク</t>
    </rPh>
    <rPh sb="179" eb="181">
      <t>スイジュン</t>
    </rPh>
    <rPh sb="195" eb="199">
      <t>チョウユウシセツ</t>
    </rPh>
    <rPh sb="200" eb="203">
      <t>ロウキュウカ</t>
    </rPh>
    <rPh sb="203" eb="204">
      <t>リツ</t>
    </rPh>
    <rPh sb="205" eb="209">
      <t>ゾウカケイコウ</t>
    </rPh>
    <rPh sb="218" eb="219">
      <t>ヒ</t>
    </rPh>
    <rPh sb="220" eb="221">
      <t>ツヅ</t>
    </rPh>
    <rPh sb="222" eb="226">
      <t>チョウユウシセツテキセイカンリトクユウケイコテイシサンゲンカショウキャクリツカイゼンツト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</si>
  <si>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</si>
  <si>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</si>
  <si>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</si>
  <si>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</si>
  <si>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</si>
  <si>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</si>
  <si>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近年減少傾向にあり、今年度は地方消費税及び地方交付税の余剰金の積立てに伴う充当可能基金の増額により大幅な減少が見られた。一方、実質公債費比率は防災行政無線デジタル化整備事業に係る町債の借入を行ったことで増加となっており、今後も高い水準で推移することが見込まれる。
　適債事業の判断を慎重に行うことで、町債借入を抑制し、将来負担比率及び実質公債費比率の改善に取り込むことで財政健全化を推進していく。</t>
    <rPh sb="1" eb="3">
      <t>ショウライ</t>
    </rPh>
    <rPh sb="3" eb="7">
      <t>フタンヒリツ</t>
    </rPh>
    <rPh sb="8" eb="10">
      <t>キンネン</t>
    </rPh>
    <rPh sb="10" eb="14">
      <t>ゲンショウケイコウ</t>
    </rPh>
    <rPh sb="18" eb="21">
      <t>コンネンド</t>
    </rPh>
    <rPh sb="22" eb="27">
      <t>チホウショウヒゼイ</t>
    </rPh>
    <rPh sb="27" eb="28">
      <t>オヨ</t>
    </rPh>
    <rPh sb="29" eb="34">
      <t>チホウコウフゼイ</t>
    </rPh>
    <rPh sb="35" eb="38">
      <t>ヨジョウキン</t>
    </rPh>
    <rPh sb="39" eb="41">
      <t>ツミタ</t>
    </rPh>
    <rPh sb="43" eb="44">
      <t>トモナ</t>
    </rPh>
    <rPh sb="45" eb="51">
      <t>ジュウトウカノウキキン</t>
    </rPh>
    <rPh sb="52" eb="54">
      <t>ゾウガク</t>
    </rPh>
    <rPh sb="57" eb="59">
      <t>オオハバ</t>
    </rPh>
    <rPh sb="60" eb="62">
      <t>ゲンショウ</t>
    </rPh>
    <rPh sb="63" eb="64">
      <t>ミ</t>
    </rPh>
    <rPh sb="68" eb="70">
      <t>イッポウ</t>
    </rPh>
    <rPh sb="76" eb="78">
      <t>ヒリツ</t>
    </rPh>
    <rPh sb="79" eb="85">
      <t>ボウサイギョウセイムセン</t>
    </rPh>
    <rPh sb="89" eb="90">
      <t>カ</t>
    </rPh>
    <rPh sb="90" eb="94">
      <t>セイビジギョウ</t>
    </rPh>
    <rPh sb="95" eb="96">
      <t>カカ</t>
    </rPh>
    <rPh sb="97" eb="99">
      <t>チョウサイ</t>
    </rPh>
    <rPh sb="100" eb="101">
      <t>カ</t>
    </rPh>
    <rPh sb="101" eb="102">
      <t>イ</t>
    </rPh>
    <rPh sb="103" eb="104">
      <t>オコナ</t>
    </rPh>
    <rPh sb="109" eb="111">
      <t>ゾウカ</t>
    </rPh>
    <rPh sb="118" eb="120">
      <t>コンゴ</t>
    </rPh>
    <rPh sb="121" eb="122">
      <t>タカ</t>
    </rPh>
    <rPh sb="123" eb="125">
      <t>スイジュン</t>
    </rPh>
    <rPh sb="126" eb="128">
      <t>スイイ</t>
    </rPh>
    <rPh sb="133" eb="135">
      <t>ミコ</t>
    </rPh>
    <rPh sb="141" eb="143">
      <t>テキサイ</t>
    </rPh>
    <rPh sb="143" eb="145">
      <t>ジギョウ</t>
    </rPh>
    <rPh sb="146" eb="148">
      <t>ハンダン</t>
    </rPh>
    <rPh sb="149" eb="151">
      <t>シンチョウ</t>
    </rPh>
    <rPh sb="152" eb="153">
      <t>オコナ</t>
    </rPh>
    <rPh sb="158" eb="160">
      <t>チョウサイ</t>
    </rPh>
    <rPh sb="160" eb="162">
      <t>カリイレ</t>
    </rPh>
    <rPh sb="163" eb="165">
      <t>ヨクセイ</t>
    </rPh>
    <rPh sb="167" eb="173">
      <t>ショウライフタンヒリツ</t>
    </rPh>
    <rPh sb="173" eb="174">
      <t>オヨ</t>
    </rPh>
    <rPh sb="175" eb="180">
      <t>ジッシツコウサイヒ</t>
    </rPh>
    <rPh sb="180" eb="182">
      <t>ヒリツ</t>
    </rPh>
    <rPh sb="183" eb="185">
      <t>カイゼン</t>
    </rPh>
    <rPh sb="186" eb="187">
      <t>ト</t>
    </rPh>
    <rPh sb="188" eb="189">
      <t>コ</t>
    </rPh>
    <rPh sb="193" eb="198">
      <t>ザイセイケンゼンカ</t>
    </rPh>
    <rPh sb="199" eb="201">
      <t>スイシン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</si>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</sst>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E150E0C-D3BE-4A92-B327-A8625FCB843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FE0D-45E5-9FD3-621C67B10A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60006</c:v>
                </c:pt>
                <c:pt idx="1">
                  <c:v>62882</c:v>
                </c:pt>
                <c:pt idx="2">
                  <c:v>40911</c:v>
                </c:pt>
                <c:pt idx="3">
                  <c:v>63871</c:v>
                </c:pt>
                <c:pt idx="4">
                  <c:v>68167</c:v>
                </c:pt>
              </c:numCache>
            </c:numRef>
          </c:val>
          <c:smooth val="0"/>
          <c:extLst>
            <c:ext xmlns:c16="http://schemas.microsoft.com/office/drawing/2014/chart" uri="{C3380CC4-5D6E-409C-BE32-E72D297353CC}">
              <c16:uniqueId val="{00000001-FE0D-45E5-9FD3-621C67B10A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5.5</c:v>
                </c:pt>
                <c:pt idx="1">
                  <c:v>5.82</c:v>
                </c:pt>
                <c:pt idx="2">
                  <c:v>6.04</c:v>
                </c:pt>
                <c:pt idx="3">
                  <c:v>4.9800000000000004</c:v>
                </c:pt>
                <c:pt idx="4">
                  <c:v>6.42</c:v>
                </c:pt>
              </c:numCache>
            </c:numRef>
          </c:val>
          <c:extLst>
            <c:ext xmlns:c16="http://schemas.microsoft.com/office/drawing/2014/chart" uri="{C3380CC4-5D6E-409C-BE32-E72D297353CC}">
              <c16:uniqueId val="{00000000-1FB5-4AB7-AC3C-F9527283D0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40.32</c:v>
                </c:pt>
                <c:pt idx="1">
                  <c:v>40.549999999999997</c:v>
                </c:pt>
                <c:pt idx="2">
                  <c:v>40.619999999999997</c:v>
                </c:pt>
                <c:pt idx="3">
                  <c:v>41.78</c:v>
                </c:pt>
                <c:pt idx="4">
                  <c:v>41.77</c:v>
                </c:pt>
              </c:numCache>
            </c:numRef>
          </c:val>
          <c:extLst>
            <c:ext xmlns:c16="http://schemas.microsoft.com/office/drawing/2014/chart" uri="{C3380CC4-5D6E-409C-BE32-E72D297353CC}">
              <c16:uniqueId val="{00000001-1FB5-4AB7-AC3C-F9527283D0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-0.59</c:v>
                </c:pt>
                <c:pt idx="1">
                  <c:v>0.41</c:v>
                </c:pt>
                <c:pt idx="2">
                  <c:v>0.41</c:v>
                </c:pt>
                <c:pt idx="3">
                  <c:v>0.34</c:v>
                </c:pt>
                <c:pt idx="4">
                  <c:v>3.87</c:v>
                </c:pt>
              </c:numCache>
            </c:numRef>
          </c:val>
          <c:smooth val="0"/>
          <c:extLst>
            <c:ext xmlns:c16="http://schemas.microsoft.com/office/drawing/2014/chart" uri="{C3380CC4-5D6E-409C-BE32-E72D297353CC}">
              <c16:uniqueId val="{00000002-1FB5-4AB7-AC3C-F9527283D0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96A-4C77-B7A4-BDC0E6CA00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6A-4C77-B7A4-BDC0E6CA001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96A-4C77-B7A4-BDC0E6CA001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296A-4C77-B7A4-BDC0E6CA0018}"/>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296A-4C77-B7A4-BDC0E6CA001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0.06</c:v>
                </c:pt>
                <c:pt idx="8">
                  <c:v>#N/A</c:v>
                </c:pt>
                <c:pt idx="9">
                  <c:v>0.02</c:v>
                </c:pt>
              </c:numCache>
            </c:numRef>
          </c:val>
          <c:extLst>
            <c:ext xmlns:c16="http://schemas.microsoft.com/office/drawing/2014/chart" uri="{C3380CC4-5D6E-409C-BE32-E72D297353CC}">
              <c16:uniqueId val="{00000005-296A-4C77-B7A4-BDC0E6CA001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c:v>
                </c:pt>
                <c:pt idx="2">
                  <c:v>#N/A</c:v>
                </c:pt>
                <c:pt idx="3">
                  <c:v>0.5</c:v>
                </c:pt>
                <c:pt idx="4">
                  <c:v>#N/A</c:v>
                </c:pt>
                <c:pt idx="5">
                  <c:v>0.53</c:v>
                </c:pt>
                <c:pt idx="6">
                  <c:v>#N/A</c:v>
                </c:pt>
                <c:pt idx="7">
                  <c:v>0.3</c:v>
                </c:pt>
                <c:pt idx="8">
                  <c:v>#N/A</c:v>
                </c:pt>
                <c:pt idx="9">
                  <c:v>0.93</c:v>
                </c:pt>
              </c:numCache>
            </c:numRef>
          </c:val>
          <c:extLst>
            <c:ext xmlns:c16="http://schemas.microsoft.com/office/drawing/2014/chart" uri="{C3380CC4-5D6E-409C-BE32-E72D297353CC}">
              <c16:uniqueId val="{00000006-296A-4C77-B7A4-BDC0E6CA001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1.81</c:v>
                </c:pt>
                <c:pt idx="2">
                  <c:v>#N/A</c:v>
                </c:pt>
                <c:pt idx="3">
                  <c:v>2.09</c:v>
                </c:pt>
                <c:pt idx="4">
                  <c:v>#N/A</c:v>
                </c:pt>
                <c:pt idx="5">
                  <c:v>2.46</c:v>
                </c:pt>
                <c:pt idx="6">
                  <c:v>#N/A</c:v>
                </c:pt>
                <c:pt idx="7">
                  <c:v>2.6</c:v>
                </c:pt>
                <c:pt idx="8">
                  <c:v>#N/A</c:v>
                </c:pt>
                <c:pt idx="9">
                  <c:v>1.77</c:v>
                </c:pt>
              </c:numCache>
            </c:numRef>
          </c:val>
          <c:extLst>
            <c:ext xmlns:c16="http://schemas.microsoft.com/office/drawing/2014/chart" uri="{C3380CC4-5D6E-409C-BE32-E72D297353CC}">
              <c16:uniqueId val="{00000007-296A-4C77-B7A4-BDC0E6CA001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5.49</c:v>
                </c:pt>
                <c:pt idx="2">
                  <c:v>#N/A</c:v>
                </c:pt>
                <c:pt idx="3">
                  <c:v>5.82</c:v>
                </c:pt>
                <c:pt idx="4">
                  <c:v>#N/A</c:v>
                </c:pt>
                <c:pt idx="5">
                  <c:v>6.04</c:v>
                </c:pt>
                <c:pt idx="6">
                  <c:v>#N/A</c:v>
                </c:pt>
                <c:pt idx="7">
                  <c:v>4.9800000000000004</c:v>
                </c:pt>
                <c:pt idx="8">
                  <c:v>#N/A</c:v>
                </c:pt>
                <c:pt idx="9">
                  <c:v>6.41</c:v>
                </c:pt>
              </c:numCache>
            </c:numRef>
          </c:val>
          <c:extLst>
            <c:ext xmlns:c16="http://schemas.microsoft.com/office/drawing/2014/chart" uri="{C3380CC4-5D6E-409C-BE32-E72D297353CC}">
              <c16:uniqueId val="{00000008-296A-4C77-B7A4-BDC0E6CA0018}"/>
            </c:ext>
          </c:extLst>
        </c:ser>
        <c:ser>
          <c:idx val="9"/>
          <c:order val="9"/>
          <c:tx>
            <c:strRef>
              <c:f>データシート!$A$36</c:f>
              <c:strCache>
                <c:ptCount val="1"/>
                <c:pt idx="0">
                  <c:v>甘楽町水道事業会計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12.68</c:v>
                </c:pt>
                <c:pt idx="2">
                  <c:v>#N/A</c:v>
                </c:pt>
                <c:pt idx="3">
                  <c:v>12.79</c:v>
                </c:pt>
                <c:pt idx="4">
                  <c:v>#N/A</c:v>
                </c:pt>
                <c:pt idx="5">
                  <c:v>12.78</c:v>
                </c:pt>
                <c:pt idx="6">
                  <c:v>#N/A</c:v>
                </c:pt>
                <c:pt idx="7">
                  <c:v>11.67</c:v>
                </c:pt>
                <c:pt idx="8">
                  <c:v>#N/A</c:v>
                </c:pt>
                <c:pt idx="9">
                  <c:v>10.96</c:v>
                </c:pt>
              </c:numCache>
            </c:numRef>
          </c:val>
          <c:extLst>
            <c:ext xmlns:c16="http://schemas.microsoft.com/office/drawing/2014/chart" uri="{C3380CC4-5D6E-409C-BE32-E72D297353CC}">
              <c16:uniqueId val="{00000009-296A-4C77-B7A4-BDC0E6CA00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485</c:v>
                </c:pt>
                <c:pt idx="5">
                  <c:v>462</c:v>
                </c:pt>
                <c:pt idx="8">
                  <c:v>467</c:v>
                </c:pt>
                <c:pt idx="11">
                  <c:v>469</c:v>
                </c:pt>
                <c:pt idx="14">
                  <c:v>456</c:v>
                </c:pt>
              </c:numCache>
            </c:numRef>
          </c:val>
          <c:extLst>
            <c:ext xmlns:c16="http://schemas.microsoft.com/office/drawing/2014/chart" uri="{C3380CC4-5D6E-409C-BE32-E72D297353CC}">
              <c16:uniqueId val="{00000000-EEBD-4101-8288-66215E9155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BD-4101-8288-66215E9155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EBD-4101-8288-66215E9155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45</c:v>
                </c:pt>
                <c:pt idx="3">
                  <c:v>49</c:v>
                </c:pt>
                <c:pt idx="6">
                  <c:v>46</c:v>
                </c:pt>
                <c:pt idx="9">
                  <c:v>38</c:v>
                </c:pt>
                <c:pt idx="12">
                  <c:v>36</c:v>
                </c:pt>
              </c:numCache>
            </c:numRef>
          </c:val>
          <c:extLst>
            <c:ext xmlns:c16="http://schemas.microsoft.com/office/drawing/2014/chart" uri="{C3380CC4-5D6E-409C-BE32-E72D297353CC}">
              <c16:uniqueId val="{00000003-EEBD-4101-8288-66215E9155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250</c:v>
                </c:pt>
                <c:pt idx="3">
                  <c:v>249</c:v>
                </c:pt>
                <c:pt idx="6">
                  <c:v>257</c:v>
                </c:pt>
                <c:pt idx="9">
                  <c:v>259</c:v>
                </c:pt>
                <c:pt idx="12">
                  <c:v>260</c:v>
                </c:pt>
              </c:numCache>
            </c:numRef>
          </c:val>
          <c:extLst>
            <c:ext xmlns:c16="http://schemas.microsoft.com/office/drawing/2014/chart" uri="{C3380CC4-5D6E-409C-BE32-E72D297353CC}">
              <c16:uniqueId val="{00000004-EEBD-4101-8288-66215E9155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BD-4101-8288-66215E9155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BD-4101-8288-66215E9155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417</c:v>
                </c:pt>
                <c:pt idx="3">
                  <c:v>346</c:v>
                </c:pt>
                <c:pt idx="6">
                  <c:v>358</c:v>
                </c:pt>
                <c:pt idx="9">
                  <c:v>407</c:v>
                </c:pt>
                <c:pt idx="12">
                  <c:v>407</c:v>
                </c:pt>
              </c:numCache>
            </c:numRef>
          </c:val>
          <c:extLst>
            <c:ext xmlns:c16="http://schemas.microsoft.com/office/drawing/2014/chart" uri="{C3380CC4-5D6E-409C-BE32-E72D297353CC}">
              <c16:uniqueId val="{00000007-EEBD-4101-8288-66215E9155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227</c:v>
                </c:pt>
                <c:pt idx="2">
                  <c:v>#N/A</c:v>
                </c:pt>
                <c:pt idx="3">
                  <c:v>#N/A</c:v>
                </c:pt>
                <c:pt idx="4">
                  <c:v>182</c:v>
                </c:pt>
                <c:pt idx="5">
                  <c:v>#N/A</c:v>
                </c:pt>
                <c:pt idx="6">
                  <c:v>#N/A</c:v>
                </c:pt>
                <c:pt idx="7">
                  <c:v>194</c:v>
                </c:pt>
                <c:pt idx="8">
                  <c:v>#N/A</c:v>
                </c:pt>
                <c:pt idx="9">
                  <c:v>#N/A</c:v>
                </c:pt>
                <c:pt idx="10">
                  <c:v>235</c:v>
                </c:pt>
                <c:pt idx="11">
                  <c:v>#N/A</c:v>
                </c:pt>
                <c:pt idx="12">
                  <c:v>#N/A</c:v>
                </c:pt>
                <c:pt idx="13">
                  <c:v>247</c:v>
                </c:pt>
                <c:pt idx="14">
                  <c:v>#N/A</c:v>
                </c:pt>
              </c:numCache>
            </c:numRef>
          </c:val>
          <c:smooth val="0"/>
          <c:extLst>
            <c:ext xmlns:c16="http://schemas.microsoft.com/office/drawing/2014/chart" uri="{C3380CC4-5D6E-409C-BE32-E72D297353CC}">
              <c16:uniqueId val="{00000008-EEBD-4101-8288-66215E9155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5416</c:v>
                </c:pt>
                <c:pt idx="5">
                  <c:v>5373</c:v>
                </c:pt>
                <c:pt idx="8">
                  <c:v>5234</c:v>
                </c:pt>
                <c:pt idx="11">
                  <c:v>5075</c:v>
                </c:pt>
                <c:pt idx="14">
                  <c:v>5098</c:v>
                </c:pt>
              </c:numCache>
            </c:numRef>
          </c:val>
          <c:extLst>
            <c:ext xmlns:c16="http://schemas.microsoft.com/office/drawing/2014/chart" uri="{C3380CC4-5D6E-409C-BE32-E72D297353CC}">
              <c16:uniqueId val="{00000000-153D-4C95-8505-7A5B458A90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53D-4C95-8505-7A5B458A90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2481</c:v>
                </c:pt>
                <c:pt idx="5">
                  <c:v>2615</c:v>
                </c:pt>
                <c:pt idx="8">
                  <c:v>2707</c:v>
                </c:pt>
                <c:pt idx="11">
                  <c:v>2679</c:v>
                </c:pt>
                <c:pt idx="14">
                  <c:v>2976</c:v>
                </c:pt>
              </c:numCache>
            </c:numRef>
          </c:val>
          <c:extLst>
            <c:ext xmlns:c16="http://schemas.microsoft.com/office/drawing/2014/chart" uri="{C3380CC4-5D6E-409C-BE32-E72D297353CC}">
              <c16:uniqueId val="{00000002-153D-4C95-8505-7A5B458A90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3D-4C95-8505-7A5B458A90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3D-4C95-8505-7A5B458A90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c:v>
                </c:pt>
                <c:pt idx="3">
                  <c:v>0</c:v>
                </c:pt>
                <c:pt idx="6">
                  <c:v>0</c:v>
                </c:pt>
                <c:pt idx="9">
                  <c:v>7</c:v>
                </c:pt>
                <c:pt idx="12">
                  <c:v>9</c:v>
                </c:pt>
              </c:numCache>
            </c:numRef>
          </c:val>
          <c:extLst>
            <c:ext xmlns:c16="http://schemas.microsoft.com/office/drawing/2014/chart" uri="{C3380CC4-5D6E-409C-BE32-E72D297353CC}">
              <c16:uniqueId val="{00000005-153D-4C95-8505-7A5B458A90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1031</c:v>
                </c:pt>
                <c:pt idx="3">
                  <c:v>1016</c:v>
                </c:pt>
                <c:pt idx="6">
                  <c:v>958</c:v>
                </c:pt>
                <c:pt idx="9">
                  <c:v>907</c:v>
                </c:pt>
                <c:pt idx="12">
                  <c:v>897</c:v>
                </c:pt>
              </c:numCache>
            </c:numRef>
          </c:val>
          <c:extLst>
            <c:ext xmlns:c16="http://schemas.microsoft.com/office/drawing/2014/chart" uri="{C3380CC4-5D6E-409C-BE32-E72D297353CC}">
              <c16:uniqueId val="{00000006-153D-4C95-8505-7A5B458A90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329</c:v>
                </c:pt>
                <c:pt idx="3">
                  <c:v>303</c:v>
                </c:pt>
                <c:pt idx="6">
                  <c:v>281</c:v>
                </c:pt>
                <c:pt idx="9">
                  <c:v>300</c:v>
                </c:pt>
                <c:pt idx="12">
                  <c:v>296</c:v>
                </c:pt>
              </c:numCache>
            </c:numRef>
          </c:val>
          <c:extLst>
            <c:ext xmlns:c16="http://schemas.microsoft.com/office/drawing/2014/chart" uri="{C3380CC4-5D6E-409C-BE32-E72D297353CC}">
              <c16:uniqueId val="{00000007-153D-4C95-8505-7A5B458A90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2857</c:v>
                </c:pt>
                <c:pt idx="3">
                  <c:v>2658</c:v>
                </c:pt>
                <c:pt idx="6">
                  <c:v>2522</c:v>
                </c:pt>
                <c:pt idx="9">
                  <c:v>2448</c:v>
                </c:pt>
                <c:pt idx="12">
                  <c:v>2381</c:v>
                </c:pt>
              </c:numCache>
            </c:numRef>
          </c:val>
          <c:extLst>
            <c:ext xmlns:c16="http://schemas.microsoft.com/office/drawing/2014/chart" uri="{C3380CC4-5D6E-409C-BE32-E72D297353CC}">
              <c16:uniqueId val="{00000008-153D-4C95-8505-7A5B458A90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53D-4C95-8505-7A5B458A90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5258</c:v>
                </c:pt>
                <c:pt idx="3">
                  <c:v>5355</c:v>
                </c:pt>
                <c:pt idx="6">
                  <c:v>5274</c:v>
                </c:pt>
                <c:pt idx="9">
                  <c:v>5086</c:v>
                </c:pt>
                <c:pt idx="12">
                  <c:v>5200</c:v>
                </c:pt>
              </c:numCache>
            </c:numRef>
          </c:val>
          <c:extLst>
            <c:ext xmlns:c16="http://schemas.microsoft.com/office/drawing/2014/chart" uri="{C3380CC4-5D6E-409C-BE32-E72D297353CC}">
              <c16:uniqueId val="{0000000A-153D-4C95-8505-7A5B458A90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1582</c:v>
                </c:pt>
                <c:pt idx="2">
                  <c:v>#N/A</c:v>
                </c:pt>
                <c:pt idx="3">
                  <c:v>#N/A</c:v>
                </c:pt>
                <c:pt idx="4">
                  <c:v>1343</c:v>
                </c:pt>
                <c:pt idx="5">
                  <c:v>#N/A</c:v>
                </c:pt>
                <c:pt idx="6">
                  <c:v>#N/A</c:v>
                </c:pt>
                <c:pt idx="7">
                  <c:v>1094</c:v>
                </c:pt>
                <c:pt idx="8">
                  <c:v>#N/A</c:v>
                </c:pt>
                <c:pt idx="9">
                  <c:v>#N/A</c:v>
                </c:pt>
                <c:pt idx="10">
                  <c:v>996</c:v>
                </c:pt>
                <c:pt idx="11">
                  <c:v>#N/A</c:v>
                </c:pt>
                <c:pt idx="12">
                  <c:v>#N/A</c:v>
                </c:pt>
                <c:pt idx="13">
                  <c:v>707</c:v>
                </c:pt>
                <c:pt idx="14">
                  <c:v>#N/A</c:v>
                </c:pt>
              </c:numCache>
            </c:numRef>
          </c:val>
          <c:smooth val="0"/>
          <c:extLst>
            <c:ext xmlns:c16="http://schemas.microsoft.com/office/drawing/2014/chart" uri="{C3380CC4-5D6E-409C-BE32-E72D297353CC}">
              <c16:uniqueId val="{0000000B-153D-4C95-8505-7A5B458A90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1440</c:v>
                </c:pt>
                <c:pt idx="1">
                  <c:v>1489</c:v>
                </c:pt>
                <c:pt idx="2">
                  <c:v>1571</c:v>
                </c:pt>
              </c:numCache>
            </c:numRef>
          </c:val>
          <c:extLst>
            <c:ext xmlns:c16="http://schemas.microsoft.com/office/drawing/2014/chart" uri="{C3380CC4-5D6E-409C-BE32-E72D297353CC}">
              <c16:uniqueId val="{00000000-86E5-4A87-A81C-9F6ABD1605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87</c:v>
                </c:pt>
                <c:pt idx="1">
                  <c:v>57</c:v>
                </c:pt>
                <c:pt idx="2">
                  <c:v>57</c:v>
                </c:pt>
              </c:numCache>
            </c:numRef>
          </c:val>
          <c:extLst>
            <c:ext xmlns:c16="http://schemas.microsoft.com/office/drawing/2014/chart" uri="{C3380CC4-5D6E-409C-BE32-E72D297353CC}">
              <c16:uniqueId val="{00000001-86E5-4A87-A81C-9F6ABD1605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890</c:v>
                </c:pt>
                <c:pt idx="1">
                  <c:v>805</c:v>
                </c:pt>
                <c:pt idx="2">
                  <c:v>902</c:v>
                </c:pt>
              </c:numCache>
            </c:numRef>
          </c:val>
          <c:extLst>
            <c:ext xmlns:c16="http://schemas.microsoft.com/office/drawing/2014/chart" uri="{C3380CC4-5D6E-409C-BE32-E72D297353CC}">
              <c16:uniqueId val="{00000002-86E5-4A87-A81C-9F6ABD1605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{EEA84DDB-7A9F-4DFE-B34D-DE10919D26BB}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19A-4FC7-ACA0-C0C1BBBD96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{C8FCC000-7F70-4272-A88F-AA3EE2AED9FC}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9A-4FC7-ACA0-C0C1BBBD96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{151D627E-8821-4126-A919-CD1C48E82F96}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9A-4FC7-ACA0-C0C1BBBD96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{03A5165B-4DA6-4232-8ED4-A5619F3E1971}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9A-4FC7-ACA0-C0C1BBBD96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{DE5C8E13-7755-4321-91BA-5CC9E2AA0A85}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9A-4FC7-ACA0-C0C1BBBD965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{0C8380B5-36B4-4CCE-9140-8AF3F54BC171}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19A-4FC7-ACA0-C0C1BBBD965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{845C25D7-65C5-47DA-B4CE-A05368C3CDB9}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19A-4FC7-ACA0-C0C1BBBD965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{4C1627ED-54F3-495B-9425-E57E5E33D748}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19A-4FC7-ACA0-C0C1BBBD965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{6EDEF51E-8714-4256-A13E-F9421AC1F356}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19A-4FC7-ACA0-C0C1BBBD96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54.5</c:v>
                </c:pt>
                <c:pt idx="8">
                  <c:v>56.3</c:v>
                </c:pt>
                <c:pt idx="16">
                  <c:v>58</c:v>
                </c:pt>
                <c:pt idx="24">
                  <c:v>59.3</c:v>
                </c:pt>
                <c:pt idx="32">
                  <c:v>59.4</c:v>
                </c:pt>
              </c:numCache>
            </c:numRef>
          </c:xVal>
          <c:yVal>
            <c:numRef>
              <c:f>公会計指標分析・財政指標組合せ分析表!$BP$51:$DC$51</c:f>
              <c:numCache>
                <c:formatCode>#,##0.0;"▲ "#,##0.0</c:formatCode>
                <c:ptCount val="40"/>
                <c:pt idx="0">
                  <c:v>51.6</c:v>
                </c:pt>
                <c:pt idx="8">
                  <c:v>43.7</c:v>
                </c:pt>
                <c:pt idx="16">
                  <c:v>35.5</c:v>
                </c:pt>
                <c:pt idx="24">
                  <c:v>32.1</c:v>
                </c:pt>
                <c:pt idx="32">
                  <c:v>21.4</c:v>
                </c:pt>
              </c:numCache>
            </c:numRef>
          </c:yVal>
          <c:smooth val="0"/>
          <c:extLst>
            <c:ext xmlns:c16="http://schemas.microsoft.com/office/drawing/2014/chart" uri="{C3380CC4-5D6E-409C-BE32-E72D297353CC}">
              <c16:uniqueId val="{00000009-219A-4FC7-ACA0-C0C1BBBD96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{5CBAAACB-0EA3-4ACF-A77C-87C7163DC82B}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19A-4FC7-ACA0-C0C1BBBD965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{1445713B-1C56-4502-A716-ACB8219428D0}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9A-4FC7-ACA0-C0C1BBBD96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{974A53B9-2C1D-4F80-AD9D-7BBD88525722}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9A-4FC7-ACA0-C0C1BBBD96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{B99AEBEC-EC88-4F27-95C7-773EBE0CA8D1}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9A-4FC7-ACA0-C0C1BBBD96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{D49BEB8E-0E8C-4A7E-8466-ACB0BC80625E}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9A-4FC7-ACA0-C0C1BBBD965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{99F8F441-6413-4AE4-B49A-8848D55253B6}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19A-4FC7-ACA0-C0C1BBBD965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{0AC5444E-F78C-48FC-B48F-D45EB212675F}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19A-4FC7-ACA0-C0C1BBBD965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{C2365FC5-55BB-45BB-B8B0-199BDEC9C816}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19A-4FC7-ACA0-C0C1BBBD965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{3546ED1C-0978-4CE1-87D9-427CBC15F650}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19A-4FC7-ACA0-C0C1BBBD96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219A-4FC7-ACA0-C0C1BBBD965B}"/>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{B4E95C62-C59E-4685-BC47-7777AF6DC5BE}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559-4C5C-A0E8-F4897A4B2C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{D67E4B0B-4043-446A-BDD5-D23773D0B773}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59-4C5C-A0E8-F4897A4B2C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{D353D366-9A2D-4E13-928B-232C5D89D341}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59-4C5C-A0E8-F4897A4B2C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{9EB97D80-1D28-4BE1-A78E-7FD4DDC74D77}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59-4C5C-A0E8-F4897A4B2C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{55C3D908-FF3C-46DF-8CC6-1C974CC30989}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59-4C5C-A0E8-F4897A4B2C8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{A0C1D65F-623B-4066-82B2-25FBC60AC47A}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559-4C5C-A0E8-F4897A4B2C8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{B3A9F6FB-29D6-4AEF-BAC9-08D298B3A3E9}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559-4C5C-A0E8-F4897A4B2C8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{37FB569F-2CE9-4891-95CA-63D9C6059391}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559-4C5C-A0E8-F4897A4B2C8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{1DC1C0CC-597C-448F-B262-897FF93AA20B}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559-4C5C-A0E8-F4897A4B2C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c:v>
                </c:pt>
                <c:pt idx="16">
                  <c:v>6.5</c:v>
                </c:pt>
                <c:pt idx="24">
                  <c:v>6.5</c:v>
                </c:pt>
                <c:pt idx="32">
                  <c:v>7.1</c:v>
                </c:pt>
              </c:numCache>
            </c:numRef>
          </c:xVal>
          <c:yVal>
            <c:numRef>
              <c:f>公会計指標分析・財政指標組合せ分析表!$BP$73:$DC$73</c:f>
              <c:numCache>
                <c:formatCode>#,##0.0;"▲ "#,##0.0</c:formatCode>
                <c:ptCount val="40"/>
                <c:pt idx="0">
                  <c:v>51.6</c:v>
                </c:pt>
                <c:pt idx="8">
                  <c:v>43.7</c:v>
                </c:pt>
                <c:pt idx="16">
                  <c:v>35.5</c:v>
                </c:pt>
                <c:pt idx="24">
                  <c:v>32.1</c:v>
                </c:pt>
                <c:pt idx="32">
                  <c:v>21.4</c:v>
                </c:pt>
              </c:numCache>
            </c:numRef>
          </c:yVal>
          <c:smooth val="0"/>
          <c:extLst>
            <c:ext xmlns:c16="http://schemas.microsoft.com/office/drawing/2014/chart" uri="{C3380CC4-5D6E-409C-BE32-E72D297353CC}">
              <c16:uniqueId val="{00000009-E559-4C5C-A0E8-F4897A4B2C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{98951710-5F84-477A-8DA6-CD2B1DC49F34}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559-4C5C-A0E8-F4897A4B2C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{61C9D80E-E2D3-4DB4-A7B2-B638A1F806DC}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59-4C5C-A0E8-F4897A4B2C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{C7F8BE98-F2FC-4BE8-BE83-EFAE705A6002}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59-4C5C-A0E8-F4897A4B2C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{B2AB0E68-E9CD-465C-97AF-E0C8C4854DF8}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59-4C5C-A0E8-F4897A4B2C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{7F1A1293-38D8-40B4-AB87-9E7AB6D7705F}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59-4C5C-A0E8-F4897A4B2C8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{D1F944E7-E763-4B44-ADC4-5BF6AD714018}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559-4C5C-A0E8-F4897A4B2C89}"/>
                </c:ext>
              </c:extLst>
            </c:dLbl>
            <c:dLbl>
              <c:idx val="16"/>
              <c:layout>
                <c:manualLayout>
                  <c:x val="0"/>
                  <c:y val="-1.814156655184200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{AE7B43EB-3814-40FA-B834-E1FE0B71DA1C}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559-4C5C-A0E8-F4897A4B2C89}"/>
                </c:ext>
              </c:extLst>
            </c:dLbl>
            <c:dLbl>
              <c:idx val="24"/>
              <c:layout>
                <c:manualLayout>
                  <c:x val="0"/>
                  <c:y val="1.814156655184196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{F95D1E58-5ADE-4639-A780-6B87F094CD31}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559-4C5C-A0E8-F4897A4B2C8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{A99062BD-AF84-485B-9CF8-D092DACF1DE6}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559-4C5C-A0E8-F4897A4B2C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E559-4C5C-A0E8-F4897A4B2C89}"/>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一般会計の元利償還金は平成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年度甘楽中学校建設事業に伴う元金償還が開始されていることが要因となり、前年度と同水準となった。</a:t>
          </a:r>
          <a:endParaRPr lang="ja-JP" altLang="ja-JP" sz="1400">
            <a:effectLst/>
          </a:endParaRPr>
        </a:p>
        <a:p>
          <a:r>
            <a:rPr kumimoji="1" lang="ja-JP" altLang="ja-JP" sz="1100">
              <a:solidFill>
                <a:schemeClr val="dk1"/>
              </a:solidFill>
              <a:effectLst/>
              <a:latin typeface="+mn-lt"/>
              <a:ea typeface="+mn-ea"/>
              <a:cs typeface="+mn-cs"/>
            </a:rPr>
            <a:t>　近年は公営企業債の元利償還額も増加傾向にあることから、今後は適債事業の判断をより慎重に行い、将来への負担軽減を見据えた財政運営を図る。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甘楽中学校建設事業に伴い、一般会計等に係る地方債の現在高は平成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年度末より大幅に上昇に転じた。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年度に総合福祉センター改修事業に伴う公共施設等適正管理推進事業債の借入が大きく影響したことで再び増加に転じており、令和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年度は防災行政無線デジタル化工事における町債借入を実施したことで前年より地方債の現在高が増加となった。</a:t>
          </a:r>
          <a:endParaRPr lang="ja-JP" altLang="ja-JP" sz="1400">
            <a:effectLst/>
          </a:endParaRPr>
        </a:p>
        <a:p>
          <a:r>
            <a:rPr kumimoji="1" lang="ja-JP" altLang="ja-JP" sz="1100">
              <a:solidFill>
                <a:schemeClr val="dk1"/>
              </a:solidFill>
              <a:effectLst/>
              <a:latin typeface="+mn-lt"/>
              <a:ea typeface="+mn-ea"/>
              <a:cs typeface="+mn-cs"/>
            </a:rPr>
            <a:t>　充当可能基金も限られていることから、今後も適債事業を慎重に判断することで、借入金残高の上昇を抑制し、健全な財政運営に努める。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群馬県甘楽町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地方消費税交付金、地方交付税の余剰金を財政調整基金に積立てたこと、その他特定目的基金にも積立てができたことから基金残高合計は大幅な増額となった。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災害など想定されない事態が起こる可能性があることや老朽化した公共施設の改修費用が必要となることが見込まれていることから、基金積立てを計画的に行う必要がある。そのためにも財政計画の策定が不可欠になるため、基金運営を含めた財政計画を推進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その他特定目的基金については、基金により繰入れを行う事業が限定されているため、予算編成状況に応じて効率的な取り崩しを行っている。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計画的な基金の取り崩しをした上で、予算編成を行っている。令和２年度は甘楽町ふるさとづくり基金への積立て、甘楽町公共施設等整備基金の新設により増額となった。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長岡今朝吉基金を始め、今後積立てが見込めない基金もあるため、事業運営に有効な取り崩しを心掛ける。</a:t>
          </a:r>
          <a:endParaRPr lang="ja-JP" altLang="ja-JP" sz="1400">
            <a:effectLst/>
          </a:endParaRPr>
        </a:p>
        <a:p>
          <a:r>
            <a:rPr kumimoji="1" lang="ja-JP" altLang="ja-JP" sz="1100">
              <a:solidFill>
                <a:schemeClr val="dk1"/>
              </a:solidFill>
              <a:effectLst/>
              <a:latin typeface="+mn-lt"/>
              <a:ea typeface="+mn-ea"/>
              <a:cs typeface="+mn-cs"/>
            </a:rPr>
            <a:t>　施設の老朽化に伴う改修費が今後継続的に見込まれていることから、今年度創設した「甘楽町公共施設等整備基金」を始め、計画的な積立てを行っていく。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地方消費税交付金、地方交付税の余剰金を財政調整基金に</a:t>
          </a:r>
          <a:r>
            <a:rPr kumimoji="1" lang="en-US" altLang="ja-JP" sz="1100">
              <a:solidFill>
                <a:schemeClr val="dk1"/>
              </a:solidFill>
              <a:effectLst/>
              <a:latin typeface="+mn-lt"/>
              <a:ea typeface="+mn-ea"/>
              <a:cs typeface="+mn-cs"/>
            </a:rPr>
            <a:t>81,993</a:t>
          </a:r>
          <a:r>
            <a:rPr kumimoji="1" lang="ja-JP" altLang="ja-JP" sz="1100">
              <a:solidFill>
                <a:schemeClr val="dk1"/>
              </a:solidFill>
              <a:effectLst/>
              <a:latin typeface="+mn-lt"/>
              <a:ea typeface="+mn-ea"/>
              <a:cs typeface="+mn-cs"/>
            </a:rPr>
            <a:t>千円積立てたことで、結果として基金残高合計は大幅な増額となった。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自然災害などの想定されていない事態に備えるための基金が必要であることから、不測の事態に備える形で計画的な基金積立てに努めていく。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令和２年度は取り崩しを行っていない。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元金償還の公債費に充当できる目的基金であるため、必要に応じて積立てを検討していく。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1593EA9-353D-4E11-B38C-DB45F1448D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2C15B1C-D78E-4691-A6DA-7D36A6BAEC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5E6D526-06D8-4898-A558-64902D0F6CB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28279E0-14D8-43C4-855C-C6FC995BD89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E3CEFE3-065E-42E8-9775-FDC634E6F98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51355DE-5EBB-40DF-A573-C37092D6FDD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B38594F-3A66-4F86-BBD1-CB3C79EBC8E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C591066-74D5-4FCC-B225-7410CCB1A32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943CADE-1D7D-421E-960C-AB2D5B8B196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F030A4C-7805-4B61-B7F5-861CB239A38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1650C90-844C-443C-B3B8-07DAF4A762C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9679A37-5F48-4770-92D7-3403089DBB8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12,943
12,766
58.61
7,530,485
7,222,899
241,279
3,761,022
5,199,557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5AA9472-9D73-4398-A5A1-7EE4177DD32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26C4067-5C3F-4D06-828E-2BA401A13F2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53A2E60-9370-4BF9-8CD2-718D26EBD1D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F33AB29-2AC8-4B6E-B39E-19A2F1E65AB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72247DB-F195-4F53-9991-B99AB2C59A0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773A0F6-F760-40DA-AD94-08EAB4DCB87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403BE74-83AC-41FD-90FF-E01BF9A8396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7ACD452-855B-4FAE-8CBD-D003CDB07E0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DA53F74-FDF7-4B02-BE25-19CE7A1434B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E19649F-F412-4E17-A436-ABB35231522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D06E972-8463-4646-B933-E8F7D7BDB12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D6DC800-553C-4510-A85F-15659B8D365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06FB1CA-F6F2-47F2-AB41-88ABFB099A4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1581615-42FA-456C-AE04-CAF26894C8B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C1DFFA7-48D0-4159-9A3C-142D1888337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73C6533-D503-446B-9310-9569380D0B6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53BA656-071F-414F-8C86-16304645C88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F13F581-7B87-4139-BF98-D7E7451CB5C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D1B1CB0-C17F-459B-BCC0-96AB48A0790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CEC8333-EE1C-4DA5-86D0-ECC7816C7F6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AA00443-8B0E-4911-A62A-B7E94197C0B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2CD0A74-8335-4BB4-B942-B2DBE3CA863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B537F10-68E7-49DA-8D8D-153ABDD999A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0F2ACD1-1BFF-4225-95F0-F58CBEB26E7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8F66C81-2485-4FE5-B1C1-CB8F6F33225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ADF1B22-48FB-4EF2-9E97-14A32288602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5AAEDAE-E4BD-4670-9067-F3B6300BD75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BE51F34-51A5-4075-B88A-A488EFEF47C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7522827-BED9-4F99-AD67-4ADA4D3B254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222D687-72E7-4C1E-AE40-7DBF337006F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284E064-4929-4966-BDD0-DA0F58F0281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5B451F1-52D6-4870-9EF3-7311833890E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9D648FB-FD63-42D5-A05C-49072D2BC69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403FEE8-342C-45EB-922E-88CBB3B54A4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271070E-3193-4452-891B-85EC1B93452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８年度に策定した公共施設等総合管理計画に基づき、長寿命化を図るため町内２橋梁に対して補修工事を実施したが、町有施設の老朽化が進行しているため減価償却率は増加となっている。令和元年度に策定した町有施設個別施設計画も参考とし、計画的な施設の統合や解体に取り組んでいくことで、減価償却率の改善を図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B4664C7-BC24-41A3-A767-046CB33BAC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18A660F-7CCB-4066-B9E7-9676E693AE3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4BD6C963-1AB3-4E60-B3D0-49DC703F80D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9700E1AC-3398-46A0-BAAB-B57B370E3A1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92ABFD94-4AA5-4A18-ADFF-66139FA7CAFB}"/>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CAB3EF9D-2024-49F5-838D-CFD3F77E9B9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CCB2CAA0-1311-4E33-AA38-B622617820B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9F714DC2-05DC-4556-98EC-09ED6E24DE4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4E54FD6D-C4E0-411F-AD09-CEE43029637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22448D77-6D66-4C2B-BDA0-8106A9A7C3E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45439703-7581-48E6-AFE5-B287EAAD99A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C6C00B16-41CB-4B2E-A3C4-EE4B5BFA17B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9E3FEBF2-1A71-47C3-AB80-696F2B9B872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70A9442C-C52C-4DB9-B94F-BBA34A132FD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D56C4BAA-929A-4B52-88CA-B128ED55BB6C}"/>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D447CF5C-390C-4A15-BF6D-4E4289B5F85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a:extLst>
            <a:ext uri="{FF2B5EF4-FFF2-40B4-BE49-F238E27FC236}">
              <a16:creationId xmlns:a16="http://schemas.microsoft.com/office/drawing/2014/main" id="{F2EC9E5B-02DD-4B19-8CA4-B63604AC4BF8}"/>
            </a:ext>
          </a:extLst>
        </xdr:cNvPr>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a:extLst>
            <a:ext uri="{FF2B5EF4-FFF2-40B4-BE49-F238E27FC236}">
              <a16:creationId xmlns:a16="http://schemas.microsoft.com/office/drawing/2014/main" id="{3F6B8486-D2C5-4078-A255-61901E79F6F3}"/>
            </a:ext>
          </a:extLst>
        </xdr:cNvPr>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a:extLst>
            <a:ext uri="{FF2B5EF4-FFF2-40B4-BE49-F238E27FC236}">
              <a16:creationId xmlns:a16="http://schemas.microsoft.com/office/drawing/2014/main" id="{E274AA42-A342-4450-AB0F-F87BD3205DB5}"/>
            </a:ext>
          </a:extLst>
        </xdr:cNvPr>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a:extLst>
            <a:ext uri="{FF2B5EF4-FFF2-40B4-BE49-F238E27FC236}">
              <a16:creationId xmlns:a16="http://schemas.microsoft.com/office/drawing/2014/main" id="{249D9CE0-CAD3-47B5-B602-AA42AEF3676E}"/>
            </a:ext>
          </a:extLst>
        </xdr:cNvPr>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a:extLst>
            <a:ext uri="{FF2B5EF4-FFF2-40B4-BE49-F238E27FC236}">
              <a16:creationId xmlns:a16="http://schemas.microsoft.com/office/drawing/2014/main" id="{ECBF5A96-9EB1-49E1-B9EC-DD1368B8D793}"/>
            </a:ext>
          </a:extLst>
        </xdr:cNvPr>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0" name="有形固定資産減価償却率平均値テキスト">
          <a:extLst>
            <a:ext uri="{FF2B5EF4-FFF2-40B4-BE49-F238E27FC236}">
              <a16:creationId xmlns:a16="http://schemas.microsoft.com/office/drawing/2014/main" id="{EA294D24-FF81-4394-86CD-A62F7A1671B0}"/>
            </a:ext>
          </a:extLst>
        </xdr:cNvPr>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a:extLst>
            <a:ext uri="{FF2B5EF4-FFF2-40B4-BE49-F238E27FC236}">
              <a16:creationId xmlns:a16="http://schemas.microsoft.com/office/drawing/2014/main" id="{5ACE848F-A138-484E-A0E0-BA1A251A1C1D}"/>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a:extLst>
            <a:ext uri="{FF2B5EF4-FFF2-40B4-BE49-F238E27FC236}">
              <a16:creationId xmlns:a16="http://schemas.microsoft.com/office/drawing/2014/main" id="{9870648B-A4B0-4239-B6C9-616D01328672}"/>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a:extLst>
            <a:ext uri="{FF2B5EF4-FFF2-40B4-BE49-F238E27FC236}">
              <a16:creationId xmlns:a16="http://schemas.microsoft.com/office/drawing/2014/main" id="{855D3280-06D3-474A-9E7A-208A0352D2B6}"/>
            </a:ext>
          </a:extLst>
        </xdr:cNvPr>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a:extLst>
            <a:ext uri="{FF2B5EF4-FFF2-40B4-BE49-F238E27FC236}">
              <a16:creationId xmlns:a16="http://schemas.microsoft.com/office/drawing/2014/main" id="{89A339CA-81A2-4E19-839D-B56756E7029D}"/>
            </a:ext>
          </a:extLst>
        </xdr:cNvPr>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1E59F9C6-67BE-468C-A60B-9C4E90E9043C}"/>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DA53FB2-3758-4204-A047-556B72DD0E5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AB9C2B8-35DD-40B6-AC67-ED20AA0F3EA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C3F3568-F34F-4D04-9DC8-742B9268FCA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DE90C5C-E58A-480A-A2A2-C183E957E01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3C688D6-1035-4D86-A776-3E91C5C585D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81" name="楕円 80">
          <a:extLst>
            <a:ext uri="{FF2B5EF4-FFF2-40B4-BE49-F238E27FC236}">
              <a16:creationId xmlns:a16="http://schemas.microsoft.com/office/drawing/2014/main" id="{FA07DE6B-A028-430D-9A33-09EC2E33A92C}"/>
            </a:ext>
          </a:extLst>
        </xdr:cNvPr>
        <xdr:cNvSpPr/>
      </xdr:nvSpPr>
      <xdr:spPr>
        <a:xfrm>
          <a:off x="47117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78757</xdr:rowOff>
    </xdr:from>
    <xdr:ext cx="405111" cy="259045"/>
    <xdr:sp macro="" textlink="">
      <xdr:nvSpPr>
        <xdr:cNvPr id="82" name="有形固定資産減価償却率該当値テキスト">
          <a:extLst>
            <a:ext uri="{FF2B5EF4-FFF2-40B4-BE49-F238E27FC236}">
              <a16:creationId xmlns:a16="http://schemas.microsoft.com/office/drawing/2014/main" id="{E8A9A632-AC9C-4861-814C-BB0109FA9CB4}"/>
            </a:ext>
          </a:extLst>
        </xdr:cNvPr>
        <xdr:cNvSpPr txBox="1"/>
      </xdr:nvSpPr>
      <xdr:spPr>
        <a:xfrm>
          <a:off x="4813300"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54081</xdr:rowOff>
    </xdr:from>
    <xdr:to>
      <xdr:col>19</xdr:col>
      <xdr:colOff>187325</xdr:colOff>
      <xdr:row>30</xdr:row>
      <xdr:rowOff>155681</xdr:rowOff>
    </xdr:to>
    <xdr:sp macro="" textlink="">
      <xdr:nvSpPr>
        <xdr:cNvPr id="83" name="楕円 82">
          <a:extLst>
            <a:ext uri="{FF2B5EF4-FFF2-40B4-BE49-F238E27FC236}">
              <a16:creationId xmlns:a16="http://schemas.microsoft.com/office/drawing/2014/main" id="{CBD5B833-6748-48BE-AE4E-D38E1108139E}"/>
            </a:ext>
          </a:extLst>
        </xdr:cNvPr>
        <xdr:cNvSpPr/>
      </xdr:nvSpPr>
      <xdr:spPr>
        <a:xfrm>
          <a:off x="40005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104881</xdr:rowOff>
    </xdr:from>
    <xdr:to>
      <xdr:col>23</xdr:col>
      <xdr:colOff>85725</xdr:colOff>
      <xdr:row>30</xdr:row>
      <xdr:rowOff>106680</xdr:rowOff>
    </xdr:to>
    <xdr:cxnSp macro="">
      <xdr:nvCxnSpPr>
        <xdr:cNvPr id="84" name="直線コネクタ 83">
          <a:extLst>
            <a:ext uri="{FF2B5EF4-FFF2-40B4-BE49-F238E27FC236}">
              <a16:creationId xmlns:a16="http://schemas.microsoft.com/office/drawing/2014/main" id="{C0A99F00-1FBF-46D5-B5B1-3CA7F2A5574A}"/>
            </a:ext>
          </a:extLst>
        </xdr:cNvPr>
        <xdr:cNvCxnSpPr/>
      </xdr:nvCxnSpPr>
      <xdr:spPr>
        <a:xfrm>
          <a:off x="4051300" y="6019906"/>
          <a:ext cx="7112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30692</xdr:rowOff>
    </xdr:from>
    <xdr:to>
      <xdr:col>15</xdr:col>
      <xdr:colOff>187325</xdr:colOff>
      <xdr:row>30</xdr:row>
      <xdr:rowOff>132292</xdr:rowOff>
    </xdr:to>
    <xdr:sp macro="" textlink="">
      <xdr:nvSpPr>
        <xdr:cNvPr id="85" name="楕円 84">
          <a:extLst>
            <a:ext uri="{FF2B5EF4-FFF2-40B4-BE49-F238E27FC236}">
              <a16:creationId xmlns:a16="http://schemas.microsoft.com/office/drawing/2014/main" id="{083CCAD4-14B0-44D8-BE9C-AAEC24F265AD}"/>
            </a:ext>
          </a:extLst>
        </xdr:cNvPr>
        <xdr:cNvSpPr/>
      </xdr:nvSpPr>
      <xdr:spPr>
        <a:xfrm>
          <a:off x="3238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81492</xdr:rowOff>
    </xdr:from>
    <xdr:to>
      <xdr:col>19</xdr:col>
      <xdr:colOff>136525</xdr:colOff>
      <xdr:row>30</xdr:row>
      <xdr:rowOff>104881</xdr:rowOff>
    </xdr:to>
    <xdr:cxnSp macro="">
      <xdr:nvCxnSpPr>
        <xdr:cNvPr id="86" name="直線コネクタ 85">
          <a:extLst>
            <a:ext uri="{FF2B5EF4-FFF2-40B4-BE49-F238E27FC236}">
              <a16:creationId xmlns:a16="http://schemas.microsoft.com/office/drawing/2014/main" id="{1F532C09-91AF-4268-B608-554D72E076DA}"/>
            </a:ext>
          </a:extLst>
        </xdr:cNvPr>
        <xdr:cNvCxnSpPr/>
      </xdr:nvCxnSpPr>
      <xdr:spPr>
        <a:xfrm>
          <a:off x="3289300" y="5996517"/>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106</xdr:rowOff>
    </xdr:from>
    <xdr:to>
      <xdr:col>11</xdr:col>
      <xdr:colOff>187325</xdr:colOff>
      <xdr:row>30</xdr:row>
      <xdr:rowOff>101706</xdr:rowOff>
    </xdr:to>
    <xdr:sp macro="" textlink="">
      <xdr:nvSpPr>
        <xdr:cNvPr id="87" name="楕円 86">
          <a:extLst>
            <a:ext uri="{FF2B5EF4-FFF2-40B4-BE49-F238E27FC236}">
              <a16:creationId xmlns:a16="http://schemas.microsoft.com/office/drawing/2014/main" id="{274D7A82-2DE6-438D-8EA6-C0B216528EBF}"/>
            </a:ext>
          </a:extLst>
        </xdr:cNvPr>
        <xdr:cNvSpPr/>
      </xdr:nvSpPr>
      <xdr:spPr>
        <a:xfrm>
          <a:off x="2476500" y="59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50906</xdr:rowOff>
    </xdr:from>
    <xdr:to>
      <xdr:col>15</xdr:col>
      <xdr:colOff>136525</xdr:colOff>
      <xdr:row>30</xdr:row>
      <xdr:rowOff>81492</xdr:rowOff>
    </xdr:to>
    <xdr:cxnSp macro="">
      <xdr:nvCxnSpPr>
        <xdr:cNvPr id="88" name="直線コネクタ 87">
          <a:extLst>
            <a:ext uri="{FF2B5EF4-FFF2-40B4-BE49-F238E27FC236}">
              <a16:creationId xmlns:a16="http://schemas.microsoft.com/office/drawing/2014/main" id="{8175F662-4AF7-49B9-A8DC-8BF85CDE75B9}"/>
            </a:ext>
          </a:extLst>
        </xdr:cNvPr>
        <xdr:cNvCxnSpPr/>
      </xdr:nvCxnSpPr>
      <xdr:spPr>
        <a:xfrm>
          <a:off x="2527300" y="5965931"/>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139171</xdr:rowOff>
    </xdr:from>
    <xdr:to>
      <xdr:col>7</xdr:col>
      <xdr:colOff>187325</xdr:colOff>
      <xdr:row>30</xdr:row>
      <xdr:rowOff>69321</xdr:rowOff>
    </xdr:to>
    <xdr:sp macro="" textlink="">
      <xdr:nvSpPr>
        <xdr:cNvPr id="89" name="楕円 88">
          <a:extLst>
            <a:ext uri="{FF2B5EF4-FFF2-40B4-BE49-F238E27FC236}">
              <a16:creationId xmlns:a16="http://schemas.microsoft.com/office/drawing/2014/main" id="{D938225C-F314-479F-80BA-D2A8D126CDF7}"/>
            </a:ext>
          </a:extLst>
        </xdr:cNvPr>
        <xdr:cNvSpPr/>
      </xdr:nvSpPr>
      <xdr:spPr>
        <a:xfrm>
          <a:off x="1714500" y="58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18521</xdr:rowOff>
    </xdr:from>
    <xdr:to>
      <xdr:col>11</xdr:col>
      <xdr:colOff>136525</xdr:colOff>
      <xdr:row>30</xdr:row>
      <xdr:rowOff>50906</xdr:rowOff>
    </xdr:to>
    <xdr:cxnSp macro="">
      <xdr:nvCxnSpPr>
        <xdr:cNvPr id="90" name="直線コネクタ 89">
          <a:extLst>
            <a:ext uri="{FF2B5EF4-FFF2-40B4-BE49-F238E27FC236}">
              <a16:creationId xmlns:a16="http://schemas.microsoft.com/office/drawing/2014/main" id="{1EE54B0C-728D-428C-9CBE-25488E6068E7}"/>
            </a:ext>
          </a:extLst>
        </xdr:cNvPr>
        <xdr:cNvCxnSpPr/>
      </xdr:nvCxnSpPr>
      <xdr:spPr>
        <a:xfrm>
          <a:off x="1765300" y="593354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1" name="n_1aveValue有形固定資産減価償却率">
          <a:extLst>
            <a:ext uri="{FF2B5EF4-FFF2-40B4-BE49-F238E27FC236}">
              <a16:creationId xmlns:a16="http://schemas.microsoft.com/office/drawing/2014/main" id="{AF6E96DA-81A9-41F4-AFE9-A8AD01DCE022}"/>
            </a:ext>
          </a:extLst>
        </xdr:cNvPr>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92" name="n_2aveValue有形固定資産減価償却率">
          <a:extLst>
            <a:ext uri="{FF2B5EF4-FFF2-40B4-BE49-F238E27FC236}">
              <a16:creationId xmlns:a16="http://schemas.microsoft.com/office/drawing/2014/main" id="{727C9EBE-A05F-4D3D-8D81-1A2CB5EEA724}"/>
            </a:ext>
          </a:extLst>
        </xdr:cNvPr>
        <xdr:cNvSpPr txBox="1"/>
      </xdr:nvSpPr>
      <xdr:spPr>
        <a:xfrm>
          <a:off x="30867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93" name="n_3aveValue有形固定資産減価償却率">
          <a:extLst>
            <a:ext uri="{FF2B5EF4-FFF2-40B4-BE49-F238E27FC236}">
              <a16:creationId xmlns:a16="http://schemas.microsoft.com/office/drawing/2014/main" id="{0564C6AE-9162-4A48-99D6-D4C8CEB9E217}"/>
            </a:ext>
          </a:extLst>
        </xdr:cNvPr>
        <xdr:cNvSpPr txBox="1"/>
      </xdr:nvSpPr>
      <xdr:spPr>
        <a:xfrm>
          <a:off x="2324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a:extLst>
            <a:ext uri="{FF2B5EF4-FFF2-40B4-BE49-F238E27FC236}">
              <a16:creationId xmlns:a16="http://schemas.microsoft.com/office/drawing/2014/main" id="{8DEDEDF3-A64C-4E1E-A44A-254B9254D200}"/>
            </a:ext>
          </a:extLst>
        </xdr:cNvPr>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758</xdr:rowOff>
    </xdr:from>
    <xdr:ext cx="405111" cy="259045"/>
    <xdr:sp macro="" textlink="">
      <xdr:nvSpPr>
        <xdr:cNvPr id="95" name="n_1mainValue有形固定資産減価償却率">
          <a:extLst>
            <a:ext uri="{FF2B5EF4-FFF2-40B4-BE49-F238E27FC236}">
              <a16:creationId xmlns:a16="http://schemas.microsoft.com/office/drawing/2014/main" id="{3F676D7F-FF44-4CA8-A227-250CF93B7837}"/>
            </a:ext>
          </a:extLst>
        </xdr:cNvPr>
        <xdr:cNvSpPr txBox="1"/>
      </xdr:nvSpPr>
      <xdr:spPr>
        <a:xfrm>
          <a:off x="3836044" y="5744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148819</xdr:rowOff>
    </xdr:from>
    <xdr:ext cx="405111" cy="259045"/>
    <xdr:sp macro="" textlink="">
      <xdr:nvSpPr>
        <xdr:cNvPr id="96" name="n_2mainValue有形固定資産減価償却率">
          <a:extLst>
            <a:ext uri="{FF2B5EF4-FFF2-40B4-BE49-F238E27FC236}">
              <a16:creationId xmlns:a16="http://schemas.microsoft.com/office/drawing/2014/main" id="{96FDE9DF-048B-423B-BA4C-2C5C0446C0BD}"/>
            </a:ext>
          </a:extLst>
        </xdr:cNvPr>
        <xdr:cNvSpPr txBox="1"/>
      </xdr:nvSpPr>
      <xdr:spPr>
        <a:xfrm>
          <a:off x="3086744" y="572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7" name="n_3mainValue有形固定資産減価償却率">
          <a:extLst>
            <a:ext uri="{FF2B5EF4-FFF2-40B4-BE49-F238E27FC236}">
              <a16:creationId xmlns:a16="http://schemas.microsoft.com/office/drawing/2014/main" id="{A4AB9D0F-69FE-43E3-94DA-8A1F5F872901}"/>
            </a:ext>
          </a:extLst>
        </xdr:cNvPr>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85848</xdr:rowOff>
    </xdr:from>
    <xdr:ext cx="405111" cy="259045"/>
    <xdr:sp macro="" textlink="">
      <xdr:nvSpPr>
        <xdr:cNvPr id="98" name="n_4mainValue有形固定資産減価償却率">
          <a:extLst>
            <a:ext uri="{FF2B5EF4-FFF2-40B4-BE49-F238E27FC236}">
              <a16:creationId xmlns:a16="http://schemas.microsoft.com/office/drawing/2014/main" id="{2D5880D7-C0EB-4E74-A1A6-C327305317A6}"/>
            </a:ext>
          </a:extLst>
        </xdr:cNvPr>
        <xdr:cNvSpPr txBox="1"/>
      </xdr:nvSpPr>
      <xdr:spPr>
        <a:xfrm>
          <a:off x="1562744" y="56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C89C7CF0-B44D-4D82-B3C5-5C23FD1838E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26EAFCB5-0EFD-4CFD-BCF1-477818722AC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408A0B48-70FB-478B-B40E-24256FC6057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C335566F-93CB-4827-969E-75291B4A962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FDAA0819-DF8E-4692-AF30-3BBECC40F12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F3C0A798-F00C-4236-A847-A8E4E5ABA9A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57FECA33-9FF7-4CB3-AD5E-318D6A2FA38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9CFF5478-47E0-4F7C-85AC-B313869C4CF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B8688239-229B-4B56-930E-06E135144CF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EA4C87F3-3BC2-4687-B36E-2AB1F8951DA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74444FF-6841-430A-8909-DC6CE6339D6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AF583B68-9255-42FD-850B-25083BD923D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54CB5873-3F83-4B0B-B950-3981F9ED21F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甘楽中学校建設事業や総合福祉センター・保健センターの集約化・複合化事業に係る元金償還が平成３０年度より開始されていることが要因となり減少傾向にはあるが、今年度実施した防災行政無線デジタル化整備事業の影響により今後は将来負担額の増加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類似団体と比較して低くはなっているが、適債事業を慎重に判断することで、引き続き公債費の抑制に努めていく。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BFFA3CE5-1DCC-484C-B8F4-9DAC0642B72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FAA792B7-77E6-4FA4-88F0-E6647524821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F17E7968-FBC6-4424-9E23-145C893DCAC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1489C53F-D4E8-4016-88EC-F2D308B5BCF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8A8ADDC6-3255-445F-8D4B-F072CB5F38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9184CCDD-6461-4F7A-827E-E10E6C90897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F275E771-57DD-450E-B299-4FE4CF8349C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70F43511-D32D-435B-A1E6-D8ABDFF0E5C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F81FAAE3-E4BD-4F9B-961A-7C163D7861A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D6B1EF2B-58D6-49E6-A17B-68B645B1044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BDD413AC-4E6C-454A-8C86-5CAD78E644D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59E9FA0A-863E-4357-8956-468B06F6D68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C6B44B04-1AF7-46AE-B322-992BB1C26A9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DA865B61-B4C7-4041-A00F-7B94AA8F971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F964F426-789C-4268-84DA-EFB1D4673AD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7" name="直線コネクタ 126">
          <a:extLst>
            <a:ext uri="{FF2B5EF4-FFF2-40B4-BE49-F238E27FC236}">
              <a16:creationId xmlns:a16="http://schemas.microsoft.com/office/drawing/2014/main" id="{0E604706-B158-4AA1-8C11-6B22776A2989}"/>
            </a:ext>
          </a:extLst>
        </xdr:cNvPr>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8" name="債務償還比率最小値テキスト">
          <a:extLst>
            <a:ext uri="{FF2B5EF4-FFF2-40B4-BE49-F238E27FC236}">
              <a16:creationId xmlns:a16="http://schemas.microsoft.com/office/drawing/2014/main" id="{BE1FF101-6549-416C-A62C-AACDC826023D}"/>
            </a:ext>
          </a:extLst>
        </xdr:cNvPr>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9" name="直線コネクタ 128">
          <a:extLst>
            <a:ext uri="{FF2B5EF4-FFF2-40B4-BE49-F238E27FC236}">
              <a16:creationId xmlns:a16="http://schemas.microsoft.com/office/drawing/2014/main" id="{3B7FDF5B-CC2A-44E7-AB08-136CD90C8235}"/>
            </a:ext>
          </a:extLst>
        </xdr:cNvPr>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17D97DE3-AF90-4A8F-817C-6035052AD34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D7510F2A-CDA8-4227-A2B1-B81FB77AA96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32" name="債務償還比率平均値テキスト">
          <a:extLst>
            <a:ext uri="{FF2B5EF4-FFF2-40B4-BE49-F238E27FC236}">
              <a16:creationId xmlns:a16="http://schemas.microsoft.com/office/drawing/2014/main" id="{92598AA6-AD29-425D-B752-911CD9EAD21D}"/>
            </a:ext>
          </a:extLst>
        </xdr:cNvPr>
        <xdr:cNvSpPr txBox="1"/>
      </xdr:nvSpPr>
      <xdr:spPr>
        <a:xfrm>
          <a:off x="14846300" y="587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3" name="フローチャート: 判断 132">
          <a:extLst>
            <a:ext uri="{FF2B5EF4-FFF2-40B4-BE49-F238E27FC236}">
              <a16:creationId xmlns:a16="http://schemas.microsoft.com/office/drawing/2014/main" id="{50CE6604-673B-439C-BCCE-E38FBD4CCF24}"/>
            </a:ext>
          </a:extLst>
        </xdr:cNvPr>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4" name="フローチャート: 判断 133">
          <a:extLst>
            <a:ext uri="{FF2B5EF4-FFF2-40B4-BE49-F238E27FC236}">
              <a16:creationId xmlns:a16="http://schemas.microsoft.com/office/drawing/2014/main" id="{BD147118-7B5C-442B-82D8-22F5CBDBD25A}"/>
            </a:ext>
          </a:extLst>
        </xdr:cNvPr>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5" name="フローチャート: 判断 134">
          <a:extLst>
            <a:ext uri="{FF2B5EF4-FFF2-40B4-BE49-F238E27FC236}">
              <a16:creationId xmlns:a16="http://schemas.microsoft.com/office/drawing/2014/main" id="{13CFCD53-214A-4D7A-B58E-0B2569E35DFC}"/>
            </a:ext>
          </a:extLst>
        </xdr:cNvPr>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6" name="フローチャート: 判断 135">
          <a:extLst>
            <a:ext uri="{FF2B5EF4-FFF2-40B4-BE49-F238E27FC236}">
              <a16:creationId xmlns:a16="http://schemas.microsoft.com/office/drawing/2014/main" id="{7BE60DA5-47AB-4014-BD29-34EA7E58757C}"/>
            </a:ext>
          </a:extLst>
        </xdr:cNvPr>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7" name="フローチャート: 判断 136">
          <a:extLst>
            <a:ext uri="{FF2B5EF4-FFF2-40B4-BE49-F238E27FC236}">
              <a16:creationId xmlns:a16="http://schemas.microsoft.com/office/drawing/2014/main" id="{15C7B7E0-527C-4D49-8AC9-DAC799386D83}"/>
            </a:ext>
          </a:extLst>
        </xdr:cNvPr>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005CEDF-F55B-4790-9335-CAF4AB2731D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11F6F0F-D2B0-4DCB-A7EF-138ACCDAB4B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A2D93D8-7284-4EAC-8CA6-D5FC78B1DDF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29B4B83-7A3C-4A7D-8C7D-A928F28F5D0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B383F42-2C84-4AC8-B3B8-4E02577E765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85796</xdr:rowOff>
    </xdr:from>
    <xdr:to>
      <xdr:col>76</xdr:col>
      <xdr:colOff>73025</xdr:colOff>
      <xdr:row>30</xdr:row>
      <xdr:rowOff>15946</xdr:rowOff>
    </xdr:to>
    <xdr:sp macro="" textlink="">
      <xdr:nvSpPr>
        <xdr:cNvPr id="143" name="楕円 142">
          <a:extLst>
            <a:ext uri="{FF2B5EF4-FFF2-40B4-BE49-F238E27FC236}">
              <a16:creationId xmlns:a16="http://schemas.microsoft.com/office/drawing/2014/main" id="{C273C305-1EE2-42A4-B196-B81863AA583B}"/>
            </a:ext>
          </a:extLst>
        </xdr:cNvPr>
        <xdr:cNvSpPr/>
      </xdr:nvSpPr>
      <xdr:spPr>
        <a:xfrm>
          <a:off x="14744700" y="58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108673</xdr:rowOff>
    </xdr:from>
    <xdr:ext cx="469744" cy="259045"/>
    <xdr:sp macro="" textlink="">
      <xdr:nvSpPr>
        <xdr:cNvPr id="144" name="債務償還比率該当値テキスト">
          <a:extLst>
            <a:ext uri="{FF2B5EF4-FFF2-40B4-BE49-F238E27FC236}">
              <a16:creationId xmlns:a16="http://schemas.microsoft.com/office/drawing/2014/main" id="{97079E6F-A9A0-44DA-B97F-DE65CB560110}"/>
            </a:ext>
          </a:extLst>
        </xdr:cNvPr>
        <xdr:cNvSpPr txBox="1"/>
      </xdr:nvSpPr>
      <xdr:spPr>
        <a:xfrm>
          <a:off x="14846300" y="568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133533</xdr:rowOff>
    </xdr:from>
    <xdr:to>
      <xdr:col>72</xdr:col>
      <xdr:colOff>123825</xdr:colOff>
      <xdr:row>30</xdr:row>
      <xdr:rowOff>63683</xdr:rowOff>
    </xdr:to>
    <xdr:sp macro="" textlink="">
      <xdr:nvSpPr>
        <xdr:cNvPr id="145" name="楕円 144">
          <a:extLst>
            <a:ext uri="{FF2B5EF4-FFF2-40B4-BE49-F238E27FC236}">
              <a16:creationId xmlns:a16="http://schemas.microsoft.com/office/drawing/2014/main" id="{ED1260DC-086B-4AE4-86FA-8A64EE081928}"/>
            </a:ext>
          </a:extLst>
        </xdr:cNvPr>
        <xdr:cNvSpPr/>
      </xdr:nvSpPr>
      <xdr:spPr>
        <a:xfrm>
          <a:off x="14033500" y="587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136596</xdr:rowOff>
    </xdr:from>
    <xdr:to>
      <xdr:col>76</xdr:col>
      <xdr:colOff>22225</xdr:colOff>
      <xdr:row>30</xdr:row>
      <xdr:rowOff>12883</xdr:rowOff>
    </xdr:to>
    <xdr:cxnSp macro="">
      <xdr:nvCxnSpPr>
        <xdr:cNvPr id="146" name="直線コネクタ 145">
          <a:extLst>
            <a:ext uri="{FF2B5EF4-FFF2-40B4-BE49-F238E27FC236}">
              <a16:creationId xmlns:a16="http://schemas.microsoft.com/office/drawing/2014/main" id="{C3960A28-E9C9-40CF-9AFD-726EC8373F3B}"/>
            </a:ext>
          </a:extLst>
        </xdr:cNvPr>
        <xdr:cNvCxnSpPr/>
      </xdr:nvCxnSpPr>
      <xdr:spPr>
        <a:xfrm flipV="1">
          <a:off x="14084300" y="5880171"/>
          <a:ext cx="711200" cy="4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36809</xdr:rowOff>
    </xdr:from>
    <xdr:to>
      <xdr:col>68</xdr:col>
      <xdr:colOff>123825</xdr:colOff>
      <xdr:row>30</xdr:row>
      <xdr:rowOff>138409</xdr:rowOff>
    </xdr:to>
    <xdr:sp macro="" textlink="">
      <xdr:nvSpPr>
        <xdr:cNvPr id="147" name="楕円 146">
          <a:extLst>
            <a:ext uri="{FF2B5EF4-FFF2-40B4-BE49-F238E27FC236}">
              <a16:creationId xmlns:a16="http://schemas.microsoft.com/office/drawing/2014/main" id="{4F1C4ECC-B3E2-467F-A63A-0DCFD93644D3}"/>
            </a:ext>
          </a:extLst>
        </xdr:cNvPr>
        <xdr:cNvSpPr/>
      </xdr:nvSpPr>
      <xdr:spPr>
        <a:xfrm>
          <a:off x="13271500" y="59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12883</xdr:rowOff>
    </xdr:from>
    <xdr:to>
      <xdr:col>72</xdr:col>
      <xdr:colOff>73025</xdr:colOff>
      <xdr:row>30</xdr:row>
      <xdr:rowOff>87609</xdr:rowOff>
    </xdr:to>
    <xdr:cxnSp macro="">
      <xdr:nvCxnSpPr>
        <xdr:cNvPr id="148" name="直線コネクタ 147">
          <a:extLst>
            <a:ext uri="{FF2B5EF4-FFF2-40B4-BE49-F238E27FC236}">
              <a16:creationId xmlns:a16="http://schemas.microsoft.com/office/drawing/2014/main" id="{9E5950EF-606E-476B-BFC3-E2FEB1723787}"/>
            </a:ext>
          </a:extLst>
        </xdr:cNvPr>
        <xdr:cNvCxnSpPr/>
      </xdr:nvCxnSpPr>
      <xdr:spPr>
        <a:xfrm flipV="1">
          <a:off x="13322300" y="5927908"/>
          <a:ext cx="762000" cy="7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69554</xdr:rowOff>
    </xdr:from>
    <xdr:to>
      <xdr:col>64</xdr:col>
      <xdr:colOff>123825</xdr:colOff>
      <xdr:row>30</xdr:row>
      <xdr:rowOff>171154</xdr:rowOff>
    </xdr:to>
    <xdr:sp macro="" textlink="">
      <xdr:nvSpPr>
        <xdr:cNvPr id="149" name="楕円 148">
          <a:extLst>
            <a:ext uri="{FF2B5EF4-FFF2-40B4-BE49-F238E27FC236}">
              <a16:creationId xmlns:a16="http://schemas.microsoft.com/office/drawing/2014/main" id="{46F7C44C-5CA8-4048-8C1B-95CAE4D6193E}"/>
            </a:ext>
          </a:extLst>
        </xdr:cNvPr>
        <xdr:cNvSpPr/>
      </xdr:nvSpPr>
      <xdr:spPr>
        <a:xfrm>
          <a:off x="12509500" y="598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87609</xdr:rowOff>
    </xdr:from>
    <xdr:to>
      <xdr:col>68</xdr:col>
      <xdr:colOff>73025</xdr:colOff>
      <xdr:row>30</xdr:row>
      <xdr:rowOff>120354</xdr:rowOff>
    </xdr:to>
    <xdr:cxnSp macro="">
      <xdr:nvCxnSpPr>
        <xdr:cNvPr id="150" name="直線コネクタ 149">
          <a:extLst>
            <a:ext uri="{FF2B5EF4-FFF2-40B4-BE49-F238E27FC236}">
              <a16:creationId xmlns:a16="http://schemas.microsoft.com/office/drawing/2014/main" id="{86A76B3B-3F4E-4FFC-B372-83D9157A8B98}"/>
            </a:ext>
          </a:extLst>
        </xdr:cNvPr>
        <xdr:cNvCxnSpPr/>
      </xdr:nvCxnSpPr>
      <xdr:spPr>
        <a:xfrm flipV="1">
          <a:off x="12560300" y="6002634"/>
          <a:ext cx="762000" cy="3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94262</xdr:rowOff>
    </xdr:from>
    <xdr:to>
      <xdr:col>60</xdr:col>
      <xdr:colOff>123825</xdr:colOff>
      <xdr:row>31</xdr:row>
      <xdr:rowOff>24412</xdr:rowOff>
    </xdr:to>
    <xdr:sp macro="" textlink="">
      <xdr:nvSpPr>
        <xdr:cNvPr id="151" name="楕円 150">
          <a:extLst>
            <a:ext uri="{FF2B5EF4-FFF2-40B4-BE49-F238E27FC236}">
              <a16:creationId xmlns:a16="http://schemas.microsoft.com/office/drawing/2014/main" id="{9C3C7323-4AE0-4302-A242-1A7C46B9A2C1}"/>
            </a:ext>
          </a:extLst>
        </xdr:cNvPr>
        <xdr:cNvSpPr/>
      </xdr:nvSpPr>
      <xdr:spPr>
        <a:xfrm>
          <a:off x="11747500" y="60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120354</xdr:rowOff>
    </xdr:from>
    <xdr:to>
      <xdr:col>64</xdr:col>
      <xdr:colOff>73025</xdr:colOff>
      <xdr:row>30</xdr:row>
      <xdr:rowOff>145062</xdr:rowOff>
    </xdr:to>
    <xdr:cxnSp macro="">
      <xdr:nvCxnSpPr>
        <xdr:cNvPr id="152" name="直線コネクタ 151">
          <a:extLst>
            <a:ext uri="{FF2B5EF4-FFF2-40B4-BE49-F238E27FC236}">
              <a16:creationId xmlns:a16="http://schemas.microsoft.com/office/drawing/2014/main" id="{82A14721-7D97-46CC-AF8A-6014ED5A633F}"/>
            </a:ext>
          </a:extLst>
        </xdr:cNvPr>
        <xdr:cNvCxnSpPr/>
      </xdr:nvCxnSpPr>
      <xdr:spPr>
        <a:xfrm flipV="1">
          <a:off x="11798300" y="6035379"/>
          <a:ext cx="762000" cy="2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58289</xdr:rowOff>
    </xdr:from>
    <xdr:ext cx="469744" cy="259045"/>
    <xdr:sp macro="" textlink="">
      <xdr:nvSpPr>
        <xdr:cNvPr id="153" name="n_1aveValue債務償還比率">
          <a:extLst>
            <a:ext uri="{FF2B5EF4-FFF2-40B4-BE49-F238E27FC236}">
              <a16:creationId xmlns:a16="http://schemas.microsoft.com/office/drawing/2014/main" id="{B5E5DE68-72BD-41B7-A2A3-249FC9CA0D2B}"/>
            </a:ext>
          </a:extLst>
        </xdr:cNvPr>
        <xdr:cNvSpPr txBox="1"/>
      </xdr:nvSpPr>
      <xdr:spPr>
        <a:xfrm>
          <a:off x="13836727" y="597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54" name="n_2aveValue債務償還比率">
          <a:extLst>
            <a:ext uri="{FF2B5EF4-FFF2-40B4-BE49-F238E27FC236}">
              <a16:creationId xmlns:a16="http://schemas.microsoft.com/office/drawing/2014/main" id="{2F16E530-CEE4-4DA3-BA1F-49F9C8EE1082}"/>
            </a:ext>
          </a:extLst>
        </xdr:cNvPr>
        <xdr:cNvSpPr txBox="1"/>
      </xdr:nvSpPr>
      <xdr:spPr>
        <a:xfrm>
          <a:off x="13087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55" name="n_3aveValue債務償還比率">
          <a:extLst>
            <a:ext uri="{FF2B5EF4-FFF2-40B4-BE49-F238E27FC236}">
              <a16:creationId xmlns:a16="http://schemas.microsoft.com/office/drawing/2014/main" id="{92085E7A-EFD5-4DA3-BDE9-90C2FD312432}"/>
            </a:ext>
          </a:extLst>
        </xdr:cNvPr>
        <xdr:cNvSpPr txBox="1"/>
      </xdr:nvSpPr>
      <xdr:spPr>
        <a:xfrm>
          <a:off x="12325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56" name="n_4aveValue債務償還比率">
          <a:extLst>
            <a:ext uri="{FF2B5EF4-FFF2-40B4-BE49-F238E27FC236}">
              <a16:creationId xmlns:a16="http://schemas.microsoft.com/office/drawing/2014/main" id="{46034AF7-074D-4B1E-A515-5E0BFCD1A6D7}"/>
            </a:ext>
          </a:extLst>
        </xdr:cNvPr>
        <xdr:cNvSpPr txBox="1"/>
      </xdr:nvSpPr>
      <xdr:spPr>
        <a:xfrm>
          <a:off x="11563427" y="569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80210</xdr:rowOff>
    </xdr:from>
    <xdr:ext cx="469744" cy="259045"/>
    <xdr:sp macro="" textlink="">
      <xdr:nvSpPr>
        <xdr:cNvPr id="157" name="n_1mainValue債務償還比率">
          <a:extLst>
            <a:ext uri="{FF2B5EF4-FFF2-40B4-BE49-F238E27FC236}">
              <a16:creationId xmlns:a16="http://schemas.microsoft.com/office/drawing/2014/main" id="{67539D05-A4B7-4801-9EC0-8CF6704B7D8A}"/>
            </a:ext>
          </a:extLst>
        </xdr:cNvPr>
        <xdr:cNvSpPr txBox="1"/>
      </xdr:nvSpPr>
      <xdr:spPr>
        <a:xfrm>
          <a:off x="13836727" y="565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129536</xdr:rowOff>
    </xdr:from>
    <xdr:ext cx="469744" cy="259045"/>
    <xdr:sp macro="" textlink="">
      <xdr:nvSpPr>
        <xdr:cNvPr id="158" name="n_2mainValue債務償還比率">
          <a:extLst>
            <a:ext uri="{FF2B5EF4-FFF2-40B4-BE49-F238E27FC236}">
              <a16:creationId xmlns:a16="http://schemas.microsoft.com/office/drawing/2014/main" id="{14BD6D98-AB82-4DCF-BCBF-C93D5AFF8E1E}"/>
            </a:ext>
          </a:extLst>
        </xdr:cNvPr>
        <xdr:cNvSpPr txBox="1"/>
      </xdr:nvSpPr>
      <xdr:spPr>
        <a:xfrm>
          <a:off x="13087427" y="604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162281</xdr:rowOff>
    </xdr:from>
    <xdr:ext cx="469744" cy="259045"/>
    <xdr:sp macro="" textlink="">
      <xdr:nvSpPr>
        <xdr:cNvPr id="159" name="n_3mainValue債務償還比率">
          <a:extLst>
            <a:ext uri="{FF2B5EF4-FFF2-40B4-BE49-F238E27FC236}">
              <a16:creationId xmlns:a16="http://schemas.microsoft.com/office/drawing/2014/main" id="{CB1E26EC-4610-403E-AD92-3B034AB73559}"/>
            </a:ext>
          </a:extLst>
        </xdr:cNvPr>
        <xdr:cNvSpPr txBox="1"/>
      </xdr:nvSpPr>
      <xdr:spPr>
        <a:xfrm>
          <a:off x="12325427" y="607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15539</xdr:rowOff>
    </xdr:from>
    <xdr:ext cx="469744" cy="259045"/>
    <xdr:sp macro="" textlink="">
      <xdr:nvSpPr>
        <xdr:cNvPr id="160" name="n_4mainValue債務償還比率">
          <a:extLst>
            <a:ext uri="{FF2B5EF4-FFF2-40B4-BE49-F238E27FC236}">
              <a16:creationId xmlns:a16="http://schemas.microsoft.com/office/drawing/2014/main" id="{61816E19-609C-43B1-843B-C71B2C888934}"/>
            </a:ext>
          </a:extLst>
        </xdr:cNvPr>
        <xdr:cNvSpPr txBox="1"/>
      </xdr:nvSpPr>
      <xdr:spPr>
        <a:xfrm>
          <a:off x="11563427" y="610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4767E149-2CF7-4862-A688-04A41E2A1FD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B63FB76B-666E-4297-966B-BC29BD0DFA0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6E707DE5-65B3-44A2-AA06-00A0AA2E758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565BB848-8F67-4AD7-820B-23A0D00C050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A6153CC7-65AC-4D16-9FE0-22B8AB100C5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93CC3FA1-E23B-4EFD-ABE6-8608FB8447E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5BFD328-81F8-4832-81CF-B8E0FCAB74C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5D16F0B-EAED-4020-8C4D-A34145C1D5E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89F2AF4-DA3D-4F41-9B56-A25C0CBAED7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9E1D4E0-7DE7-4CC9-B18D-2CC99704BC1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7916141-74E7-44C9-ABE6-97D9000234F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5BD074B-09E2-4728-AFDD-1DCA7D8DD41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CF20F03-A008-4655-8F6E-5140121271E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ECBA917-6CEC-486D-B40C-D8364731889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5DA82D1-537B-410E-9A1B-D628D1BDEE2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3CEF0C9-BCF9-4422-804D-A1538C90BBC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12,943
12,766
58.61
7,530,485
7,222,899
241,279
3,761,022
5,199,557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29EDFDA-96C9-4909-B800-9820F94D1A8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159AEC7-EFCA-4785-BBDB-A8C94B5989F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BF1A098-8141-47F5-90A2-F1E5F80BD39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D62753D-709C-4451-92E0-FD3AD43283B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F636B2F-9620-487C-863F-E141CA636CD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6628FE8-1603-42AF-8A5A-BB57102B285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3409AF6-F58E-4E22-8C24-69C64548F04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40C32EC-4616-4FFA-BBE7-D7139C9D4E9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CFB91F5-5352-4991-ACC5-05706E6ED44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12C6CF8-4660-4974-BC1D-90C6DF1E0D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CDEB131-1AEA-402E-B80F-ECEA5FCF552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87D3F3C-D9D2-444F-BF68-642497EBFC3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C3CF87E-3C1D-4C74-BDC9-FCDF315F9E3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890102A-890C-4E19-8D70-44DF5F4B6C0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D77B70D-913B-4C3D-99E9-1B9B5707A39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7EB46E0-4B29-4FDC-A61E-528F4B48B05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688A250-B680-496F-8A3B-242ADF031DB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3840A82-55D8-4353-9A8A-DD32A4FAD5F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3C423CA-55F2-46D9-901D-359582A9484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1C4EC1F-BD00-4673-82EE-C1D51831BAF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5EC2704-E3AC-4642-B205-85BCD606B65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C1A438C-6BBC-44D1-B77B-64CD6E1A7DD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1001A20-AACC-45E4-B68E-5B14834F898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626D25B-A8D7-4B6D-80AD-E4DAC546DFE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4792ACB-1095-4D88-846E-88BDCDC349F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FCFB373-F8E4-4D48-AC0C-18723333C35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42097E5-DD5A-4269-9D58-901EDC41C81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AFCA90F-D366-4952-B304-668C308AE38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EAAF20B-B11C-4EC0-9A04-0A7B164F8F4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C322672-86C6-4C21-96AB-540AF3878FF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74A7506-EC1F-4499-9BD4-6F6DDCBBD80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68210C8-9F8A-4E53-B931-E609AD59784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C9356B8-F998-4CC6-8F52-0D3F3A83C98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C5AFF15-0E5F-4210-8FC7-4049E2CB804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649083F-B623-4A7B-8CC3-B35B4059F93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3A91279-3B31-4492-A009-68669B46E29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10A6DF5-A8B4-4489-B975-4A56E4D27DD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0047605-C2FB-4F6D-85F0-E775EEDEF1B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D0944E1-4C47-4362-8905-D6E3A621DC4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57DB95F-7A91-45A0-975F-096B4ADFE53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9BF6897-D03E-4908-8AB1-DBADBD6D16B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A51C2FD-EE94-44A5-8823-8486794F5A1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DAD15B8-17A7-4752-A1A0-6635C7CFE9C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3E79573-BA42-4AA3-B9F8-A97C907082E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6CCB5B6-8383-467E-A691-AFBDBC25D68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AA827986-5E54-4C11-8820-74A00194A2FF}"/>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C0621DC2-D1F3-4318-92A1-168FFE10540B}"/>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91D3267A-C0D9-4D49-ABAB-77C8F8BDFCF4}"/>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6FD38AB1-E92B-461F-BED6-F3E4763AC158}"/>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DD90B5C5-56FB-420D-A8E8-D9EDF49FF6C4}"/>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FEB67EE0-AD44-4384-93FD-F339058AF5E8}"/>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DA2F8E41-620A-431B-BB62-74BB1CFA232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CD8B80FE-32AF-471C-B483-8C7EA0D8F7AB}"/>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44776327-A7CB-4EEF-A889-FEDFB994E736}"/>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1F4E7D5B-8637-44B7-8848-F7090783FEE6}"/>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B556621D-7A3B-430B-BC76-853FC2F46470}"/>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E61300B-45D7-4152-BD00-5C9D614F952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AEF2E01-12B7-4647-ADAD-C05BEC11D73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EC3A600-0E59-43D5-9474-5B0C7E0DACF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1C283B3-C8BB-4AAD-BCEA-663B44B0466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949391F-7472-48A3-88A5-ED97314FC0C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80645</xdr:rowOff>
    </xdr:from>
    <xdr:to>
      <xdr:col>24</xdr:col>
      <xdr:colOff>114300</xdr:colOff>
      <xdr:row>38</xdr:row>
      <xdr:rowOff>10795</xdr:rowOff>
    </xdr:to>
    <xdr:sp macro="" textlink="">
      <xdr:nvSpPr>
        <xdr:cNvPr id="73" name="楕円 72">
          <a:extLst>
            <a:ext uri="{FF2B5EF4-FFF2-40B4-BE49-F238E27FC236}">
              <a16:creationId xmlns:a16="http://schemas.microsoft.com/office/drawing/2014/main" id="{15E930DB-5184-40FB-8D4F-938CB1BA3BEA}"/>
            </a:ext>
          </a:extLst>
        </xdr:cNvPr>
        <xdr:cNvSpPr/>
      </xdr:nvSpPr>
      <xdr:spPr>
        <a:xfrm>
          <a:off x="4584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103522</xdr:rowOff>
    </xdr:from>
    <xdr:ext cx="405111" cy="259045"/>
    <xdr:sp macro="" textlink="">
      <xdr:nvSpPr>
        <xdr:cNvPr id="74" name="【道路】&#10;有形固定資産減価償却率該当値テキスト">
          <a:extLst>
            <a:ext uri="{FF2B5EF4-FFF2-40B4-BE49-F238E27FC236}">
              <a16:creationId xmlns:a16="http://schemas.microsoft.com/office/drawing/2014/main" id="{2513F61D-DC12-465C-8C4F-89F06361E01D}"/>
            </a:ext>
          </a:extLst>
        </xdr:cNvPr>
        <xdr:cNvSpPr txBox="1"/>
      </xdr:nvSpPr>
      <xdr:spPr>
        <a:xfrm>
          <a:off x="4673600"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5" name="楕円 74">
          <a:extLst>
            <a:ext uri="{FF2B5EF4-FFF2-40B4-BE49-F238E27FC236}">
              <a16:creationId xmlns:a16="http://schemas.microsoft.com/office/drawing/2014/main" id="{088CE9EE-CD0D-4ED8-BA49-913FDD0E444C}"/>
            </a:ext>
          </a:extLst>
        </xdr:cNvPr>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131445</xdr:rowOff>
    </xdr:to>
    <xdr:cxnSp macro="">
      <xdr:nvCxnSpPr>
        <xdr:cNvPr id="76" name="直線コネクタ 75">
          <a:extLst>
            <a:ext uri="{FF2B5EF4-FFF2-40B4-BE49-F238E27FC236}">
              <a16:creationId xmlns:a16="http://schemas.microsoft.com/office/drawing/2014/main" id="{6B6D3EAA-A215-416F-8263-9EEE3727A160}"/>
            </a:ext>
          </a:extLst>
        </xdr:cNvPr>
        <xdr:cNvCxnSpPr/>
      </xdr:nvCxnSpPr>
      <xdr:spPr>
        <a:xfrm>
          <a:off x="3797300" y="64427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19685</xdr:rowOff>
    </xdr:from>
    <xdr:to>
      <xdr:col>15</xdr:col>
      <xdr:colOff>101600</xdr:colOff>
      <xdr:row>37</xdr:row>
      <xdr:rowOff>121285</xdr:rowOff>
    </xdr:to>
    <xdr:sp macro="" textlink="">
      <xdr:nvSpPr>
        <xdr:cNvPr id="77" name="楕円 76">
          <a:extLst>
            <a:ext uri="{FF2B5EF4-FFF2-40B4-BE49-F238E27FC236}">
              <a16:creationId xmlns:a16="http://schemas.microsoft.com/office/drawing/2014/main" id="{2A95C1D0-B879-4159-AEF3-7D7035B8AFA7}"/>
            </a:ext>
          </a:extLst>
        </xdr:cNvPr>
        <xdr:cNvSpPr/>
      </xdr:nvSpPr>
      <xdr:spPr>
        <a:xfrm>
          <a:off x="2857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70485</xdr:rowOff>
    </xdr:from>
    <xdr:to>
      <xdr:col>19</xdr:col>
      <xdr:colOff>177800</xdr:colOff>
      <xdr:row>37</xdr:row>
      <xdr:rowOff>99060</xdr:rowOff>
    </xdr:to>
    <xdr:cxnSp macro="">
      <xdr:nvCxnSpPr>
        <xdr:cNvPr id="78" name="直線コネクタ 77">
          <a:extLst>
            <a:ext uri="{FF2B5EF4-FFF2-40B4-BE49-F238E27FC236}">
              <a16:creationId xmlns:a16="http://schemas.microsoft.com/office/drawing/2014/main" id="{AC8FB8FD-1206-4B08-AF27-DEFC4ABDD2A6}"/>
            </a:ext>
          </a:extLst>
        </xdr:cNvPr>
        <xdr:cNvCxnSpPr/>
      </xdr:nvCxnSpPr>
      <xdr:spPr>
        <a:xfrm>
          <a:off x="2908300" y="6414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160655</xdr:rowOff>
    </xdr:from>
    <xdr:to>
      <xdr:col>10</xdr:col>
      <xdr:colOff>165100</xdr:colOff>
      <xdr:row>37</xdr:row>
      <xdr:rowOff>90805</xdr:rowOff>
    </xdr:to>
    <xdr:sp macro="" textlink="">
      <xdr:nvSpPr>
        <xdr:cNvPr id="79" name="楕円 78">
          <a:extLst>
            <a:ext uri="{FF2B5EF4-FFF2-40B4-BE49-F238E27FC236}">
              <a16:creationId xmlns:a16="http://schemas.microsoft.com/office/drawing/2014/main" id="{97B5C441-5D55-41A0-A913-8D33AB25213C}"/>
            </a:ext>
          </a:extLst>
        </xdr:cNvPr>
        <xdr:cNvSpPr/>
      </xdr:nvSpPr>
      <xdr:spPr>
        <a:xfrm>
          <a:off x="1968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40005</xdr:rowOff>
    </xdr:from>
    <xdr:to>
      <xdr:col>15</xdr:col>
      <xdr:colOff>50800</xdr:colOff>
      <xdr:row>37</xdr:row>
      <xdr:rowOff>70485</xdr:rowOff>
    </xdr:to>
    <xdr:cxnSp macro="">
      <xdr:nvCxnSpPr>
        <xdr:cNvPr id="80" name="直線コネクタ 79">
          <a:extLst>
            <a:ext uri="{FF2B5EF4-FFF2-40B4-BE49-F238E27FC236}">
              <a16:creationId xmlns:a16="http://schemas.microsoft.com/office/drawing/2014/main" id="{15A13917-886D-4211-A3BC-DE6DE58E59A0}"/>
            </a:ext>
          </a:extLst>
        </xdr:cNvPr>
        <xdr:cNvCxnSpPr/>
      </xdr:nvCxnSpPr>
      <xdr:spPr>
        <a:xfrm>
          <a:off x="2019300" y="63836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132080</xdr:rowOff>
    </xdr:from>
    <xdr:to>
      <xdr:col>6</xdr:col>
      <xdr:colOff>38100</xdr:colOff>
      <xdr:row>37</xdr:row>
      <xdr:rowOff>62230</xdr:rowOff>
    </xdr:to>
    <xdr:sp macro="" textlink="">
      <xdr:nvSpPr>
        <xdr:cNvPr id="81" name="楕円 80">
          <a:extLst>
            <a:ext uri="{FF2B5EF4-FFF2-40B4-BE49-F238E27FC236}">
              <a16:creationId xmlns:a16="http://schemas.microsoft.com/office/drawing/2014/main" id="{63B8ACAB-3B79-47D5-8C37-A4C16B86FF68}"/>
            </a:ext>
          </a:extLst>
        </xdr:cNvPr>
        <xdr:cNvSpPr/>
      </xdr:nvSpPr>
      <xdr:spPr>
        <a:xfrm>
          <a:off x="1079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11430</xdr:rowOff>
    </xdr:from>
    <xdr:to>
      <xdr:col>10</xdr:col>
      <xdr:colOff>114300</xdr:colOff>
      <xdr:row>37</xdr:row>
      <xdr:rowOff>40005</xdr:rowOff>
    </xdr:to>
    <xdr:cxnSp macro="">
      <xdr:nvCxnSpPr>
        <xdr:cNvPr id="82" name="直線コネクタ 81">
          <a:extLst>
            <a:ext uri="{FF2B5EF4-FFF2-40B4-BE49-F238E27FC236}">
              <a16:creationId xmlns:a16="http://schemas.microsoft.com/office/drawing/2014/main" id="{F3F6386B-D682-49BF-AA44-2DED74ECD172}"/>
            </a:ext>
          </a:extLst>
        </xdr:cNvPr>
        <xdr:cNvCxnSpPr/>
      </xdr:nvCxnSpPr>
      <xdr:spPr>
        <a:xfrm>
          <a:off x="1130300" y="63550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158132</xdr:rowOff>
    </xdr:from>
    <xdr:ext cx="405111" cy="259045"/>
    <xdr:sp macro="" textlink="">
      <xdr:nvSpPr>
        <xdr:cNvPr id="83" name="n_1aveValue【道路】&#10;有形固定資産減価償却率">
          <a:extLst>
            <a:ext uri="{FF2B5EF4-FFF2-40B4-BE49-F238E27FC236}">
              <a16:creationId xmlns:a16="http://schemas.microsoft.com/office/drawing/2014/main" id="{079FD106-1871-4088-8EC2-CD679ED4E2D8}"/>
            </a:ext>
          </a:extLst>
        </xdr:cNvPr>
        <xdr:cNvSpPr txBox="1"/>
      </xdr:nvSpPr>
      <xdr:spPr>
        <a:xfrm>
          <a:off x="3582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4" name="n_2aveValue【道路】&#10;有形固定資産減価償却率">
          <a:extLst>
            <a:ext uri="{FF2B5EF4-FFF2-40B4-BE49-F238E27FC236}">
              <a16:creationId xmlns:a16="http://schemas.microsoft.com/office/drawing/2014/main" id="{D61599FC-7CBB-4B56-860A-9A21FA49C44D}"/>
            </a:ext>
          </a:extLst>
        </xdr:cNvPr>
        <xdr:cNvSpPr txBox="1"/>
      </xdr:nvSpPr>
      <xdr:spPr>
        <a:xfrm>
          <a:off x="2705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a:extLst>
            <a:ext uri="{FF2B5EF4-FFF2-40B4-BE49-F238E27FC236}">
              <a16:creationId xmlns:a16="http://schemas.microsoft.com/office/drawing/2014/main" id="{9BF3EF81-F116-47A5-B6EA-52F39B21F60C}"/>
            </a:ext>
          </a:extLst>
        </xdr:cNvPr>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a:extLst>
            <a:ext uri="{FF2B5EF4-FFF2-40B4-BE49-F238E27FC236}">
              <a16:creationId xmlns:a16="http://schemas.microsoft.com/office/drawing/2014/main" id="{496CEF4F-3D55-4EE0-B8C6-4C7914FD0A60}"/>
            </a:ext>
          </a:extLst>
        </xdr:cNvPr>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87" name="n_1mainValue【道路】&#10;有形固定資産減価償却率">
          <a:extLst>
            <a:ext uri="{FF2B5EF4-FFF2-40B4-BE49-F238E27FC236}">
              <a16:creationId xmlns:a16="http://schemas.microsoft.com/office/drawing/2014/main" id="{E151B23A-5917-4E78-A25C-C7FCE668ABAC}"/>
            </a:ext>
          </a:extLst>
        </xdr:cNvPr>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8" name="n_2mainValue【道路】&#10;有形固定資産減価償却率">
          <a:extLst>
            <a:ext uri="{FF2B5EF4-FFF2-40B4-BE49-F238E27FC236}">
              <a16:creationId xmlns:a16="http://schemas.microsoft.com/office/drawing/2014/main" id="{471B5FD1-8FDA-4848-A305-05A1305A4F36}"/>
            </a:ext>
          </a:extLst>
        </xdr:cNvPr>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107332</xdr:rowOff>
    </xdr:from>
    <xdr:ext cx="405111" cy="259045"/>
    <xdr:sp macro="" textlink="">
      <xdr:nvSpPr>
        <xdr:cNvPr id="89" name="n_3mainValue【道路】&#10;有形固定資産減価償却率">
          <a:extLst>
            <a:ext uri="{FF2B5EF4-FFF2-40B4-BE49-F238E27FC236}">
              <a16:creationId xmlns:a16="http://schemas.microsoft.com/office/drawing/2014/main" id="{DD387E1E-661C-4FF2-8D8D-A71455FA9EFE}"/>
            </a:ext>
          </a:extLst>
        </xdr:cNvPr>
        <xdr:cNvSpPr txBox="1"/>
      </xdr:nvSpPr>
      <xdr:spPr>
        <a:xfrm>
          <a:off x="1816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78757</xdr:rowOff>
    </xdr:from>
    <xdr:ext cx="405111" cy="259045"/>
    <xdr:sp macro="" textlink="">
      <xdr:nvSpPr>
        <xdr:cNvPr id="90" name="n_4mainValue【道路】&#10;有形固定資産減価償却率">
          <a:extLst>
            <a:ext uri="{FF2B5EF4-FFF2-40B4-BE49-F238E27FC236}">
              <a16:creationId xmlns:a16="http://schemas.microsoft.com/office/drawing/2014/main" id="{DC7489AC-4C66-4741-9067-CAE8B553F782}"/>
            </a:ext>
          </a:extLst>
        </xdr:cNvPr>
        <xdr:cNvSpPr txBox="1"/>
      </xdr:nvSpPr>
      <xdr:spPr>
        <a:xfrm>
          <a:off x="927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19FF336-A325-40C5-AB86-F6010F42E61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39C496F-E899-46F3-A805-F69A8652C83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D6FB83E-8895-44B1-BEB5-23CF4027243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974BEA7-F5CE-409A-BDAE-864EDCD63BA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1FFC58F-A15B-4549-9823-18D8E469496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CBC8F7C-7D64-47E7-B7A3-A2AE7849C67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F121CE5-9146-4AE7-A8C4-C131E8BD456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7FDCBC7-E5FF-4583-B505-154A7C5501A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DF3996C-F0A6-4002-B93E-FCBC652D486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EA4A586-314F-434C-B263-87BC0860DEC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C65027AE-87E6-4A89-881E-D3A6E6521B6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941F5A6-2973-4464-9FD9-AA842FAA3AA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84D60BB9-7AEA-4E32-8431-42E206CFC1E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167E2B1C-6E86-4E42-9618-E0F9A1D4474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28876C3-FD5C-4700-82BF-32A72A20C81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B2F326DF-FBAA-40A0-BBB6-B9302081A57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E8253A8B-EAD9-4DB8-85C0-865045F7922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170A4C81-01D6-4312-9D57-0723FD3738B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8058A97-A897-41D5-ABD4-80DED90D050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13904259-C125-401C-89A3-19F8393908B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DC69F78-ED2A-4644-ADBB-DAAC8E1D26D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4F3D67EB-3EEC-43EB-92E0-F31D0B2387E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C7649AE-9850-4B72-9141-3533461ED7B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CD120CDD-E271-4DA0-BD9E-6471E2C70015}"/>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ACAC91EA-D6AE-4EEF-9AC1-2EA1B6441C68}"/>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F631D2D8-A990-43C4-BEE8-C248F0947E71}"/>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86FCF9F2-F829-418E-A591-9C5ACE6EC3DB}"/>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CDCF8725-E83C-40F9-83AB-2A011DB1B7EA}"/>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a:extLst>
            <a:ext uri="{FF2B5EF4-FFF2-40B4-BE49-F238E27FC236}">
              <a16:creationId xmlns:a16="http://schemas.microsoft.com/office/drawing/2014/main" id="{C6BE0B4B-6931-44E6-A464-2339C1FBB463}"/>
            </a:ext>
          </a:extLst>
        </xdr:cNvPr>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FAC8D944-41E4-46DB-A641-6B1F2122245B}"/>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id="{4C202E8D-5B68-41DD-9592-EE62DFEDB2D6}"/>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id="{A5A237AF-912F-457C-9AC1-F29AA657E7C5}"/>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id="{B1FDBFF8-8591-4956-A835-8D8769D57706}"/>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id="{7E7EE5E5-6B15-44E3-85A4-48BAF1014EBB}"/>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88E2864-57D2-41A6-B7D9-3F5F5B4CB4F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AF56C84-3E5A-4E37-8BD3-4AC823326BB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588367C-D7C6-4CDB-9533-2BAA74F54E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ADE99CA-72F1-44A9-9C9B-C325A0EBC56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862940B-41FE-47AD-99AD-D6393D9FF5F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148996</xdr:rowOff>
    </xdr:from>
    <xdr:to>
      <xdr:col>55</xdr:col>
      <xdr:colOff>50800</xdr:colOff>
      <xdr:row>39</xdr:row>
      <xdr:rowOff>79146</xdr:rowOff>
    </xdr:to>
    <xdr:sp macro="" textlink="">
      <xdr:nvSpPr>
        <xdr:cNvPr id="130" name="楕円 129">
          <a:extLst>
            <a:ext uri="{FF2B5EF4-FFF2-40B4-BE49-F238E27FC236}">
              <a16:creationId xmlns:a16="http://schemas.microsoft.com/office/drawing/2014/main" id="{E3A9D82D-2CAD-40A8-9A5F-B31EB4538CF9}"/>
            </a:ext>
          </a:extLst>
        </xdr:cNvPr>
        <xdr:cNvSpPr/>
      </xdr:nvSpPr>
      <xdr:spPr>
        <a:xfrm>
          <a:off x="10426700" y="66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127423</xdr:rowOff>
    </xdr:from>
    <xdr:ext cx="534377" cy="259045"/>
    <xdr:sp macro="" textlink="">
      <xdr:nvSpPr>
        <xdr:cNvPr id="131" name="【道路】&#10;一人当たり延長該当値テキスト">
          <a:extLst>
            <a:ext uri="{FF2B5EF4-FFF2-40B4-BE49-F238E27FC236}">
              <a16:creationId xmlns:a16="http://schemas.microsoft.com/office/drawing/2014/main" id="{0E82C34E-B18E-442C-8874-A9CE79F338A2}"/>
            </a:ext>
          </a:extLst>
        </xdr:cNvPr>
        <xdr:cNvSpPr txBox="1"/>
      </xdr:nvSpPr>
      <xdr:spPr>
        <a:xfrm>
          <a:off x="10515600" y="66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157874</xdr:rowOff>
    </xdr:from>
    <xdr:to>
      <xdr:col>50</xdr:col>
      <xdr:colOff>165100</xdr:colOff>
      <xdr:row>39</xdr:row>
      <xdr:rowOff>88024</xdr:rowOff>
    </xdr:to>
    <xdr:sp macro="" textlink="">
      <xdr:nvSpPr>
        <xdr:cNvPr id="132" name="楕円 131">
          <a:extLst>
            <a:ext uri="{FF2B5EF4-FFF2-40B4-BE49-F238E27FC236}">
              <a16:creationId xmlns:a16="http://schemas.microsoft.com/office/drawing/2014/main" id="{CF54DE62-2CE4-41F2-B38E-29BBF8EF8EEC}"/>
            </a:ext>
          </a:extLst>
        </xdr:cNvPr>
        <xdr:cNvSpPr/>
      </xdr:nvSpPr>
      <xdr:spPr>
        <a:xfrm>
          <a:off x="9588500" y="66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28346</xdr:rowOff>
    </xdr:from>
    <xdr:to>
      <xdr:col>55</xdr:col>
      <xdr:colOff>0</xdr:colOff>
      <xdr:row>39</xdr:row>
      <xdr:rowOff>37224</xdr:rowOff>
    </xdr:to>
    <xdr:cxnSp macro="">
      <xdr:nvCxnSpPr>
        <xdr:cNvPr id="133" name="直線コネクタ 132">
          <a:extLst>
            <a:ext uri="{FF2B5EF4-FFF2-40B4-BE49-F238E27FC236}">
              <a16:creationId xmlns:a16="http://schemas.microsoft.com/office/drawing/2014/main" id="{BDBDFFFA-D2E8-46F6-AD2E-72686FF21C9C}"/>
            </a:ext>
          </a:extLst>
        </xdr:cNvPr>
        <xdr:cNvCxnSpPr/>
      </xdr:nvCxnSpPr>
      <xdr:spPr>
        <a:xfrm flipV="1">
          <a:off x="9639300" y="6714896"/>
          <a:ext cx="8382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161646</xdr:rowOff>
    </xdr:from>
    <xdr:to>
      <xdr:col>46</xdr:col>
      <xdr:colOff>38100</xdr:colOff>
      <xdr:row>39</xdr:row>
      <xdr:rowOff>91796</xdr:rowOff>
    </xdr:to>
    <xdr:sp macro="" textlink="">
      <xdr:nvSpPr>
        <xdr:cNvPr id="134" name="楕円 133">
          <a:extLst>
            <a:ext uri="{FF2B5EF4-FFF2-40B4-BE49-F238E27FC236}">
              <a16:creationId xmlns:a16="http://schemas.microsoft.com/office/drawing/2014/main" id="{73B513F9-A75D-417F-B65D-0D972A6EC104}"/>
            </a:ext>
          </a:extLst>
        </xdr:cNvPr>
        <xdr:cNvSpPr/>
      </xdr:nvSpPr>
      <xdr:spPr>
        <a:xfrm>
          <a:off x="8699500" y="66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37224</xdr:rowOff>
    </xdr:from>
    <xdr:to>
      <xdr:col>50</xdr:col>
      <xdr:colOff>114300</xdr:colOff>
      <xdr:row>39</xdr:row>
      <xdr:rowOff>40996</xdr:rowOff>
    </xdr:to>
    <xdr:cxnSp macro="">
      <xdr:nvCxnSpPr>
        <xdr:cNvPr id="135" name="直線コネクタ 134">
          <a:extLst>
            <a:ext uri="{FF2B5EF4-FFF2-40B4-BE49-F238E27FC236}">
              <a16:creationId xmlns:a16="http://schemas.microsoft.com/office/drawing/2014/main" id="{CBEA1C07-242B-4ACF-97EF-CF489C3F2DC6}"/>
            </a:ext>
          </a:extLst>
        </xdr:cNvPr>
        <xdr:cNvCxnSpPr/>
      </xdr:nvCxnSpPr>
      <xdr:spPr>
        <a:xfrm flipV="1">
          <a:off x="8750300" y="6723774"/>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163475</xdr:rowOff>
    </xdr:from>
    <xdr:to>
      <xdr:col>41</xdr:col>
      <xdr:colOff>101600</xdr:colOff>
      <xdr:row>39</xdr:row>
      <xdr:rowOff>93625</xdr:rowOff>
    </xdr:to>
    <xdr:sp macro="" textlink="">
      <xdr:nvSpPr>
        <xdr:cNvPr id="136" name="楕円 135">
          <a:extLst>
            <a:ext uri="{FF2B5EF4-FFF2-40B4-BE49-F238E27FC236}">
              <a16:creationId xmlns:a16="http://schemas.microsoft.com/office/drawing/2014/main" id="{5ACFA8C5-1BC7-46BB-833A-0498D53F0D87}"/>
            </a:ext>
          </a:extLst>
        </xdr:cNvPr>
        <xdr:cNvSpPr/>
      </xdr:nvSpPr>
      <xdr:spPr>
        <a:xfrm>
          <a:off x="7810500" y="66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40996</xdr:rowOff>
    </xdr:from>
    <xdr:to>
      <xdr:col>45</xdr:col>
      <xdr:colOff>177800</xdr:colOff>
      <xdr:row>39</xdr:row>
      <xdr:rowOff>42825</xdr:rowOff>
    </xdr:to>
    <xdr:cxnSp macro="">
      <xdr:nvCxnSpPr>
        <xdr:cNvPr id="137" name="直線コネクタ 136">
          <a:extLst>
            <a:ext uri="{FF2B5EF4-FFF2-40B4-BE49-F238E27FC236}">
              <a16:creationId xmlns:a16="http://schemas.microsoft.com/office/drawing/2014/main" id="{9E8F151B-6345-45AF-91FE-A3E5CEE774A0}"/>
            </a:ext>
          </a:extLst>
        </xdr:cNvPr>
        <xdr:cNvCxnSpPr/>
      </xdr:nvCxnSpPr>
      <xdr:spPr>
        <a:xfrm flipV="1">
          <a:off x="7861300" y="67275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169590</xdr:rowOff>
    </xdr:from>
    <xdr:to>
      <xdr:col>36</xdr:col>
      <xdr:colOff>165100</xdr:colOff>
      <xdr:row>39</xdr:row>
      <xdr:rowOff>99740</xdr:rowOff>
    </xdr:to>
    <xdr:sp macro="" textlink="">
      <xdr:nvSpPr>
        <xdr:cNvPr id="138" name="楕円 137">
          <a:extLst>
            <a:ext uri="{FF2B5EF4-FFF2-40B4-BE49-F238E27FC236}">
              <a16:creationId xmlns:a16="http://schemas.microsoft.com/office/drawing/2014/main" id="{2B13860B-0CA0-4F69-853A-F0CAD23AA351}"/>
            </a:ext>
          </a:extLst>
        </xdr:cNvPr>
        <xdr:cNvSpPr/>
      </xdr:nvSpPr>
      <xdr:spPr>
        <a:xfrm>
          <a:off x="6921500" y="66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42825</xdr:rowOff>
    </xdr:from>
    <xdr:to>
      <xdr:col>41</xdr:col>
      <xdr:colOff>50800</xdr:colOff>
      <xdr:row>39</xdr:row>
      <xdr:rowOff>48940</xdr:rowOff>
    </xdr:to>
    <xdr:cxnSp macro="">
      <xdr:nvCxnSpPr>
        <xdr:cNvPr id="139" name="直線コネクタ 138">
          <a:extLst>
            <a:ext uri="{FF2B5EF4-FFF2-40B4-BE49-F238E27FC236}">
              <a16:creationId xmlns:a16="http://schemas.microsoft.com/office/drawing/2014/main" id="{7074F82B-7F11-4921-A2AC-650C9AA60C87}"/>
            </a:ext>
          </a:extLst>
        </xdr:cNvPr>
        <xdr:cNvCxnSpPr/>
      </xdr:nvCxnSpPr>
      <xdr:spPr>
        <a:xfrm flipV="1">
          <a:off x="6972300" y="6729375"/>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a:extLst>
            <a:ext uri="{FF2B5EF4-FFF2-40B4-BE49-F238E27FC236}">
              <a16:creationId xmlns:a16="http://schemas.microsoft.com/office/drawing/2014/main" id="{C7114B30-6E22-4EFB-991E-E8E240B11DCD}"/>
            </a:ext>
          </a:extLst>
        </xdr:cNvPr>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a:extLst>
            <a:ext uri="{FF2B5EF4-FFF2-40B4-BE49-F238E27FC236}">
              <a16:creationId xmlns:a16="http://schemas.microsoft.com/office/drawing/2014/main" id="{52FE7540-B5B4-4079-AE41-785EC0306EB1}"/>
            </a:ext>
          </a:extLst>
        </xdr:cNvPr>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a:extLst>
            <a:ext uri="{FF2B5EF4-FFF2-40B4-BE49-F238E27FC236}">
              <a16:creationId xmlns:a16="http://schemas.microsoft.com/office/drawing/2014/main" id="{B1B1B79B-21EF-4ED4-9379-34203B24DF3D}"/>
            </a:ext>
          </a:extLst>
        </xdr:cNvPr>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a:extLst>
            <a:ext uri="{FF2B5EF4-FFF2-40B4-BE49-F238E27FC236}">
              <a16:creationId xmlns:a16="http://schemas.microsoft.com/office/drawing/2014/main" id="{4388A25F-AF1B-47A7-BDB1-D4F12CF971A8}"/>
            </a:ext>
          </a:extLst>
        </xdr:cNvPr>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79151</xdr:rowOff>
    </xdr:from>
    <xdr:ext cx="534377" cy="259045"/>
    <xdr:sp macro="" textlink="">
      <xdr:nvSpPr>
        <xdr:cNvPr id="144" name="n_1mainValue【道路】&#10;一人当たり延長">
          <a:extLst>
            <a:ext uri="{FF2B5EF4-FFF2-40B4-BE49-F238E27FC236}">
              <a16:creationId xmlns:a16="http://schemas.microsoft.com/office/drawing/2014/main" id="{E4038CEF-691E-4033-8CF5-456709A37F9D}"/>
            </a:ext>
          </a:extLst>
        </xdr:cNvPr>
        <xdr:cNvSpPr txBox="1"/>
      </xdr:nvSpPr>
      <xdr:spPr>
        <a:xfrm>
          <a:off x="9359411" y="676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82923</xdr:rowOff>
    </xdr:from>
    <xdr:ext cx="534377" cy="259045"/>
    <xdr:sp macro="" textlink="">
      <xdr:nvSpPr>
        <xdr:cNvPr id="145" name="n_2mainValue【道路】&#10;一人当たり延長">
          <a:extLst>
            <a:ext uri="{FF2B5EF4-FFF2-40B4-BE49-F238E27FC236}">
              <a16:creationId xmlns:a16="http://schemas.microsoft.com/office/drawing/2014/main" id="{E758445E-4C26-4EFA-9505-02B36C0EA175}"/>
            </a:ext>
          </a:extLst>
        </xdr:cNvPr>
        <xdr:cNvSpPr txBox="1"/>
      </xdr:nvSpPr>
      <xdr:spPr>
        <a:xfrm>
          <a:off x="8483111" y="676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84752</xdr:rowOff>
    </xdr:from>
    <xdr:ext cx="534377" cy="259045"/>
    <xdr:sp macro="" textlink="">
      <xdr:nvSpPr>
        <xdr:cNvPr id="146" name="n_3mainValue【道路】&#10;一人当たり延長">
          <a:extLst>
            <a:ext uri="{FF2B5EF4-FFF2-40B4-BE49-F238E27FC236}">
              <a16:creationId xmlns:a16="http://schemas.microsoft.com/office/drawing/2014/main" id="{90A651E5-D272-4C0F-9BB5-E13F550AFD14}"/>
            </a:ext>
          </a:extLst>
        </xdr:cNvPr>
        <xdr:cNvSpPr txBox="1"/>
      </xdr:nvSpPr>
      <xdr:spPr>
        <a:xfrm>
          <a:off x="7594111" y="677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90867</xdr:rowOff>
    </xdr:from>
    <xdr:ext cx="534377" cy="259045"/>
    <xdr:sp macro="" textlink="">
      <xdr:nvSpPr>
        <xdr:cNvPr id="147" name="n_4mainValue【道路】&#10;一人当たり延長">
          <a:extLst>
            <a:ext uri="{FF2B5EF4-FFF2-40B4-BE49-F238E27FC236}">
              <a16:creationId xmlns:a16="http://schemas.microsoft.com/office/drawing/2014/main" id="{7BB38FF5-2EB5-4674-A0BF-695A59022785}"/>
            </a:ext>
          </a:extLst>
        </xdr:cNvPr>
        <xdr:cNvSpPr txBox="1"/>
      </xdr:nvSpPr>
      <xdr:spPr>
        <a:xfrm>
          <a:off x="6705111" y="677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5EDE60F-F921-48D4-8336-888454C96A6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E1190D55-F77E-4AB5-B310-E710D72B11F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A659AB34-C030-4C0F-942F-706B1F82EB8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2AAD502-BD89-4332-AB80-6C11E85DE54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73A50448-0948-408D-9C28-221F4746C50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B4B73F2-FE9C-4B97-A1FB-F2A9E99160A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CDC1D79-EC8B-434A-8090-830A4FB3497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E107443-931E-48DD-A208-16A742AB520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9083E9D3-C6B2-4721-B9D7-FDC12641508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A103C31-B558-44E4-BD8A-622D3BB9984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7F4ED630-1BD2-4210-9E91-86FDA5611F4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7C9436E2-FBD0-4AF7-AB00-D84F89C795A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19FAE07-274B-47A2-99C1-788E3F5FF4A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F2512F93-B940-4470-87B6-8A95062A75D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26AB7423-0C0D-4879-BE6A-DF4800E6709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CEB23E0B-73E1-47F1-97DF-23E3B4308C8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8BAFB4D-EADA-4EB5-8D9F-172B5381C15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C8E326F6-2252-4C69-8A53-2BB43F6AED9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1FD1F13A-D1ED-4107-91D6-2DE1DBE60E9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8EF1E7C6-5667-4B90-A4F3-0D69BE256C9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CBDAD7DE-B97C-4215-AC20-E088FE83E6A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6CE204C3-70CE-4FD4-963B-12CC47942E0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6A9373B8-1AEF-430F-BBE3-6DDE0768C6D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78E0E4C8-542F-46C1-8E5D-271E7562ACC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C44C30D9-D2E4-4D1E-BEDE-BF4F9110C09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AF8B2AF8-7C62-49BE-974D-BF302259F61A}"/>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47CF71E5-6E38-4CBB-AA5E-A4C550BD6B1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80DD7E8C-E359-4909-96EF-46208395C85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DA3D169-0637-408C-B49E-7E938B01C7B5}"/>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id="{DFAF4077-88F9-4ECC-A036-4A463DB34C17}"/>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B8ECA53-597E-42C2-B2BC-B2E0DED16270}"/>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B6FCB4D4-0F86-491C-B9BC-C01C49872508}"/>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82FB8908-45FF-4E09-B8BC-CA80A76388DE}"/>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52EB47F5-2BD2-4798-8A2F-9EEF4910C248}"/>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5815BBE8-0390-48F6-A27B-F6C20D516E54}"/>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C0DCD3C1-9A8F-4E26-96D8-69B6D4197954}"/>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F67A6D2-80A2-4632-AE4E-5FF934DE509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2DA0C81-7A2F-4AA7-BF24-161614F97D3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FD0F1CF-5AAF-4410-AC5A-6FFC6F9D97D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4F68F64-4CD2-4782-B540-C9BDA5CDD66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C403BB8-3529-43F3-9674-6CA36DCDB5A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112485</xdr:rowOff>
    </xdr:from>
    <xdr:to>
      <xdr:col>24</xdr:col>
      <xdr:colOff>114300</xdr:colOff>
      <xdr:row>56</xdr:row>
      <xdr:rowOff>42635</xdr:rowOff>
    </xdr:to>
    <xdr:sp macro="" textlink="">
      <xdr:nvSpPr>
        <xdr:cNvPr id="189" name="楕円 188">
          <a:extLst>
            <a:ext uri="{FF2B5EF4-FFF2-40B4-BE49-F238E27FC236}">
              <a16:creationId xmlns:a16="http://schemas.microsoft.com/office/drawing/2014/main" id="{F8537D54-EB25-44A1-98E5-C8C77323AF9A}"/>
            </a:ext>
          </a:extLst>
        </xdr:cNvPr>
        <xdr:cNvSpPr/>
      </xdr:nvSpPr>
      <xdr:spPr>
        <a:xfrm>
          <a:off x="4584700" y="95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27412</xdr:rowOff>
    </xdr:from>
    <xdr:ext cx="340478" cy="259045"/>
    <xdr:sp macro="" textlink="">
      <xdr:nvSpPr>
        <xdr:cNvPr id="190" name="【橋りょう・トンネル】&#10;有形固定資産減価償却率該当値テキスト">
          <a:extLst>
            <a:ext uri="{FF2B5EF4-FFF2-40B4-BE49-F238E27FC236}">
              <a16:creationId xmlns:a16="http://schemas.microsoft.com/office/drawing/2014/main" id="{2F543155-57C8-46B8-ABFF-2CC82FE0F9AE}"/>
            </a:ext>
          </a:extLst>
        </xdr:cNvPr>
        <xdr:cNvSpPr txBox="1"/>
      </xdr:nvSpPr>
      <xdr:spPr>
        <a:xfrm>
          <a:off x="4673600" y="94571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84727</xdr:rowOff>
    </xdr:from>
    <xdr:to>
      <xdr:col>20</xdr:col>
      <xdr:colOff>38100</xdr:colOff>
      <xdr:row>56</xdr:row>
      <xdr:rowOff>14877</xdr:rowOff>
    </xdr:to>
    <xdr:sp macro="" textlink="">
      <xdr:nvSpPr>
        <xdr:cNvPr id="191" name="楕円 190">
          <a:extLst>
            <a:ext uri="{FF2B5EF4-FFF2-40B4-BE49-F238E27FC236}">
              <a16:creationId xmlns:a16="http://schemas.microsoft.com/office/drawing/2014/main" id="{B04DCA32-21C0-4DFD-B93E-3695B2833FA4}"/>
            </a:ext>
          </a:extLst>
        </xdr:cNvPr>
        <xdr:cNvSpPr/>
      </xdr:nvSpPr>
      <xdr:spPr>
        <a:xfrm>
          <a:off x="3746500" y="95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135527</xdr:rowOff>
    </xdr:from>
    <xdr:to>
      <xdr:col>24</xdr:col>
      <xdr:colOff>63500</xdr:colOff>
      <xdr:row>55</xdr:row>
      <xdr:rowOff>163285</xdr:rowOff>
    </xdr:to>
    <xdr:cxnSp macro="">
      <xdr:nvCxnSpPr>
        <xdr:cNvPr id="192" name="直線コネクタ 191">
          <a:extLst>
            <a:ext uri="{FF2B5EF4-FFF2-40B4-BE49-F238E27FC236}">
              <a16:creationId xmlns:a16="http://schemas.microsoft.com/office/drawing/2014/main" id="{62A7181C-7C4F-487C-9EAC-155D3FFAE456}"/>
            </a:ext>
          </a:extLst>
        </xdr:cNvPr>
        <xdr:cNvCxnSpPr/>
      </xdr:nvCxnSpPr>
      <xdr:spPr>
        <a:xfrm>
          <a:off x="3797300" y="956527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55335</xdr:rowOff>
    </xdr:from>
    <xdr:to>
      <xdr:col>15</xdr:col>
      <xdr:colOff>101600</xdr:colOff>
      <xdr:row>55</xdr:row>
      <xdr:rowOff>156935</xdr:rowOff>
    </xdr:to>
    <xdr:sp macro="" textlink="">
      <xdr:nvSpPr>
        <xdr:cNvPr id="193" name="楕円 192">
          <a:extLst>
            <a:ext uri="{FF2B5EF4-FFF2-40B4-BE49-F238E27FC236}">
              <a16:creationId xmlns:a16="http://schemas.microsoft.com/office/drawing/2014/main" id="{CA2195EA-18EE-437D-AC58-365614A9E285}"/>
            </a:ext>
          </a:extLst>
        </xdr:cNvPr>
        <xdr:cNvSpPr/>
      </xdr:nvSpPr>
      <xdr:spPr>
        <a:xfrm>
          <a:off x="2857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106135</xdr:rowOff>
    </xdr:from>
    <xdr:to>
      <xdr:col>19</xdr:col>
      <xdr:colOff>177800</xdr:colOff>
      <xdr:row>55</xdr:row>
      <xdr:rowOff>135527</xdr:rowOff>
    </xdr:to>
    <xdr:cxnSp macro="">
      <xdr:nvCxnSpPr>
        <xdr:cNvPr id="194" name="直線コネクタ 193">
          <a:extLst>
            <a:ext uri="{FF2B5EF4-FFF2-40B4-BE49-F238E27FC236}">
              <a16:creationId xmlns:a16="http://schemas.microsoft.com/office/drawing/2014/main" id="{46013AB3-1587-415F-AEE5-D383C084C226}"/>
            </a:ext>
          </a:extLst>
        </xdr:cNvPr>
        <xdr:cNvCxnSpPr/>
      </xdr:nvCxnSpPr>
      <xdr:spPr>
        <a:xfrm>
          <a:off x="2908300" y="953588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48804</xdr:rowOff>
    </xdr:from>
    <xdr:to>
      <xdr:col>10</xdr:col>
      <xdr:colOff>165100</xdr:colOff>
      <xdr:row>55</xdr:row>
      <xdr:rowOff>150404</xdr:rowOff>
    </xdr:to>
    <xdr:sp macro="" textlink="">
      <xdr:nvSpPr>
        <xdr:cNvPr id="195" name="楕円 194">
          <a:extLst>
            <a:ext uri="{FF2B5EF4-FFF2-40B4-BE49-F238E27FC236}">
              <a16:creationId xmlns:a16="http://schemas.microsoft.com/office/drawing/2014/main" id="{2A5ACB68-0EA9-4F3B-8615-1EE5D913E5AF}"/>
            </a:ext>
          </a:extLst>
        </xdr:cNvPr>
        <xdr:cNvSpPr/>
      </xdr:nvSpPr>
      <xdr:spPr>
        <a:xfrm>
          <a:off x="1968500" y="9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99604</xdr:rowOff>
    </xdr:from>
    <xdr:to>
      <xdr:col>15</xdr:col>
      <xdr:colOff>50800</xdr:colOff>
      <xdr:row>55</xdr:row>
      <xdr:rowOff>106135</xdr:rowOff>
    </xdr:to>
    <xdr:cxnSp macro="">
      <xdr:nvCxnSpPr>
        <xdr:cNvPr id="196" name="直線コネクタ 195">
          <a:extLst>
            <a:ext uri="{FF2B5EF4-FFF2-40B4-BE49-F238E27FC236}">
              <a16:creationId xmlns:a16="http://schemas.microsoft.com/office/drawing/2014/main" id="{F0BED183-3937-4B9E-8A4A-83FED766F245}"/>
            </a:ext>
          </a:extLst>
        </xdr:cNvPr>
        <xdr:cNvCxnSpPr/>
      </xdr:nvCxnSpPr>
      <xdr:spPr>
        <a:xfrm>
          <a:off x="2019300" y="95293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21046</xdr:rowOff>
    </xdr:from>
    <xdr:to>
      <xdr:col>6</xdr:col>
      <xdr:colOff>38100</xdr:colOff>
      <xdr:row>55</xdr:row>
      <xdr:rowOff>122646</xdr:rowOff>
    </xdr:to>
    <xdr:sp macro="" textlink="">
      <xdr:nvSpPr>
        <xdr:cNvPr id="197" name="楕円 196">
          <a:extLst>
            <a:ext uri="{FF2B5EF4-FFF2-40B4-BE49-F238E27FC236}">
              <a16:creationId xmlns:a16="http://schemas.microsoft.com/office/drawing/2014/main" id="{1C119BC5-EA0D-4A5B-BD75-D1859B41B555}"/>
            </a:ext>
          </a:extLst>
        </xdr:cNvPr>
        <xdr:cNvSpPr/>
      </xdr:nvSpPr>
      <xdr:spPr>
        <a:xfrm>
          <a:off x="1079500" y="94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71846</xdr:rowOff>
    </xdr:from>
    <xdr:to>
      <xdr:col>10</xdr:col>
      <xdr:colOff>114300</xdr:colOff>
      <xdr:row>55</xdr:row>
      <xdr:rowOff>99604</xdr:rowOff>
    </xdr:to>
    <xdr:cxnSp macro="">
      <xdr:nvCxnSpPr>
        <xdr:cNvPr id="198" name="直線コネクタ 197">
          <a:extLst>
            <a:ext uri="{FF2B5EF4-FFF2-40B4-BE49-F238E27FC236}">
              <a16:creationId xmlns:a16="http://schemas.microsoft.com/office/drawing/2014/main" id="{E2F0FAD7-6729-4DED-9EDB-619374DE0F9F}"/>
            </a:ext>
          </a:extLst>
        </xdr:cNvPr>
        <xdr:cNvCxnSpPr/>
      </xdr:nvCxnSpPr>
      <xdr:spPr>
        <a:xfrm>
          <a:off x="1130300" y="95015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1BBBD613-DF82-4BD3-AAF8-B91A9484C7F7}"/>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6F82F397-B90B-495D-AD25-130781DF6EE8}"/>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23391948-2DC1-46AD-B1D5-2F8DB8B1759F}"/>
            </a:ext>
          </a:extLst>
        </xdr:cNvPr>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A22D5E00-8B09-486D-99DA-59CD4324DA8F}"/>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31404</xdr:rowOff>
    </xdr:from>
    <xdr:ext cx="340478" cy="259045"/>
    <xdr:sp macro="" textlink="">
      <xdr:nvSpPr>
        <xdr:cNvPr id="203" name="n_1mainValue【橋りょう・トンネル】&#10;有形固定資産減価償却率">
          <a:extLst>
            <a:ext uri="{FF2B5EF4-FFF2-40B4-BE49-F238E27FC236}">
              <a16:creationId xmlns:a16="http://schemas.microsoft.com/office/drawing/2014/main" id="{5615CDA1-3566-4BEE-ADB9-D0A5C9846F1F}"/>
            </a:ext>
          </a:extLst>
        </xdr:cNvPr>
        <xdr:cNvSpPr txBox="1"/>
      </xdr:nvSpPr>
      <xdr:spPr>
        <a:xfrm>
          <a:off x="3614361" y="9289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2012</xdr:rowOff>
    </xdr:from>
    <xdr:ext cx="340478" cy="259045"/>
    <xdr:sp macro="" textlink="">
      <xdr:nvSpPr>
        <xdr:cNvPr id="204" name="n_2mainValue【橋りょう・トンネル】&#10;有形固定資産減価償却率">
          <a:extLst>
            <a:ext uri="{FF2B5EF4-FFF2-40B4-BE49-F238E27FC236}">
              <a16:creationId xmlns:a16="http://schemas.microsoft.com/office/drawing/2014/main" id="{57A22628-DC5D-4A85-B350-14789EACD25E}"/>
            </a:ext>
          </a:extLst>
        </xdr:cNvPr>
        <xdr:cNvSpPr txBox="1"/>
      </xdr:nvSpPr>
      <xdr:spPr>
        <a:xfrm>
          <a:off x="2738061" y="9260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166931</xdr:rowOff>
    </xdr:from>
    <xdr:ext cx="340478" cy="259045"/>
    <xdr:sp macro="" textlink="">
      <xdr:nvSpPr>
        <xdr:cNvPr id="205" name="n_3mainValue【橋りょう・トンネル】&#10;有形固定資産減価償却率">
          <a:extLst>
            <a:ext uri="{FF2B5EF4-FFF2-40B4-BE49-F238E27FC236}">
              <a16:creationId xmlns:a16="http://schemas.microsoft.com/office/drawing/2014/main" id="{FF1866A6-0EBD-4211-AE60-404985BEB479}"/>
            </a:ext>
          </a:extLst>
        </xdr:cNvPr>
        <xdr:cNvSpPr txBox="1"/>
      </xdr:nvSpPr>
      <xdr:spPr>
        <a:xfrm>
          <a:off x="1849061" y="92537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139173</xdr:rowOff>
    </xdr:from>
    <xdr:ext cx="340478" cy="259045"/>
    <xdr:sp macro="" textlink="">
      <xdr:nvSpPr>
        <xdr:cNvPr id="206" name="n_4mainValue【橋りょう・トンネル】&#10;有形固定資産減価償却率">
          <a:extLst>
            <a:ext uri="{FF2B5EF4-FFF2-40B4-BE49-F238E27FC236}">
              <a16:creationId xmlns:a16="http://schemas.microsoft.com/office/drawing/2014/main" id="{633229EF-868B-4808-9F76-A38A335FA6D4}"/>
            </a:ext>
          </a:extLst>
        </xdr:cNvPr>
        <xdr:cNvSpPr txBox="1"/>
      </xdr:nvSpPr>
      <xdr:spPr>
        <a:xfrm>
          <a:off x="960061" y="92260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F7AA49F2-6EB3-4955-A4CD-27B7231F21C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195B3A0-65B3-46C2-BB6D-C49CB61E35F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D9D61C6F-C1BE-4B23-8C96-BDB7A48906D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8A4A5A49-8CD2-4782-8591-CFFF4C543DB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46BBEBB-22F1-49F2-BCD6-A88E3684B21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0DDF908-982A-44E3-80AF-399C56394E8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88482FC9-FCAF-47A3-A336-72D083B26B7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D444DF72-19DE-4FC4-85A0-BE503CF893F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83B603F-C55C-4F3F-AF20-02FD442D06B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C26BA622-E402-4D9B-8BDA-B1FC44D49DC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834FA332-02D7-4436-AFF7-79FCD1D025A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8F63577C-F293-4AFD-864A-403E88A6A4B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419B70FD-0426-4375-B4E8-9F879DADD17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74B48668-ECEE-45A3-97F1-E64376193CA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7934CC0A-D087-4ADB-889D-ABD8F35D65E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C6995D35-603D-4689-98E1-EEFD38625B8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D91D60AA-D641-4C0B-B7DD-09649457FB0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5BAE7A53-7AA4-477A-B426-69F2649600A3}"/>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286414F5-176A-4E67-ABD5-98FE8367883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2192D8D0-C134-43ED-BFB1-4C25A839B42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4ECB453-6FA5-494B-AC20-B4675AF0EC7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C5093427-EE4B-4B89-97E3-0845B760038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799F2897-4194-4775-A5B0-89669CEEC56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id="{0F79213A-C34A-4C10-BF42-727180723108}"/>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B41D41B3-D540-4D0D-84B1-BAD62A1F6254}"/>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id="{A64BC528-5F58-4DCA-B57C-E297AC079EAF}"/>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9DBA5EEB-9A30-4B5B-B6C9-7BB968A79063}"/>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id="{7DFC6EC8-4878-47AE-A52D-A912285B5ADB}"/>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AB89411-9BBE-4DFE-B6ED-65E7C7323289}"/>
            </a:ext>
          </a:extLst>
        </xdr:cNvPr>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id="{74372346-E267-4E97-B907-6E6738E96F20}"/>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a:extLst>
            <a:ext uri="{FF2B5EF4-FFF2-40B4-BE49-F238E27FC236}">
              <a16:creationId xmlns:a16="http://schemas.microsoft.com/office/drawing/2014/main" id="{EAC856D9-8056-463C-A51F-506ABF22187D}"/>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a:extLst>
            <a:ext uri="{FF2B5EF4-FFF2-40B4-BE49-F238E27FC236}">
              <a16:creationId xmlns:a16="http://schemas.microsoft.com/office/drawing/2014/main" id="{7A40224C-F989-46AC-8B50-0D20FBB9A19B}"/>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a:extLst>
            <a:ext uri="{FF2B5EF4-FFF2-40B4-BE49-F238E27FC236}">
              <a16:creationId xmlns:a16="http://schemas.microsoft.com/office/drawing/2014/main" id="{8D18E2DD-42F5-4D60-A02A-9D7D31B3008A}"/>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a:extLst>
            <a:ext uri="{FF2B5EF4-FFF2-40B4-BE49-F238E27FC236}">
              <a16:creationId xmlns:a16="http://schemas.microsoft.com/office/drawing/2014/main" id="{D58C9890-A9C2-41A6-8FDC-B29654472FCE}"/>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1473536-EFC0-4CD3-A13C-147EADFD3BB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F22FDC1-4659-44B7-8660-C28E5F77EA1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004469C-ACFD-4C56-BFD0-74384A377B2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95C35B6-BF4F-4D1C-9340-F61F8C9D5AD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449E2B2-3399-4252-AAB8-9B1E482A461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18588</xdr:rowOff>
    </xdr:from>
    <xdr:to>
      <xdr:col>55</xdr:col>
      <xdr:colOff>50800</xdr:colOff>
      <xdr:row>64</xdr:row>
      <xdr:rowOff>120188</xdr:rowOff>
    </xdr:to>
    <xdr:sp macro="" textlink="">
      <xdr:nvSpPr>
        <xdr:cNvPr id="246" name="楕円 245">
          <a:extLst>
            <a:ext uri="{FF2B5EF4-FFF2-40B4-BE49-F238E27FC236}">
              <a16:creationId xmlns:a16="http://schemas.microsoft.com/office/drawing/2014/main" id="{AC66120B-13B9-4F37-BDCA-03A0C976C975}"/>
            </a:ext>
          </a:extLst>
        </xdr:cNvPr>
        <xdr:cNvSpPr/>
      </xdr:nvSpPr>
      <xdr:spPr>
        <a:xfrm>
          <a:off x="10426700" y="1099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104965</xdr:rowOff>
    </xdr:from>
    <xdr:ext cx="469744" cy="259045"/>
    <xdr:sp macro="" textlink="">
      <xdr:nvSpPr>
        <xdr:cNvPr id="247" name="【橋りょう・トンネル】&#10;一人当たり有形固定資産（償却資産）額該当値テキスト">
          <a:extLst>
            <a:ext uri="{FF2B5EF4-FFF2-40B4-BE49-F238E27FC236}">
              <a16:creationId xmlns:a16="http://schemas.microsoft.com/office/drawing/2014/main" id="{3E07A39E-8E74-4CC3-81B4-0BFFE9FA7CFA}"/>
            </a:ext>
          </a:extLst>
        </xdr:cNvPr>
        <xdr:cNvSpPr txBox="1"/>
      </xdr:nvSpPr>
      <xdr:spPr>
        <a:xfrm>
          <a:off x="10515600" y="1090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18692</xdr:rowOff>
    </xdr:from>
    <xdr:to>
      <xdr:col>50</xdr:col>
      <xdr:colOff>165100</xdr:colOff>
      <xdr:row>64</xdr:row>
      <xdr:rowOff>120292</xdr:rowOff>
    </xdr:to>
    <xdr:sp macro="" textlink="">
      <xdr:nvSpPr>
        <xdr:cNvPr id="248" name="楕円 247">
          <a:extLst>
            <a:ext uri="{FF2B5EF4-FFF2-40B4-BE49-F238E27FC236}">
              <a16:creationId xmlns:a16="http://schemas.microsoft.com/office/drawing/2014/main" id="{A3A537FF-1A84-4A4B-B086-58613E6C9C66}"/>
            </a:ext>
          </a:extLst>
        </xdr:cNvPr>
        <xdr:cNvSpPr/>
      </xdr:nvSpPr>
      <xdr:spPr>
        <a:xfrm>
          <a:off x="9588500" y="1099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69388</xdr:rowOff>
    </xdr:from>
    <xdr:to>
      <xdr:col>55</xdr:col>
      <xdr:colOff>0</xdr:colOff>
      <xdr:row>64</xdr:row>
      <xdr:rowOff>69492</xdr:rowOff>
    </xdr:to>
    <xdr:cxnSp macro="">
      <xdr:nvCxnSpPr>
        <xdr:cNvPr id="249" name="直線コネクタ 248">
          <a:extLst>
            <a:ext uri="{FF2B5EF4-FFF2-40B4-BE49-F238E27FC236}">
              <a16:creationId xmlns:a16="http://schemas.microsoft.com/office/drawing/2014/main" id="{A398EF32-E6AF-4EF4-9421-2FC093F9E6F6}"/>
            </a:ext>
          </a:extLst>
        </xdr:cNvPr>
        <xdr:cNvCxnSpPr/>
      </xdr:nvCxnSpPr>
      <xdr:spPr>
        <a:xfrm flipV="1">
          <a:off x="9639300" y="11042188"/>
          <a:ext cx="8382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18722</xdr:rowOff>
    </xdr:from>
    <xdr:to>
      <xdr:col>46</xdr:col>
      <xdr:colOff>38100</xdr:colOff>
      <xdr:row>64</xdr:row>
      <xdr:rowOff>120322</xdr:rowOff>
    </xdr:to>
    <xdr:sp macro="" textlink="">
      <xdr:nvSpPr>
        <xdr:cNvPr id="250" name="楕円 249">
          <a:extLst>
            <a:ext uri="{FF2B5EF4-FFF2-40B4-BE49-F238E27FC236}">
              <a16:creationId xmlns:a16="http://schemas.microsoft.com/office/drawing/2014/main" id="{43D7764A-5F27-42EB-80DA-51B5D0D08901}"/>
            </a:ext>
          </a:extLst>
        </xdr:cNvPr>
        <xdr:cNvSpPr/>
      </xdr:nvSpPr>
      <xdr:spPr>
        <a:xfrm>
          <a:off x="8699500" y="109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69492</xdr:rowOff>
    </xdr:from>
    <xdr:to>
      <xdr:col>50</xdr:col>
      <xdr:colOff>114300</xdr:colOff>
      <xdr:row>64</xdr:row>
      <xdr:rowOff>69522</xdr:rowOff>
    </xdr:to>
    <xdr:cxnSp macro="">
      <xdr:nvCxnSpPr>
        <xdr:cNvPr id="251" name="直線コネクタ 250">
          <a:extLst>
            <a:ext uri="{FF2B5EF4-FFF2-40B4-BE49-F238E27FC236}">
              <a16:creationId xmlns:a16="http://schemas.microsoft.com/office/drawing/2014/main" id="{D50A6ADC-AC4C-47BB-96AC-19EA81DA1BED}"/>
            </a:ext>
          </a:extLst>
        </xdr:cNvPr>
        <xdr:cNvCxnSpPr/>
      </xdr:nvCxnSpPr>
      <xdr:spPr>
        <a:xfrm flipV="1">
          <a:off x="8750300" y="11042292"/>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20467</xdr:rowOff>
    </xdr:from>
    <xdr:to>
      <xdr:col>41</xdr:col>
      <xdr:colOff>101600</xdr:colOff>
      <xdr:row>64</xdr:row>
      <xdr:rowOff>122067</xdr:rowOff>
    </xdr:to>
    <xdr:sp macro="" textlink="">
      <xdr:nvSpPr>
        <xdr:cNvPr id="252" name="楕円 251">
          <a:extLst>
            <a:ext uri="{FF2B5EF4-FFF2-40B4-BE49-F238E27FC236}">
              <a16:creationId xmlns:a16="http://schemas.microsoft.com/office/drawing/2014/main" id="{253AE028-ACF4-4B16-BF0A-9219EA40D9B8}"/>
            </a:ext>
          </a:extLst>
        </xdr:cNvPr>
        <xdr:cNvSpPr/>
      </xdr:nvSpPr>
      <xdr:spPr>
        <a:xfrm>
          <a:off x="7810500" y="1099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69522</xdr:rowOff>
    </xdr:from>
    <xdr:to>
      <xdr:col>45</xdr:col>
      <xdr:colOff>177800</xdr:colOff>
      <xdr:row>64</xdr:row>
      <xdr:rowOff>71267</xdr:rowOff>
    </xdr:to>
    <xdr:cxnSp macro="">
      <xdr:nvCxnSpPr>
        <xdr:cNvPr id="253" name="直線コネクタ 252">
          <a:extLst>
            <a:ext uri="{FF2B5EF4-FFF2-40B4-BE49-F238E27FC236}">
              <a16:creationId xmlns:a16="http://schemas.microsoft.com/office/drawing/2014/main" id="{BA05D342-C1D6-4A61-8B6C-1BEA8B89AC46}"/>
            </a:ext>
          </a:extLst>
        </xdr:cNvPr>
        <xdr:cNvCxnSpPr/>
      </xdr:nvCxnSpPr>
      <xdr:spPr>
        <a:xfrm flipV="1">
          <a:off x="7861300" y="11042322"/>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20526</xdr:rowOff>
    </xdr:from>
    <xdr:to>
      <xdr:col>36</xdr:col>
      <xdr:colOff>165100</xdr:colOff>
      <xdr:row>64</xdr:row>
      <xdr:rowOff>122126</xdr:rowOff>
    </xdr:to>
    <xdr:sp macro="" textlink="">
      <xdr:nvSpPr>
        <xdr:cNvPr id="254" name="楕円 253">
          <a:extLst>
            <a:ext uri="{FF2B5EF4-FFF2-40B4-BE49-F238E27FC236}">
              <a16:creationId xmlns:a16="http://schemas.microsoft.com/office/drawing/2014/main" id="{AA1DBCBD-BE28-4C7A-B7DC-D6D409A04594}"/>
            </a:ext>
          </a:extLst>
        </xdr:cNvPr>
        <xdr:cNvSpPr/>
      </xdr:nvSpPr>
      <xdr:spPr>
        <a:xfrm>
          <a:off x="6921500" y="109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71267</xdr:rowOff>
    </xdr:from>
    <xdr:to>
      <xdr:col>41</xdr:col>
      <xdr:colOff>50800</xdr:colOff>
      <xdr:row>64</xdr:row>
      <xdr:rowOff>71326</xdr:rowOff>
    </xdr:to>
    <xdr:cxnSp macro="">
      <xdr:nvCxnSpPr>
        <xdr:cNvPr id="255" name="直線コネクタ 254">
          <a:extLst>
            <a:ext uri="{FF2B5EF4-FFF2-40B4-BE49-F238E27FC236}">
              <a16:creationId xmlns:a16="http://schemas.microsoft.com/office/drawing/2014/main" id="{C43E088E-78EA-47EE-811E-35AECA753EE6}"/>
            </a:ext>
          </a:extLst>
        </xdr:cNvPr>
        <xdr:cNvCxnSpPr/>
      </xdr:nvCxnSpPr>
      <xdr:spPr>
        <a:xfrm flipV="1">
          <a:off x="6972300" y="11044067"/>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EB517E40-5480-4A59-8374-7033D0704BDD}"/>
            </a:ext>
          </a:extLst>
        </xdr:cNvPr>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9A840601-B63D-4BB9-9ED5-99F56D2F53E8}"/>
            </a:ext>
          </a:extLst>
        </xdr:cNvPr>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9C70393-0E6B-4FAE-986F-2831E3399F34}"/>
            </a:ext>
          </a:extLst>
        </xdr:cNvPr>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EDE1AE4D-8677-43B8-A00C-A57023C52B1D}"/>
            </a:ext>
          </a:extLst>
        </xdr:cNvPr>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111419</xdr:rowOff>
    </xdr:from>
    <xdr:ext cx="469744" cy="259045"/>
    <xdr:sp macro="" textlink="">
      <xdr:nvSpPr>
        <xdr:cNvPr id="260" name="n_1mainValue【橋りょう・トンネル】&#10;一人当たり有形固定資産（償却資産）額">
          <a:extLst>
            <a:ext uri="{FF2B5EF4-FFF2-40B4-BE49-F238E27FC236}">
              <a16:creationId xmlns:a16="http://schemas.microsoft.com/office/drawing/2014/main" id="{1F2543CD-EDA9-4274-9691-602DB2A320C4}"/>
            </a:ext>
          </a:extLst>
        </xdr:cNvPr>
        <xdr:cNvSpPr txBox="1"/>
      </xdr:nvSpPr>
      <xdr:spPr>
        <a:xfrm>
          <a:off x="9391728" y="1108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111449</xdr:rowOff>
    </xdr:from>
    <xdr:ext cx="469744" cy="259045"/>
    <xdr:sp macro="" textlink="">
      <xdr:nvSpPr>
        <xdr:cNvPr id="261" name="n_2mainValue【橋りょう・トンネル】&#10;一人当たり有形固定資産（償却資産）額">
          <a:extLst>
            <a:ext uri="{FF2B5EF4-FFF2-40B4-BE49-F238E27FC236}">
              <a16:creationId xmlns:a16="http://schemas.microsoft.com/office/drawing/2014/main" id="{963432E6-6595-4807-B7E1-0A3257BD5CA0}"/>
            </a:ext>
          </a:extLst>
        </xdr:cNvPr>
        <xdr:cNvSpPr txBox="1"/>
      </xdr:nvSpPr>
      <xdr:spPr>
        <a:xfrm>
          <a:off x="8515428" y="1108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113194</xdr:rowOff>
    </xdr:from>
    <xdr:ext cx="469744" cy="259045"/>
    <xdr:sp macro="" textlink="">
      <xdr:nvSpPr>
        <xdr:cNvPr id="262" name="n_3mainValue【橋りょう・トンネル】&#10;一人当たり有形固定資産（償却資産）額">
          <a:extLst>
            <a:ext uri="{FF2B5EF4-FFF2-40B4-BE49-F238E27FC236}">
              <a16:creationId xmlns:a16="http://schemas.microsoft.com/office/drawing/2014/main" id="{D492F938-D081-4063-8103-E888D7DD041E}"/>
            </a:ext>
          </a:extLst>
        </xdr:cNvPr>
        <xdr:cNvSpPr txBox="1"/>
      </xdr:nvSpPr>
      <xdr:spPr>
        <a:xfrm>
          <a:off x="7626428" y="1108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113253</xdr:rowOff>
    </xdr:from>
    <xdr:ext cx="469744" cy="259045"/>
    <xdr:sp macro="" textlink="">
      <xdr:nvSpPr>
        <xdr:cNvPr id="263" name="n_4mainValue【橋りょう・トンネル】&#10;一人当たり有形固定資産（償却資産）額">
          <a:extLst>
            <a:ext uri="{FF2B5EF4-FFF2-40B4-BE49-F238E27FC236}">
              <a16:creationId xmlns:a16="http://schemas.microsoft.com/office/drawing/2014/main" id="{60113EDD-CD27-4710-A91C-7F417AC0B00B}"/>
            </a:ext>
          </a:extLst>
        </xdr:cNvPr>
        <xdr:cNvSpPr txBox="1"/>
      </xdr:nvSpPr>
      <xdr:spPr>
        <a:xfrm>
          <a:off x="6737428" y="1108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F91DD8ED-52AC-49BF-BC79-78A76FA7D70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11FF591-EA18-48DB-A216-910AF9CAD10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A4D389FD-3E17-42FE-9DC5-DE8A16DF4CC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3432259F-FC21-4A51-AF07-6981FF0EF37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657E7364-3F3C-4C2F-B952-3A1A56C8C9E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8415E3F6-EF0B-48F8-A2E9-E5FCD7C318A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B5705724-0855-4ACF-98AE-5B756654FD2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14AEC226-6795-4269-B00A-EE1EE6227F4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E34FFC63-2C51-47D2-9CAA-95B2616291C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CC5C2570-8527-4BB2-B8EC-33FADD67F62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1790AF10-D06D-4F1B-BE4E-1EC67177E50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6F6A3820-97F1-40E9-8763-F8BF9EACE30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D4438CC9-69F4-4F83-AE61-498CB36FF05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303370FA-9582-44D8-8F7C-E87EBF8C7B6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A32B1869-42A5-4AAF-9CD0-AD80DE0E08F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E902B800-AABE-4825-B5A6-C30959638CA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45C739AD-CC80-4E3D-9080-7EC70FFEA24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8ABE239-246A-4FBE-B93B-4D39975D4C6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67DD011D-DBF9-4BEC-92B8-C3E57C1AEA3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5E477398-F3F1-4CC7-84EA-E09A4222042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C2139AF3-E1B4-4ADF-8A00-6FB2D4A1AE9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1A6FAA44-3FCB-40A7-A59F-B43FA5B93F0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784A51AE-679D-41EB-B136-0B77F9D48C9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81AB8B70-BEBB-4820-944B-FFF2415114D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9D67A4C3-CE2B-4DBC-942A-46ED27C1E814}"/>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D1276392-5018-4314-8DAA-64E57AFC63A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190F24C1-ADF3-417B-8828-07B2BDFEE7D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CEC7C684-3555-44B5-9680-814385E7A63A}"/>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53EAE02F-2AD8-494D-A8EE-B773CAB74F52}"/>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13B09C24-A609-4993-9348-6CCAFD329533}"/>
            </a:ext>
          </a:extLst>
        </xdr:cNvPr>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a:extLst>
            <a:ext uri="{FF2B5EF4-FFF2-40B4-BE49-F238E27FC236}">
              <a16:creationId xmlns:a16="http://schemas.microsoft.com/office/drawing/2014/main" id="{6A69DFBA-335F-409D-8857-778D5BFF5EA3}"/>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a:extLst>
            <a:ext uri="{FF2B5EF4-FFF2-40B4-BE49-F238E27FC236}">
              <a16:creationId xmlns:a16="http://schemas.microsoft.com/office/drawing/2014/main" id="{D2F9077E-58F1-4AF8-8323-85BE64ED2B82}"/>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a:extLst>
            <a:ext uri="{FF2B5EF4-FFF2-40B4-BE49-F238E27FC236}">
              <a16:creationId xmlns:a16="http://schemas.microsoft.com/office/drawing/2014/main" id="{73500277-EE83-4C00-BB4B-EFC95CD1F82C}"/>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a:extLst>
            <a:ext uri="{FF2B5EF4-FFF2-40B4-BE49-F238E27FC236}">
              <a16:creationId xmlns:a16="http://schemas.microsoft.com/office/drawing/2014/main" id="{C2B27DE1-D8D5-446E-A255-C32712A12C4B}"/>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a:extLst>
            <a:ext uri="{FF2B5EF4-FFF2-40B4-BE49-F238E27FC236}">
              <a16:creationId xmlns:a16="http://schemas.microsoft.com/office/drawing/2014/main" id="{954BBDBD-7DF3-4AA3-877D-61DE95C69474}"/>
            </a:ext>
          </a:extLst>
        </xdr:cNvPr>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482A80D-30FB-4895-A6FE-BD16CEE1921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65B4E3B-C061-4C6B-841A-8FC363ED8BC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D108E0B-58E4-40EF-B9AC-FCADB1F229D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4CFFDA1-C0F3-4208-820D-2CFF7AE508F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C038C21-B71D-40E0-9CFE-90807FB72D6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4" name="楕円 303">
          <a:extLst>
            <a:ext uri="{FF2B5EF4-FFF2-40B4-BE49-F238E27FC236}">
              <a16:creationId xmlns:a16="http://schemas.microsoft.com/office/drawing/2014/main" id="{8AF00861-7816-4062-BBC0-676A941771B3}"/>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5" name="【公営住宅】&#10;有形固定資産減価償却率該当値テキスト">
          <a:extLst>
            <a:ext uri="{FF2B5EF4-FFF2-40B4-BE49-F238E27FC236}">
              <a16:creationId xmlns:a16="http://schemas.microsoft.com/office/drawing/2014/main" id="{53B5B7C4-1FEF-4A0F-A6EA-024ED7CCD687}"/>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6" name="楕円 305">
          <a:extLst>
            <a:ext uri="{FF2B5EF4-FFF2-40B4-BE49-F238E27FC236}">
              <a16:creationId xmlns:a16="http://schemas.microsoft.com/office/drawing/2014/main" id="{B6E5784E-506A-45BC-8A45-635024BBF440}"/>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7" name="直線コネクタ 306">
          <a:extLst>
            <a:ext uri="{FF2B5EF4-FFF2-40B4-BE49-F238E27FC236}">
              <a16:creationId xmlns:a16="http://schemas.microsoft.com/office/drawing/2014/main" id="{4EFBB222-A67E-48E8-A703-F2F5916A35C5}"/>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8" name="楕円 307">
          <a:extLst>
            <a:ext uri="{FF2B5EF4-FFF2-40B4-BE49-F238E27FC236}">
              <a16:creationId xmlns:a16="http://schemas.microsoft.com/office/drawing/2014/main" id="{F3064370-FC98-4917-86CE-270BD8E1193F}"/>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09" name="直線コネクタ 308">
          <a:extLst>
            <a:ext uri="{FF2B5EF4-FFF2-40B4-BE49-F238E27FC236}">
              <a16:creationId xmlns:a16="http://schemas.microsoft.com/office/drawing/2014/main" id="{7FD17CD9-DFD3-4500-B3DD-3B6CB2D855D9}"/>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10" name="楕円 309">
          <a:extLst>
            <a:ext uri="{FF2B5EF4-FFF2-40B4-BE49-F238E27FC236}">
              <a16:creationId xmlns:a16="http://schemas.microsoft.com/office/drawing/2014/main" id="{6B3F6A98-2CC2-47BA-BC54-DFBAF554DC9A}"/>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11" name="直線コネクタ 310">
          <a:extLst>
            <a:ext uri="{FF2B5EF4-FFF2-40B4-BE49-F238E27FC236}">
              <a16:creationId xmlns:a16="http://schemas.microsoft.com/office/drawing/2014/main" id="{95537EE2-9E45-49DA-A50A-3660B4E42BDB}"/>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12" name="楕円 311">
          <a:extLst>
            <a:ext uri="{FF2B5EF4-FFF2-40B4-BE49-F238E27FC236}">
              <a16:creationId xmlns:a16="http://schemas.microsoft.com/office/drawing/2014/main" id="{C5A0B182-8F47-4034-B72A-059D8FD542EB}"/>
            </a:ext>
          </a:extLst>
        </xdr:cNvPr>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13" name="直線コネクタ 312">
          <a:extLst>
            <a:ext uri="{FF2B5EF4-FFF2-40B4-BE49-F238E27FC236}">
              <a16:creationId xmlns:a16="http://schemas.microsoft.com/office/drawing/2014/main" id="{BF046799-21A5-4374-AF54-01CF1EFA9F5E}"/>
            </a:ext>
          </a:extLst>
        </xdr:cNvPr>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4" name="n_1aveValue【公営住宅】&#10;有形固定資産減価償却率">
          <a:extLst>
            <a:ext uri="{FF2B5EF4-FFF2-40B4-BE49-F238E27FC236}">
              <a16:creationId xmlns:a16="http://schemas.microsoft.com/office/drawing/2014/main" id="{BE40DF83-B0B3-4486-8C59-3474F8716EC5}"/>
            </a:ext>
          </a:extLst>
        </xdr:cNvPr>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5" name="n_2aveValue【公営住宅】&#10;有形固定資産減価償却率">
          <a:extLst>
            <a:ext uri="{FF2B5EF4-FFF2-40B4-BE49-F238E27FC236}">
              <a16:creationId xmlns:a16="http://schemas.microsoft.com/office/drawing/2014/main" id="{24350224-ECDD-4F73-A8DC-826308F4095C}"/>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6" name="n_3aveValue【公営住宅】&#10;有形固定資産減価償却率">
          <a:extLst>
            <a:ext uri="{FF2B5EF4-FFF2-40B4-BE49-F238E27FC236}">
              <a16:creationId xmlns:a16="http://schemas.microsoft.com/office/drawing/2014/main" id="{2B484D95-F417-4A66-9744-23E061FF42B0}"/>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317" name="n_4aveValue【公営住宅】&#10;有形固定資産減価償却率">
          <a:extLst>
            <a:ext uri="{FF2B5EF4-FFF2-40B4-BE49-F238E27FC236}">
              <a16:creationId xmlns:a16="http://schemas.microsoft.com/office/drawing/2014/main" id="{C6C55232-F3CF-48F2-ADFB-4479A6088C1C}"/>
            </a:ext>
          </a:extLst>
        </xdr:cNvPr>
        <xdr:cNvSpPr txBox="1"/>
      </xdr:nvSpPr>
      <xdr:spPr>
        <a:xfrm>
          <a:off x="927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8" name="n_1mainValue【公営住宅】&#10;有形固定資産減価償却率">
          <a:extLst>
            <a:ext uri="{FF2B5EF4-FFF2-40B4-BE49-F238E27FC236}">
              <a16:creationId xmlns:a16="http://schemas.microsoft.com/office/drawing/2014/main" id="{81FB2B39-167A-45F6-97D5-1F7233CE2684}"/>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19" name="n_2mainValue【公営住宅】&#10;有形固定資産減価償却率">
          <a:extLst>
            <a:ext uri="{FF2B5EF4-FFF2-40B4-BE49-F238E27FC236}">
              <a16:creationId xmlns:a16="http://schemas.microsoft.com/office/drawing/2014/main" id="{B75BF0CA-8771-4031-AB85-B137067F2BED}"/>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20" name="n_3mainValue【公営住宅】&#10;有形固定資産減価償却率">
          <a:extLst>
            <a:ext uri="{FF2B5EF4-FFF2-40B4-BE49-F238E27FC236}">
              <a16:creationId xmlns:a16="http://schemas.microsoft.com/office/drawing/2014/main" id="{587B4D9B-6378-4064-AA8A-4B7A55411C96}"/>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21" name="n_4mainValue【公営住宅】&#10;有形固定資産減価償却率">
          <a:extLst>
            <a:ext uri="{FF2B5EF4-FFF2-40B4-BE49-F238E27FC236}">
              <a16:creationId xmlns:a16="http://schemas.microsoft.com/office/drawing/2014/main" id="{760EFBA2-A4CB-41D4-A497-D3C87D0B9281}"/>
            </a:ext>
          </a:extLst>
        </xdr:cNvPr>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B6AD817-8C24-4882-B1FF-D133B4621C2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8CC05C47-F23F-4204-A66F-1B472A35FA7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FAC22580-59F0-4021-888B-DFC7EFC3B2C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F226CD3E-AF0C-4B1C-9522-BE840485EF2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84FC181B-C23C-4E57-B456-5A00F47C563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3F0BF5D4-BA36-446A-83B7-256D379B837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B755BB5F-0F1D-438D-85A5-77EA179FA1D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2DF23F32-82B1-4C12-AF56-364F8242567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877306DB-94FF-499C-A975-993A1B7D242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AAA4C20D-7D0B-448B-85B0-06F70FEC7EF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E09C7C66-F52A-4FFC-B1DA-4EF052A7CD9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4A72DB09-6657-41F6-8EAE-72D5EB65CB5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DDA5C531-87F3-482B-A283-5E36970807F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36EBD5FD-FC51-43DA-ACAB-11CBECAA8A4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8B76A73D-A886-42D9-A9D4-A15FE2E8376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C52DF43B-1385-4A59-96E3-7A4713AAD30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CB1721B7-DF59-42F1-BD60-3CEDA55C19C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8001AC95-2C97-4F35-B4AB-CD470065951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91C288DC-7066-4F71-B98B-91BB5F773B6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556F40F4-3917-4CE3-865F-6ADAA6CC63E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C1315CE-BFFD-4FBC-AD62-9A0A4E4670F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a:extLst>
            <a:ext uri="{FF2B5EF4-FFF2-40B4-BE49-F238E27FC236}">
              <a16:creationId xmlns:a16="http://schemas.microsoft.com/office/drawing/2014/main" id="{216F01F2-7F3B-4BB9-B83B-B4D323449F54}"/>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a:extLst>
            <a:ext uri="{FF2B5EF4-FFF2-40B4-BE49-F238E27FC236}">
              <a16:creationId xmlns:a16="http://schemas.microsoft.com/office/drawing/2014/main" id="{591683F9-9ED6-4475-BA9E-B0BF8FE2AF6F}"/>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a:extLst>
            <a:ext uri="{FF2B5EF4-FFF2-40B4-BE49-F238E27FC236}">
              <a16:creationId xmlns:a16="http://schemas.microsoft.com/office/drawing/2014/main" id="{C189AB84-BA1F-4631-A9C4-6E9E7944A077}"/>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a:extLst>
            <a:ext uri="{FF2B5EF4-FFF2-40B4-BE49-F238E27FC236}">
              <a16:creationId xmlns:a16="http://schemas.microsoft.com/office/drawing/2014/main" id="{B2E22420-CA78-4E8A-B048-F81AAAE3AE77}"/>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a:extLst>
            <a:ext uri="{FF2B5EF4-FFF2-40B4-BE49-F238E27FC236}">
              <a16:creationId xmlns:a16="http://schemas.microsoft.com/office/drawing/2014/main" id="{D0AEC9D0-727A-4DB2-8BA9-13CEDCA5692A}"/>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28464</xdr:rowOff>
    </xdr:from>
    <xdr:ext cx="469744" cy="259045"/>
    <xdr:sp macro="" textlink="">
      <xdr:nvSpPr>
        <xdr:cNvPr id="348" name="【公営住宅】&#10;一人当たり面積平均値テキスト">
          <a:extLst>
            <a:ext uri="{FF2B5EF4-FFF2-40B4-BE49-F238E27FC236}">
              <a16:creationId xmlns:a16="http://schemas.microsoft.com/office/drawing/2014/main" id="{35A7B89C-1B4A-4EF1-BE47-042BF955A51D}"/>
            </a:ext>
          </a:extLst>
        </xdr:cNvPr>
        <xdr:cNvSpPr txBox="1"/>
      </xdr:nvSpPr>
      <xdr:spPr>
        <a:xfrm>
          <a:off x="10515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a:extLst>
            <a:ext uri="{FF2B5EF4-FFF2-40B4-BE49-F238E27FC236}">
              <a16:creationId xmlns:a16="http://schemas.microsoft.com/office/drawing/2014/main" id="{3307B839-5087-479E-BBF8-CD5736FE9C88}"/>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a:extLst>
            <a:ext uri="{FF2B5EF4-FFF2-40B4-BE49-F238E27FC236}">
              <a16:creationId xmlns:a16="http://schemas.microsoft.com/office/drawing/2014/main" id="{7D2D5738-2803-4B21-97C1-913C65FD99F6}"/>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a:extLst>
            <a:ext uri="{FF2B5EF4-FFF2-40B4-BE49-F238E27FC236}">
              <a16:creationId xmlns:a16="http://schemas.microsoft.com/office/drawing/2014/main" id="{B934A1BF-F40A-428F-93C0-2AD5DD8BDA9C}"/>
            </a:ext>
          </a:extLst>
        </xdr:cNvPr>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a:extLst>
            <a:ext uri="{FF2B5EF4-FFF2-40B4-BE49-F238E27FC236}">
              <a16:creationId xmlns:a16="http://schemas.microsoft.com/office/drawing/2014/main" id="{33BAC920-3694-47AF-A380-B06BAC3F2CDF}"/>
            </a:ext>
          </a:extLst>
        </xdr:cNvPr>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a:extLst>
            <a:ext uri="{FF2B5EF4-FFF2-40B4-BE49-F238E27FC236}">
              <a16:creationId xmlns:a16="http://schemas.microsoft.com/office/drawing/2014/main" id="{53BE8BFC-B238-4651-BFD2-4DB3F651EF99}"/>
            </a:ext>
          </a:extLst>
        </xdr:cNvPr>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14A0BA9-8538-4011-9110-7A23FCE44CC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3A25BE6-0889-4A39-84D4-A2F1ABCA6EF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F08027D-EA7A-4EE2-AA92-5AE60EF57B8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5E919AA-AEAB-431C-B0FE-FA965DA6B05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43A7795-376E-4B55-8873-C1252075BD3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69596</xdr:rowOff>
    </xdr:from>
    <xdr:to>
      <xdr:col>55</xdr:col>
      <xdr:colOff>50800</xdr:colOff>
      <xdr:row>85</xdr:row>
      <xdr:rowOff>171196</xdr:rowOff>
    </xdr:to>
    <xdr:sp macro="" textlink="">
      <xdr:nvSpPr>
        <xdr:cNvPr id="359" name="楕円 358">
          <a:extLst>
            <a:ext uri="{FF2B5EF4-FFF2-40B4-BE49-F238E27FC236}">
              <a16:creationId xmlns:a16="http://schemas.microsoft.com/office/drawing/2014/main" id="{9EDF1C37-0C05-4879-9E1B-DEECCE24228B}"/>
            </a:ext>
          </a:extLst>
        </xdr:cNvPr>
        <xdr:cNvSpPr/>
      </xdr:nvSpPr>
      <xdr:spPr>
        <a:xfrm>
          <a:off x="104267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155973</xdr:rowOff>
    </xdr:from>
    <xdr:ext cx="469744" cy="259045"/>
    <xdr:sp macro="" textlink="">
      <xdr:nvSpPr>
        <xdr:cNvPr id="360" name="【公営住宅】&#10;一人当たり面積該当値テキスト">
          <a:extLst>
            <a:ext uri="{FF2B5EF4-FFF2-40B4-BE49-F238E27FC236}">
              <a16:creationId xmlns:a16="http://schemas.microsoft.com/office/drawing/2014/main" id="{A305A44B-2ED3-4F62-B810-71FA18F358A0}"/>
            </a:ext>
          </a:extLst>
        </xdr:cNvPr>
        <xdr:cNvSpPr txBox="1"/>
      </xdr:nvSpPr>
      <xdr:spPr>
        <a:xfrm>
          <a:off x="10515600" y="1455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68681</xdr:rowOff>
    </xdr:from>
    <xdr:to>
      <xdr:col>50</xdr:col>
      <xdr:colOff>165100</xdr:colOff>
      <xdr:row>85</xdr:row>
      <xdr:rowOff>170281</xdr:rowOff>
    </xdr:to>
    <xdr:sp macro="" textlink="">
      <xdr:nvSpPr>
        <xdr:cNvPr id="361" name="楕円 360">
          <a:extLst>
            <a:ext uri="{FF2B5EF4-FFF2-40B4-BE49-F238E27FC236}">
              <a16:creationId xmlns:a16="http://schemas.microsoft.com/office/drawing/2014/main" id="{5915040F-B39C-48BD-853B-597D3A2DAE28}"/>
            </a:ext>
          </a:extLst>
        </xdr:cNvPr>
        <xdr:cNvSpPr/>
      </xdr:nvSpPr>
      <xdr:spPr>
        <a:xfrm>
          <a:off x="9588500" y="146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119481</xdr:rowOff>
    </xdr:from>
    <xdr:to>
      <xdr:col>55</xdr:col>
      <xdr:colOff>0</xdr:colOff>
      <xdr:row>85</xdr:row>
      <xdr:rowOff>120396</xdr:rowOff>
    </xdr:to>
    <xdr:cxnSp macro="">
      <xdr:nvCxnSpPr>
        <xdr:cNvPr id="362" name="直線コネクタ 361">
          <a:extLst>
            <a:ext uri="{FF2B5EF4-FFF2-40B4-BE49-F238E27FC236}">
              <a16:creationId xmlns:a16="http://schemas.microsoft.com/office/drawing/2014/main" id="{60DAD7C7-131D-4F73-8138-69F7841092A5}"/>
            </a:ext>
          </a:extLst>
        </xdr:cNvPr>
        <xdr:cNvCxnSpPr/>
      </xdr:nvCxnSpPr>
      <xdr:spPr>
        <a:xfrm>
          <a:off x="9639300" y="1469273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69138</xdr:rowOff>
    </xdr:from>
    <xdr:to>
      <xdr:col>46</xdr:col>
      <xdr:colOff>38100</xdr:colOff>
      <xdr:row>85</xdr:row>
      <xdr:rowOff>170738</xdr:rowOff>
    </xdr:to>
    <xdr:sp macro="" textlink="">
      <xdr:nvSpPr>
        <xdr:cNvPr id="363" name="楕円 362">
          <a:extLst>
            <a:ext uri="{FF2B5EF4-FFF2-40B4-BE49-F238E27FC236}">
              <a16:creationId xmlns:a16="http://schemas.microsoft.com/office/drawing/2014/main" id="{83D6C359-ABB1-4E2A-BB25-0E0A1514945C}"/>
            </a:ext>
          </a:extLst>
        </xdr:cNvPr>
        <xdr:cNvSpPr/>
      </xdr:nvSpPr>
      <xdr:spPr>
        <a:xfrm>
          <a:off x="8699500" y="146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119481</xdr:rowOff>
    </xdr:from>
    <xdr:to>
      <xdr:col>50</xdr:col>
      <xdr:colOff>114300</xdr:colOff>
      <xdr:row>85</xdr:row>
      <xdr:rowOff>119938</xdr:rowOff>
    </xdr:to>
    <xdr:cxnSp macro="">
      <xdr:nvCxnSpPr>
        <xdr:cNvPr id="364" name="直線コネクタ 363">
          <a:extLst>
            <a:ext uri="{FF2B5EF4-FFF2-40B4-BE49-F238E27FC236}">
              <a16:creationId xmlns:a16="http://schemas.microsoft.com/office/drawing/2014/main" id="{739A3A7E-034B-460B-B10D-86D1AB81E34D}"/>
            </a:ext>
          </a:extLst>
        </xdr:cNvPr>
        <xdr:cNvCxnSpPr/>
      </xdr:nvCxnSpPr>
      <xdr:spPr>
        <a:xfrm flipV="1">
          <a:off x="8750300" y="1469273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65024</xdr:rowOff>
    </xdr:from>
    <xdr:to>
      <xdr:col>41</xdr:col>
      <xdr:colOff>101600</xdr:colOff>
      <xdr:row>85</xdr:row>
      <xdr:rowOff>166624</xdr:rowOff>
    </xdr:to>
    <xdr:sp macro="" textlink="">
      <xdr:nvSpPr>
        <xdr:cNvPr id="365" name="楕円 364">
          <a:extLst>
            <a:ext uri="{FF2B5EF4-FFF2-40B4-BE49-F238E27FC236}">
              <a16:creationId xmlns:a16="http://schemas.microsoft.com/office/drawing/2014/main" id="{4697E149-96E9-4078-A23D-CDDAA85D33EA}"/>
            </a:ext>
          </a:extLst>
        </xdr:cNvPr>
        <xdr:cNvSpPr/>
      </xdr:nvSpPr>
      <xdr:spPr>
        <a:xfrm>
          <a:off x="7810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115824</xdr:rowOff>
    </xdr:from>
    <xdr:to>
      <xdr:col>45</xdr:col>
      <xdr:colOff>177800</xdr:colOff>
      <xdr:row>85</xdr:row>
      <xdr:rowOff>119938</xdr:rowOff>
    </xdr:to>
    <xdr:cxnSp macro="">
      <xdr:nvCxnSpPr>
        <xdr:cNvPr id="366" name="直線コネクタ 365">
          <a:extLst>
            <a:ext uri="{FF2B5EF4-FFF2-40B4-BE49-F238E27FC236}">
              <a16:creationId xmlns:a16="http://schemas.microsoft.com/office/drawing/2014/main" id="{1895044E-1F74-4A88-A14D-8D61C7A76E20}"/>
            </a:ext>
          </a:extLst>
        </xdr:cNvPr>
        <xdr:cNvCxnSpPr/>
      </xdr:nvCxnSpPr>
      <xdr:spPr>
        <a:xfrm>
          <a:off x="7861300" y="1468907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75082</xdr:rowOff>
    </xdr:from>
    <xdr:to>
      <xdr:col>36</xdr:col>
      <xdr:colOff>165100</xdr:colOff>
      <xdr:row>86</xdr:row>
      <xdr:rowOff>5232</xdr:rowOff>
    </xdr:to>
    <xdr:sp macro="" textlink="">
      <xdr:nvSpPr>
        <xdr:cNvPr id="367" name="楕円 366">
          <a:extLst>
            <a:ext uri="{FF2B5EF4-FFF2-40B4-BE49-F238E27FC236}">
              <a16:creationId xmlns:a16="http://schemas.microsoft.com/office/drawing/2014/main" id="{34924F80-4BE1-437F-92AB-650A3958D3BA}"/>
            </a:ext>
          </a:extLst>
        </xdr:cNvPr>
        <xdr:cNvSpPr/>
      </xdr:nvSpPr>
      <xdr:spPr>
        <a:xfrm>
          <a:off x="6921500" y="146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115824</xdr:rowOff>
    </xdr:from>
    <xdr:to>
      <xdr:col>41</xdr:col>
      <xdr:colOff>50800</xdr:colOff>
      <xdr:row>85</xdr:row>
      <xdr:rowOff>125882</xdr:rowOff>
    </xdr:to>
    <xdr:cxnSp macro="">
      <xdr:nvCxnSpPr>
        <xdr:cNvPr id="368" name="直線コネクタ 367">
          <a:extLst>
            <a:ext uri="{FF2B5EF4-FFF2-40B4-BE49-F238E27FC236}">
              <a16:creationId xmlns:a16="http://schemas.microsoft.com/office/drawing/2014/main" id="{A0EF8D1B-785D-4CF4-8265-EF2D6BA546A3}"/>
            </a:ext>
          </a:extLst>
        </xdr:cNvPr>
        <xdr:cNvCxnSpPr/>
      </xdr:nvCxnSpPr>
      <xdr:spPr>
        <a:xfrm flipV="1">
          <a:off x="6972300" y="1468907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macro="" textlink="">
      <xdr:nvSpPr>
        <xdr:cNvPr id="369" name="n_1aveValue【公営住宅】&#10;一人当たり面積">
          <a:extLst>
            <a:ext uri="{FF2B5EF4-FFF2-40B4-BE49-F238E27FC236}">
              <a16:creationId xmlns:a16="http://schemas.microsoft.com/office/drawing/2014/main" id="{4AEF51FB-60BC-48A5-AF27-2CDA2A49B77C}"/>
            </a:ext>
          </a:extLst>
        </xdr:cNvPr>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70" name="n_2aveValue【公営住宅】&#10;一人当たり面積">
          <a:extLst>
            <a:ext uri="{FF2B5EF4-FFF2-40B4-BE49-F238E27FC236}">
              <a16:creationId xmlns:a16="http://schemas.microsoft.com/office/drawing/2014/main" id="{8EB4D11B-FF96-4ED6-BC69-C2183659910F}"/>
            </a:ext>
          </a:extLst>
        </xdr:cNvPr>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71" name="n_3aveValue【公営住宅】&#10;一人当たり面積">
          <a:extLst>
            <a:ext uri="{FF2B5EF4-FFF2-40B4-BE49-F238E27FC236}">
              <a16:creationId xmlns:a16="http://schemas.microsoft.com/office/drawing/2014/main" id="{215A83E1-CACD-45FD-A6C4-C239408DF3BF}"/>
            </a:ext>
          </a:extLst>
        </xdr:cNvPr>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72" name="n_4aveValue【公営住宅】&#10;一人当たり面積">
          <a:extLst>
            <a:ext uri="{FF2B5EF4-FFF2-40B4-BE49-F238E27FC236}">
              <a16:creationId xmlns:a16="http://schemas.microsoft.com/office/drawing/2014/main" id="{C784BE67-AF67-409D-991A-08B54666C621}"/>
            </a:ext>
          </a:extLst>
        </xdr:cNvPr>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161408</xdr:rowOff>
    </xdr:from>
    <xdr:ext cx="469744" cy="259045"/>
    <xdr:sp macro="" textlink="">
      <xdr:nvSpPr>
        <xdr:cNvPr id="373" name="n_1mainValue【公営住宅】&#10;一人当たり面積">
          <a:extLst>
            <a:ext uri="{FF2B5EF4-FFF2-40B4-BE49-F238E27FC236}">
              <a16:creationId xmlns:a16="http://schemas.microsoft.com/office/drawing/2014/main" id="{60F15F39-C49C-4D9E-9510-D38DF71FF767}"/>
            </a:ext>
          </a:extLst>
        </xdr:cNvPr>
        <xdr:cNvSpPr txBox="1"/>
      </xdr:nvSpPr>
      <xdr:spPr>
        <a:xfrm>
          <a:off x="9391727" y="1473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161865</xdr:rowOff>
    </xdr:from>
    <xdr:ext cx="469744" cy="259045"/>
    <xdr:sp macro="" textlink="">
      <xdr:nvSpPr>
        <xdr:cNvPr id="374" name="n_2mainValue【公営住宅】&#10;一人当たり面積">
          <a:extLst>
            <a:ext uri="{FF2B5EF4-FFF2-40B4-BE49-F238E27FC236}">
              <a16:creationId xmlns:a16="http://schemas.microsoft.com/office/drawing/2014/main" id="{B935C13B-39D6-4196-B612-7B9993AFB35D}"/>
            </a:ext>
          </a:extLst>
        </xdr:cNvPr>
        <xdr:cNvSpPr txBox="1"/>
      </xdr:nvSpPr>
      <xdr:spPr>
        <a:xfrm>
          <a:off x="8515427" y="1473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157751</xdr:rowOff>
    </xdr:from>
    <xdr:ext cx="469744" cy="259045"/>
    <xdr:sp macro="" textlink="">
      <xdr:nvSpPr>
        <xdr:cNvPr id="375" name="n_3mainValue【公営住宅】&#10;一人当たり面積">
          <a:extLst>
            <a:ext uri="{FF2B5EF4-FFF2-40B4-BE49-F238E27FC236}">
              <a16:creationId xmlns:a16="http://schemas.microsoft.com/office/drawing/2014/main" id="{EA0D36D3-2999-4AA5-9BE8-756FA5FE3765}"/>
            </a:ext>
          </a:extLst>
        </xdr:cNvPr>
        <xdr:cNvSpPr txBox="1"/>
      </xdr:nvSpPr>
      <xdr:spPr>
        <a:xfrm>
          <a:off x="7626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167809</xdr:rowOff>
    </xdr:from>
    <xdr:ext cx="469744" cy="259045"/>
    <xdr:sp macro="" textlink="">
      <xdr:nvSpPr>
        <xdr:cNvPr id="376" name="n_4mainValue【公営住宅】&#10;一人当たり面積">
          <a:extLst>
            <a:ext uri="{FF2B5EF4-FFF2-40B4-BE49-F238E27FC236}">
              <a16:creationId xmlns:a16="http://schemas.microsoft.com/office/drawing/2014/main" id="{A3C5819F-2A5B-449F-94BA-9439E50FFBBA}"/>
            </a:ext>
          </a:extLst>
        </xdr:cNvPr>
        <xdr:cNvSpPr txBox="1"/>
      </xdr:nvSpPr>
      <xdr:spPr>
        <a:xfrm>
          <a:off x="6737427" y="1474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A1C06364-3E29-470C-890E-18718EEC975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A7FDA78F-5B1C-44FB-ABA7-C5BBB5FCF98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666F139F-793F-4EFA-A006-77E337BBA1F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38A70C68-FA92-4DA6-B791-F476BCA7611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857B0A67-9954-49E2-B215-71242E1C20C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8FF69221-7283-4E56-9E33-D700BC2DC62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52769B91-8DB0-4498-B594-EB8C91F3327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7E3BEE4-EF76-4E6D-8AA3-FADB2377702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B1AB85FD-08EB-498B-898F-4C619AA1915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F02036C7-6195-4CF1-A889-2F5CC37F702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DC7822AB-83BF-4941-ACA8-4B420FE862D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E0713541-EEB7-4CCC-9257-4E62A646CCE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91D919B4-AA14-49DF-B943-A0E89B43668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629AB80D-8453-4C05-B468-EC4A5B0E2AE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396B876C-B0DE-43EA-8F7A-A06093144B4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8CCDCE2D-780F-4629-A331-E07174F7D27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DB1D6F28-8EA9-4BFB-BB0E-AFD65AF4C40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3101FE63-733E-43E5-A544-D87F1BE0F63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F783E6C0-0A8D-424C-B41E-55B8CC7E060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649F90F2-5A87-4A3A-8BD1-1EA74C0DA76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261C383-C240-4782-BD90-70C290304C6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1261693A-99C7-4523-A079-07DEF21719E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4C35E151-8507-4091-A8C4-CF5FDDB17CD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B26180D8-0924-488E-98EE-D67934C4A04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D61DDF2A-9E71-40DE-87F2-8BA95826DEC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2C700F16-0195-45E5-B16D-6A3F7F8EE82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3B477C28-7F7D-4ABB-8FE3-64B8F70E2C7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CBA80817-5DAB-4E5C-85E2-0660FF38D73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585E5C7C-1F4A-4F37-B736-1B04FF168E3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C19BBFDC-A225-42C9-9B86-C8FECB07A01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1F9E1E6B-A066-40AD-90AF-18C106D382E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19C99508-D1EA-46B0-B7D7-F3F0BF32FC5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95359585-5717-4A84-A4CB-9A73394EBE3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24930F8A-982E-4832-BB61-F6325788DA8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140F2FED-F3A6-45D4-A230-AD9880D1EFB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35AF3A48-3BA0-48FC-8725-04F2C3C3D81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38DD8B58-7EFC-4F27-A328-E0DB8E03B58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FEADFF32-80A0-4FC9-8459-951B277DCF5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44DE817B-4899-4170-B77C-D0395D1C913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362C0007-FB7E-4BB1-9540-8723F0520D2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3FE2397F-0378-4271-BC90-CCC050EF5BBF}"/>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25DBCC20-CD03-459C-A555-1411F38989C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6DD94A8B-C784-46EE-A876-68436B42CE0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AC5E50F8-5A30-4622-B918-25C9780A9C28}"/>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a:extLst>
            <a:ext uri="{FF2B5EF4-FFF2-40B4-BE49-F238E27FC236}">
              <a16:creationId xmlns:a16="http://schemas.microsoft.com/office/drawing/2014/main" id="{D94EBE11-38DC-4470-B071-39395826C344}"/>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132097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BA907986-4F8B-4A53-BA57-5E4E01453DA5}"/>
            </a:ext>
          </a:extLst>
        </xdr:cNvPr>
        <xdr:cNvSpPr txBox="1"/>
      </xdr:nvSpPr>
      <xdr:spPr>
        <a:xfrm>
          <a:off x="16357600" y="630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a:extLst>
            <a:ext uri="{FF2B5EF4-FFF2-40B4-BE49-F238E27FC236}">
              <a16:creationId xmlns:a16="http://schemas.microsoft.com/office/drawing/2014/main" id="{A5BC8A4C-B6C8-4088-85FC-A274D467CA61}"/>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a:extLst>
            <a:ext uri="{FF2B5EF4-FFF2-40B4-BE49-F238E27FC236}">
              <a16:creationId xmlns:a16="http://schemas.microsoft.com/office/drawing/2014/main" id="{CA303CA8-AE0D-47D9-BAC7-0B71B2D1B26A}"/>
            </a:ext>
          </a:extLst>
        </xdr:cNvPr>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a:extLst>
            <a:ext uri="{FF2B5EF4-FFF2-40B4-BE49-F238E27FC236}">
              <a16:creationId xmlns:a16="http://schemas.microsoft.com/office/drawing/2014/main" id="{4AB48858-D4C8-4069-8FEC-4E85A60AD23A}"/>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a:extLst>
            <a:ext uri="{FF2B5EF4-FFF2-40B4-BE49-F238E27FC236}">
              <a16:creationId xmlns:a16="http://schemas.microsoft.com/office/drawing/2014/main" id="{257CFD67-DE35-4B79-9ED5-B8619B95A511}"/>
            </a:ext>
          </a:extLst>
        </xdr:cNvPr>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a:extLst>
            <a:ext uri="{FF2B5EF4-FFF2-40B4-BE49-F238E27FC236}">
              <a16:creationId xmlns:a16="http://schemas.microsoft.com/office/drawing/2014/main" id="{EB221B35-FA48-4C2F-A28F-8575075198EC}"/>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E0069A4B-30C9-4C3F-8AD0-0AD688A17AB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9B3A3A9-B978-4A3B-8196-86D85C3A5C7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B3168E8-4B4D-4DF6-B556-2717FDDD60D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A8942CD5-DC38-47FD-B2FC-7DEEB5A8691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4475AF6-1493-4025-B2D7-9DFD2509D22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99695</xdr:rowOff>
    </xdr:from>
    <xdr:to>
      <xdr:col>85</xdr:col>
      <xdr:colOff>177800</xdr:colOff>
      <xdr:row>41</xdr:row>
      <xdr:rowOff>29845</xdr:rowOff>
    </xdr:to>
    <xdr:sp macro="" textlink="">
      <xdr:nvSpPr>
        <xdr:cNvPr id="433" name="楕円 432">
          <a:extLst>
            <a:ext uri="{FF2B5EF4-FFF2-40B4-BE49-F238E27FC236}">
              <a16:creationId xmlns:a16="http://schemas.microsoft.com/office/drawing/2014/main" id="{2965212A-091C-4491-BB1B-7F697E499F33}"/>
            </a:ext>
          </a:extLst>
        </xdr:cNvPr>
        <xdr:cNvSpPr/>
      </xdr:nvSpPr>
      <xdr:spPr>
        <a:xfrm>
          <a:off x="162687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78122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45D4BE9F-DAE0-4406-9E7E-C00B0C01AB86}"/>
            </a:ext>
          </a:extLst>
        </xdr:cNvPr>
        <xdr:cNvSpPr txBox="1"/>
      </xdr:nvSpPr>
      <xdr:spPr>
        <a:xfrm>
          <a:off x="16357600"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44450</xdr:rowOff>
    </xdr:from>
    <xdr:to>
      <xdr:col>81</xdr:col>
      <xdr:colOff>101600</xdr:colOff>
      <xdr:row>40</xdr:row>
      <xdr:rowOff>146050</xdr:rowOff>
    </xdr:to>
    <xdr:sp macro="" textlink="">
      <xdr:nvSpPr>
        <xdr:cNvPr id="435" name="楕円 434">
          <a:extLst>
            <a:ext uri="{FF2B5EF4-FFF2-40B4-BE49-F238E27FC236}">
              <a16:creationId xmlns:a16="http://schemas.microsoft.com/office/drawing/2014/main" id="{EC491219-D24A-4174-96BD-C80F5CDBEAE1}"/>
            </a:ext>
          </a:extLst>
        </xdr:cNvPr>
        <xdr:cNvSpPr/>
      </xdr:nvSpPr>
      <xdr:spPr>
        <a:xfrm>
          <a:off x="15430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95250</xdr:rowOff>
    </xdr:from>
    <xdr:to>
      <xdr:col>85</xdr:col>
      <xdr:colOff>127000</xdr:colOff>
      <xdr:row>40</xdr:row>
      <xdr:rowOff>150495</xdr:rowOff>
    </xdr:to>
    <xdr:cxnSp macro="">
      <xdr:nvCxnSpPr>
        <xdr:cNvPr id="436" name="直線コネクタ 435">
          <a:extLst>
            <a:ext uri="{FF2B5EF4-FFF2-40B4-BE49-F238E27FC236}">
              <a16:creationId xmlns:a16="http://schemas.microsoft.com/office/drawing/2014/main" id="{AE97C206-FDCD-496A-B67D-DE3EBBF2224B}"/>
            </a:ext>
          </a:extLst>
        </xdr:cNvPr>
        <xdr:cNvCxnSpPr/>
      </xdr:nvCxnSpPr>
      <xdr:spPr>
        <a:xfrm>
          <a:off x="15481300" y="695325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4445</xdr:rowOff>
    </xdr:from>
    <xdr:to>
      <xdr:col>76</xdr:col>
      <xdr:colOff>165100</xdr:colOff>
      <xdr:row>40</xdr:row>
      <xdr:rowOff>106045</xdr:rowOff>
    </xdr:to>
    <xdr:sp macro="" textlink="">
      <xdr:nvSpPr>
        <xdr:cNvPr id="437" name="楕円 436">
          <a:extLst>
            <a:ext uri="{FF2B5EF4-FFF2-40B4-BE49-F238E27FC236}">
              <a16:creationId xmlns:a16="http://schemas.microsoft.com/office/drawing/2014/main" id="{8596A300-AC4F-4149-9E5B-4B9C3A64ABB3}"/>
            </a:ext>
          </a:extLst>
        </xdr:cNvPr>
        <xdr:cNvSpPr/>
      </xdr:nvSpPr>
      <xdr:spPr>
        <a:xfrm>
          <a:off x="14541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55245</xdr:rowOff>
    </xdr:from>
    <xdr:to>
      <xdr:col>81</xdr:col>
      <xdr:colOff>50800</xdr:colOff>
      <xdr:row>40</xdr:row>
      <xdr:rowOff>95250</xdr:rowOff>
    </xdr:to>
    <xdr:cxnSp macro="">
      <xdr:nvCxnSpPr>
        <xdr:cNvPr id="438" name="直線コネクタ 437">
          <a:extLst>
            <a:ext uri="{FF2B5EF4-FFF2-40B4-BE49-F238E27FC236}">
              <a16:creationId xmlns:a16="http://schemas.microsoft.com/office/drawing/2014/main" id="{11479889-6764-45FA-B652-F14D4025AEC8}"/>
            </a:ext>
          </a:extLst>
        </xdr:cNvPr>
        <xdr:cNvCxnSpPr/>
      </xdr:nvCxnSpPr>
      <xdr:spPr>
        <a:xfrm>
          <a:off x="14592300" y="69132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141605</xdr:rowOff>
    </xdr:from>
    <xdr:to>
      <xdr:col>72</xdr:col>
      <xdr:colOff>38100</xdr:colOff>
      <xdr:row>40</xdr:row>
      <xdr:rowOff>71755</xdr:rowOff>
    </xdr:to>
    <xdr:sp macro="" textlink="">
      <xdr:nvSpPr>
        <xdr:cNvPr id="439" name="楕円 438">
          <a:extLst>
            <a:ext uri="{FF2B5EF4-FFF2-40B4-BE49-F238E27FC236}">
              <a16:creationId xmlns:a16="http://schemas.microsoft.com/office/drawing/2014/main" id="{77BAD5B4-8E9B-4128-8989-C57CCA0E8600}"/>
            </a:ext>
          </a:extLst>
        </xdr:cNvPr>
        <xdr:cNvSpPr/>
      </xdr:nvSpPr>
      <xdr:spPr>
        <a:xfrm>
          <a:off x="13652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20955</xdr:rowOff>
    </xdr:from>
    <xdr:to>
      <xdr:col>76</xdr:col>
      <xdr:colOff>114300</xdr:colOff>
      <xdr:row>40</xdr:row>
      <xdr:rowOff>55245</xdr:rowOff>
    </xdr:to>
    <xdr:cxnSp macro="">
      <xdr:nvCxnSpPr>
        <xdr:cNvPr id="440" name="直線コネクタ 439">
          <a:extLst>
            <a:ext uri="{FF2B5EF4-FFF2-40B4-BE49-F238E27FC236}">
              <a16:creationId xmlns:a16="http://schemas.microsoft.com/office/drawing/2014/main" id="{0FF8366C-843F-49F7-B53D-11BB42F631FB}"/>
            </a:ext>
          </a:extLst>
        </xdr:cNvPr>
        <xdr:cNvCxnSpPr/>
      </xdr:nvCxnSpPr>
      <xdr:spPr>
        <a:xfrm>
          <a:off x="13703300" y="68789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80645</xdr:rowOff>
    </xdr:from>
    <xdr:to>
      <xdr:col>67</xdr:col>
      <xdr:colOff>101600</xdr:colOff>
      <xdr:row>40</xdr:row>
      <xdr:rowOff>10795</xdr:rowOff>
    </xdr:to>
    <xdr:sp macro="" textlink="">
      <xdr:nvSpPr>
        <xdr:cNvPr id="441" name="楕円 440">
          <a:extLst>
            <a:ext uri="{FF2B5EF4-FFF2-40B4-BE49-F238E27FC236}">
              <a16:creationId xmlns:a16="http://schemas.microsoft.com/office/drawing/2014/main" id="{CFB6FFB6-0373-47E5-A21C-3BAEB0E34A3C}"/>
            </a:ext>
          </a:extLst>
        </xdr:cNvPr>
        <xdr:cNvSpPr/>
      </xdr:nvSpPr>
      <xdr:spPr>
        <a:xfrm>
          <a:off x="12763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131445</xdr:rowOff>
    </xdr:from>
    <xdr:to>
      <xdr:col>71</xdr:col>
      <xdr:colOff>177800</xdr:colOff>
      <xdr:row>40</xdr:row>
      <xdr:rowOff>20955</xdr:rowOff>
    </xdr:to>
    <xdr:cxnSp macro="">
      <xdr:nvCxnSpPr>
        <xdr:cNvPr id="442" name="直線コネクタ 441">
          <a:extLst>
            <a:ext uri="{FF2B5EF4-FFF2-40B4-BE49-F238E27FC236}">
              <a16:creationId xmlns:a16="http://schemas.microsoft.com/office/drawing/2014/main" id="{3A92DB19-7CEC-45E2-8CC5-6293FF8EFC40}"/>
            </a:ext>
          </a:extLst>
        </xdr:cNvPr>
        <xdr:cNvCxnSpPr/>
      </xdr:nvCxnSpPr>
      <xdr:spPr>
        <a:xfrm>
          <a:off x="12814300" y="681799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170197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E087EB0C-2486-4785-B300-F25019694E97}"/>
            </a:ext>
          </a:extLst>
        </xdr:cNvPr>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D20D0049-7E71-478A-85B8-0B93827086F8}"/>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465E12A8-B496-43A0-9002-7D46D52EC2F4}"/>
            </a:ext>
          </a:extLst>
        </xdr:cNvPr>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510475A4-515C-4D0F-A9D9-47581043582D}"/>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137177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547A40C0-955B-4450-8DA5-C7E9422A2495}"/>
            </a:ext>
          </a:extLst>
        </xdr:cNvPr>
        <xdr:cNvSpPr txBox="1"/>
      </xdr:nvSpPr>
      <xdr:spPr>
        <a:xfrm>
          <a:off x="1526604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97172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ED335301-D0BB-4610-9D29-4A8B17B5707C}"/>
            </a:ext>
          </a:extLst>
        </xdr:cNvPr>
        <xdr:cNvSpPr txBox="1"/>
      </xdr:nvSpPr>
      <xdr:spPr>
        <a:xfrm>
          <a:off x="143897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62882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EDE35149-891B-4005-98FB-CBF7C3F4E5D5}"/>
            </a:ext>
          </a:extLst>
        </xdr:cNvPr>
        <xdr:cNvSpPr txBox="1"/>
      </xdr:nvSpPr>
      <xdr:spPr>
        <a:xfrm>
          <a:off x="135007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1922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21F31E9E-96F7-4FCA-BD25-1575B9C0C8CE}"/>
            </a:ext>
          </a:extLst>
        </xdr:cNvPr>
        <xdr:cNvSpPr txBox="1"/>
      </xdr:nvSpPr>
      <xdr:spPr>
        <a:xfrm>
          <a:off x="12611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59361B41-79CB-4536-9820-384A905C5DC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6BF4B06C-EE9A-4638-8D1B-9B37C0B2265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55A9DA02-44EE-4B38-A46D-66A083BCED3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512305C8-0F71-40AA-BFAD-A07F3AEEEB8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CED2C40-2DEE-458A-A37A-B24207FDFA4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D7507423-FB9B-4C63-BFF3-55396CAEADB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CEF3F1E0-2173-4872-8179-A4BD1DBC8CC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6F1DB6BE-9967-4E25-8D2A-E50CC005618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271F4AE3-4D4A-4B4B-9FF4-69B3D3EB75B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3675CAC4-9613-4054-85BD-3A8EFE0F15F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6ABD0445-99DB-4E8F-8C32-96DB902447A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24989A6B-E167-44AC-88DC-DBD5718F869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E8A227A2-BD7C-46E8-A78B-61680759E72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F5416AB5-5F7F-4D3E-8A54-F21E60BB8F8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8B88723D-B571-4EE3-BD1D-075DC8825BC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804CC7C-D5AF-4BD6-B793-F51F71B9009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B02A0661-6A5B-411A-8A98-F4AA0ECAAAA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18FCD6B2-A045-47F4-BAE8-D92BC6E3B57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AC823ACB-48F1-42B0-A2B9-734298EBBA7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C92FAAD6-F3F3-443A-9D9C-339026E0376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620695B5-F3BA-4369-A181-2D0266DB054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74939CBC-C200-43B9-9FD7-D870475B4C8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2C6826F4-A058-4F32-98B3-87A84406FCB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a:extLst>
            <a:ext uri="{FF2B5EF4-FFF2-40B4-BE49-F238E27FC236}">
              <a16:creationId xmlns:a16="http://schemas.microsoft.com/office/drawing/2014/main" id="{8F552FBA-B9AE-43C5-B86D-28487D31FC97}"/>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970C052A-C94C-43B4-8D5E-FC6A20738E45}"/>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a:extLst>
            <a:ext uri="{FF2B5EF4-FFF2-40B4-BE49-F238E27FC236}">
              <a16:creationId xmlns:a16="http://schemas.microsoft.com/office/drawing/2014/main" id="{344E6BBB-11F7-4F10-BEF9-5696BC13B108}"/>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9C2F88B4-0C4A-42A8-B4DD-F3AE01C5E5A1}"/>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a:extLst>
            <a:ext uri="{FF2B5EF4-FFF2-40B4-BE49-F238E27FC236}">
              <a16:creationId xmlns:a16="http://schemas.microsoft.com/office/drawing/2014/main" id="{5B0B2315-2A5E-4D8A-A93D-0AE1D3DF32EA}"/>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511A085C-C97A-4FE4-B9A5-D622DE22E2A0}"/>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E4641167-45B9-40B3-901F-5E258BF72662}"/>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a:extLst>
            <a:ext uri="{FF2B5EF4-FFF2-40B4-BE49-F238E27FC236}">
              <a16:creationId xmlns:a16="http://schemas.microsoft.com/office/drawing/2014/main" id="{8B831B23-122D-49DC-8F01-26A12219B30F}"/>
            </a:ext>
          </a:extLst>
        </xdr:cNvPr>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a:extLst>
            <a:ext uri="{FF2B5EF4-FFF2-40B4-BE49-F238E27FC236}">
              <a16:creationId xmlns:a16="http://schemas.microsoft.com/office/drawing/2014/main" id="{D34D15E7-F43C-4387-AE62-43A07383A939}"/>
            </a:ext>
          </a:extLst>
        </xdr:cNvPr>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a:extLst>
            <a:ext uri="{FF2B5EF4-FFF2-40B4-BE49-F238E27FC236}">
              <a16:creationId xmlns:a16="http://schemas.microsoft.com/office/drawing/2014/main" id="{BAD03327-0835-4529-9432-A908DEDF60E2}"/>
            </a:ext>
          </a:extLst>
        </xdr:cNvPr>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a:extLst>
            <a:ext uri="{FF2B5EF4-FFF2-40B4-BE49-F238E27FC236}">
              <a16:creationId xmlns:a16="http://schemas.microsoft.com/office/drawing/2014/main" id="{DD70D2A6-AC14-4BAC-8DC2-E6D92784A6F5}"/>
            </a:ext>
          </a:extLst>
        </xdr:cNvPr>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2C51E05D-6CAA-4AE6-8CF1-1A1F77826D1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38E9C96-53FB-438F-98E5-3E0E72196DB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2A2ED67-B228-490E-A778-DDCF455E35D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BF0E50F-3960-48CB-AF8D-EDBF22AE5E9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7C4F434-CE96-4C31-AF06-F23301BB2C2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90" name="楕円 489">
          <a:extLst>
            <a:ext uri="{FF2B5EF4-FFF2-40B4-BE49-F238E27FC236}">
              <a16:creationId xmlns:a16="http://schemas.microsoft.com/office/drawing/2014/main" id="{B0C1B4A7-AA89-475E-8CBD-60F43D0E8AC1}"/>
            </a:ext>
          </a:extLst>
        </xdr:cNvPr>
        <xdr:cNvSpPr/>
      </xdr:nvSpPr>
      <xdr:spPr>
        <a:xfrm>
          <a:off x="221107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30497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80B7D967-97D0-4D45-B120-6B112CE5E659}"/>
            </a:ext>
          </a:extLst>
        </xdr:cNvPr>
        <xdr:cNvSpPr txBox="1"/>
      </xdr:nvSpPr>
      <xdr:spPr>
        <a:xfrm>
          <a:off x="22199600"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57785</xdr:rowOff>
    </xdr:from>
    <xdr:to>
      <xdr:col>112</xdr:col>
      <xdr:colOff>38100</xdr:colOff>
      <xdr:row>39</xdr:row>
      <xdr:rowOff>159385</xdr:rowOff>
    </xdr:to>
    <xdr:sp macro="" textlink="">
      <xdr:nvSpPr>
        <xdr:cNvPr id="492" name="楕円 491">
          <a:extLst>
            <a:ext uri="{FF2B5EF4-FFF2-40B4-BE49-F238E27FC236}">
              <a16:creationId xmlns:a16="http://schemas.microsoft.com/office/drawing/2014/main" id="{C08A993C-11AA-4C98-A897-22020DB9E124}"/>
            </a:ext>
          </a:extLst>
        </xdr:cNvPr>
        <xdr:cNvSpPr/>
      </xdr:nvSpPr>
      <xdr:spPr>
        <a:xfrm>
          <a:off x="21272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102870</xdr:rowOff>
    </xdr:from>
    <xdr:to>
      <xdr:col>116</xdr:col>
      <xdr:colOff>63500</xdr:colOff>
      <xdr:row>39</xdr:row>
      <xdr:rowOff>108585</xdr:rowOff>
    </xdr:to>
    <xdr:cxnSp macro="">
      <xdr:nvCxnSpPr>
        <xdr:cNvPr id="493" name="直線コネクタ 492">
          <a:extLst>
            <a:ext uri="{FF2B5EF4-FFF2-40B4-BE49-F238E27FC236}">
              <a16:creationId xmlns:a16="http://schemas.microsoft.com/office/drawing/2014/main" id="{1697261D-3618-4CDD-9FEC-3A52D136875F}"/>
            </a:ext>
          </a:extLst>
        </xdr:cNvPr>
        <xdr:cNvCxnSpPr/>
      </xdr:nvCxnSpPr>
      <xdr:spPr>
        <a:xfrm flipV="1">
          <a:off x="21323300" y="67894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59690</xdr:rowOff>
    </xdr:from>
    <xdr:to>
      <xdr:col>107</xdr:col>
      <xdr:colOff>101600</xdr:colOff>
      <xdr:row>39</xdr:row>
      <xdr:rowOff>161290</xdr:rowOff>
    </xdr:to>
    <xdr:sp macro="" textlink="">
      <xdr:nvSpPr>
        <xdr:cNvPr id="494" name="楕円 493">
          <a:extLst>
            <a:ext uri="{FF2B5EF4-FFF2-40B4-BE49-F238E27FC236}">
              <a16:creationId xmlns:a16="http://schemas.microsoft.com/office/drawing/2014/main" id="{880D7FBA-7A54-472F-8AFB-4B5CB8E16C98}"/>
            </a:ext>
          </a:extLst>
        </xdr:cNvPr>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108585</xdr:rowOff>
    </xdr:from>
    <xdr:to>
      <xdr:col>111</xdr:col>
      <xdr:colOff>177800</xdr:colOff>
      <xdr:row>39</xdr:row>
      <xdr:rowOff>110490</xdr:rowOff>
    </xdr:to>
    <xdr:cxnSp macro="">
      <xdr:nvCxnSpPr>
        <xdr:cNvPr id="495" name="直線コネクタ 494">
          <a:extLst>
            <a:ext uri="{FF2B5EF4-FFF2-40B4-BE49-F238E27FC236}">
              <a16:creationId xmlns:a16="http://schemas.microsoft.com/office/drawing/2014/main" id="{27D91425-AA9B-415D-94EE-7572D646EB5E}"/>
            </a:ext>
          </a:extLst>
        </xdr:cNvPr>
        <xdr:cNvCxnSpPr/>
      </xdr:nvCxnSpPr>
      <xdr:spPr>
        <a:xfrm flipV="1">
          <a:off x="20434300" y="67951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61595</xdr:rowOff>
    </xdr:from>
    <xdr:to>
      <xdr:col>102</xdr:col>
      <xdr:colOff>165100</xdr:colOff>
      <xdr:row>39</xdr:row>
      <xdr:rowOff>163195</xdr:rowOff>
    </xdr:to>
    <xdr:sp macro="" textlink="">
      <xdr:nvSpPr>
        <xdr:cNvPr id="496" name="楕円 495">
          <a:extLst>
            <a:ext uri="{FF2B5EF4-FFF2-40B4-BE49-F238E27FC236}">
              <a16:creationId xmlns:a16="http://schemas.microsoft.com/office/drawing/2014/main" id="{1947F6BA-0092-479F-A2E4-D62E517A5D87}"/>
            </a:ext>
          </a:extLst>
        </xdr:cNvPr>
        <xdr:cNvSpPr/>
      </xdr:nvSpPr>
      <xdr:spPr>
        <a:xfrm>
          <a:off x="19494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110490</xdr:rowOff>
    </xdr:from>
    <xdr:to>
      <xdr:col>107</xdr:col>
      <xdr:colOff>50800</xdr:colOff>
      <xdr:row>39</xdr:row>
      <xdr:rowOff>112395</xdr:rowOff>
    </xdr:to>
    <xdr:cxnSp macro="">
      <xdr:nvCxnSpPr>
        <xdr:cNvPr id="497" name="直線コネクタ 496">
          <a:extLst>
            <a:ext uri="{FF2B5EF4-FFF2-40B4-BE49-F238E27FC236}">
              <a16:creationId xmlns:a16="http://schemas.microsoft.com/office/drawing/2014/main" id="{6F48D74E-35EB-4F7D-BDC7-70C7C02333BE}"/>
            </a:ext>
          </a:extLst>
        </xdr:cNvPr>
        <xdr:cNvCxnSpPr/>
      </xdr:nvCxnSpPr>
      <xdr:spPr>
        <a:xfrm flipV="1">
          <a:off x="19545300" y="67970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67310</xdr:rowOff>
    </xdr:from>
    <xdr:to>
      <xdr:col>98</xdr:col>
      <xdr:colOff>38100</xdr:colOff>
      <xdr:row>39</xdr:row>
      <xdr:rowOff>168910</xdr:rowOff>
    </xdr:to>
    <xdr:sp macro="" textlink="">
      <xdr:nvSpPr>
        <xdr:cNvPr id="498" name="楕円 497">
          <a:extLst>
            <a:ext uri="{FF2B5EF4-FFF2-40B4-BE49-F238E27FC236}">
              <a16:creationId xmlns:a16="http://schemas.microsoft.com/office/drawing/2014/main" id="{90F65604-77D6-4FAE-9D4A-E01596833CF3}"/>
            </a:ext>
          </a:extLst>
        </xdr:cNvPr>
        <xdr:cNvSpPr/>
      </xdr:nvSpPr>
      <xdr:spPr>
        <a:xfrm>
          <a:off x="18605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112395</xdr:rowOff>
    </xdr:from>
    <xdr:to>
      <xdr:col>102</xdr:col>
      <xdr:colOff>114300</xdr:colOff>
      <xdr:row>39</xdr:row>
      <xdr:rowOff>118110</xdr:rowOff>
    </xdr:to>
    <xdr:cxnSp macro="">
      <xdr:nvCxnSpPr>
        <xdr:cNvPr id="499" name="直線コネクタ 498">
          <a:extLst>
            <a:ext uri="{FF2B5EF4-FFF2-40B4-BE49-F238E27FC236}">
              <a16:creationId xmlns:a16="http://schemas.microsoft.com/office/drawing/2014/main" id="{ED03EE47-426E-4DA6-AE1B-88C6EF5BB725}"/>
            </a:ext>
          </a:extLst>
        </xdr:cNvPr>
        <xdr:cNvCxnSpPr/>
      </xdr:nvCxnSpPr>
      <xdr:spPr>
        <a:xfrm flipV="1">
          <a:off x="18656300" y="67989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31132</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634F2ACC-F857-4348-82B5-54FFC462591D}"/>
            </a:ext>
          </a:extLst>
        </xdr:cNvPr>
        <xdr:cNvSpPr txBox="1"/>
      </xdr:nvSpPr>
      <xdr:spPr>
        <a:xfrm>
          <a:off x="210757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2245CC8-9029-4FFC-925A-95CD759E09EB}"/>
            </a:ext>
          </a:extLst>
        </xdr:cNvPr>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7C851DB3-D349-4247-8345-858611EEDF68}"/>
            </a:ext>
          </a:extLst>
        </xdr:cNvPr>
        <xdr:cNvSpPr txBox="1"/>
      </xdr:nvSpPr>
      <xdr:spPr>
        <a:xfrm>
          <a:off x="19310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4F81B667-EBFF-448A-AEA1-3ABD712369B7}"/>
            </a:ext>
          </a:extLst>
        </xdr:cNvPr>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150512</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99B62A32-12C7-430D-BDF7-B7C4563E6466}"/>
            </a:ext>
          </a:extLst>
        </xdr:cNvPr>
        <xdr:cNvSpPr txBox="1"/>
      </xdr:nvSpPr>
      <xdr:spPr>
        <a:xfrm>
          <a:off x="21075727" y="683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B930D45C-ECA2-42DF-BE78-A32E58DC944A}"/>
            </a:ext>
          </a:extLst>
        </xdr:cNvPr>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154322</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E0D3328D-34CE-4CB9-BAF0-EFC6D9AD1BE5}"/>
            </a:ext>
          </a:extLst>
        </xdr:cNvPr>
        <xdr:cNvSpPr txBox="1"/>
      </xdr:nvSpPr>
      <xdr:spPr>
        <a:xfrm>
          <a:off x="19310427" y="68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160037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98117350-4341-4C95-B0D9-4190068DAE8B}"/>
            </a:ext>
          </a:extLst>
        </xdr:cNvPr>
        <xdr:cNvSpPr txBox="1"/>
      </xdr:nvSpPr>
      <xdr:spPr>
        <a:xfrm>
          <a:off x="18421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55ACD17D-ABB9-441E-8357-3A769DF6B86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6342E0E8-97C8-4484-963C-D627B7ED6BC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8AB5F81D-4E3B-42D1-8C8B-64DEEA2221E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58B035ED-D8BE-49C4-9241-C3AB3DFF3C2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CEDB4D57-CC31-46E9-8065-80C1A6705C2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338FEA3-642B-407C-934C-05A074B3DAC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4BAAAB3B-A1DD-4A66-A9C3-79020273A4C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9175A7D7-7421-42B0-A565-32C6E81D8C4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FC6A8ACF-FC46-4370-BB59-A82BD7B2AB7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425A3C4E-22D0-46EA-90BC-F1D9BFAFFDF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D55B1690-F878-4BBD-8231-D2D625EB7A7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727B9A85-444D-41C0-B325-8EDE878EC2E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F723A843-3025-4F70-974F-AA883B3B44A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2C5C8226-F14D-49CF-A36D-6339AFB78C0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5B40AB7E-86CB-4055-BE0B-A78C7D1DC1C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4E677327-3830-4834-9834-11CDB6EDB61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45825472-8627-4863-A180-86A7EF738B7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57DF75E8-BCFA-4E69-B2A3-9573BA1BA29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BDFB57FA-0641-49BB-828D-0612A011D07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8035DE3F-3242-4342-AEC3-E75B10C922D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8666D4D2-0BDC-4AFE-8AED-1747F22B749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443B1F95-7459-4DD6-9E4C-CE0F8ED2656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D9735573-8D4C-4FC9-9755-E67639700A1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14EAFD6-2502-4EE4-9297-2B0B5736A2D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181657C4-67D6-4DFA-BF5F-741BDC4D847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a:extLst>
            <a:ext uri="{FF2B5EF4-FFF2-40B4-BE49-F238E27FC236}">
              <a16:creationId xmlns:a16="http://schemas.microsoft.com/office/drawing/2014/main" id="{BC0E0D30-D849-4023-86A4-269BE5D4C6D6}"/>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6A98BED5-D2C5-4F0F-9F91-545080028C80}"/>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a:extLst>
            <a:ext uri="{FF2B5EF4-FFF2-40B4-BE49-F238E27FC236}">
              <a16:creationId xmlns:a16="http://schemas.microsoft.com/office/drawing/2014/main" id="{199126F5-8C01-47DD-B2A6-3426F55C1786}"/>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81A3C385-D8F2-4F51-A45E-89EE7DEC2F85}"/>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a:extLst>
            <a:ext uri="{FF2B5EF4-FFF2-40B4-BE49-F238E27FC236}">
              <a16:creationId xmlns:a16="http://schemas.microsoft.com/office/drawing/2014/main" id="{1CDD289C-74B2-4F66-A69B-2D3F727A3777}"/>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25FC59CC-6872-4883-871D-D617AF4B551F}"/>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a:extLst>
            <a:ext uri="{FF2B5EF4-FFF2-40B4-BE49-F238E27FC236}">
              <a16:creationId xmlns:a16="http://schemas.microsoft.com/office/drawing/2014/main" id="{EDFBEC40-FACC-4553-8213-A1B1AD051717}"/>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0" name="フローチャート: 判断 539">
          <a:extLst>
            <a:ext uri="{FF2B5EF4-FFF2-40B4-BE49-F238E27FC236}">
              <a16:creationId xmlns:a16="http://schemas.microsoft.com/office/drawing/2014/main" id="{803A39CD-67DE-4709-9399-6E66B903A9F2}"/>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1" name="フローチャート: 判断 540">
          <a:extLst>
            <a:ext uri="{FF2B5EF4-FFF2-40B4-BE49-F238E27FC236}">
              <a16:creationId xmlns:a16="http://schemas.microsoft.com/office/drawing/2014/main" id="{24A9DB3B-A96B-4EDD-ADC2-3970CB0C323A}"/>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a:extLst>
            <a:ext uri="{FF2B5EF4-FFF2-40B4-BE49-F238E27FC236}">
              <a16:creationId xmlns:a16="http://schemas.microsoft.com/office/drawing/2014/main" id="{EA9C2773-03A6-43D4-8BEA-02DFC29CA00E}"/>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3" name="フローチャート: 判断 542">
          <a:extLst>
            <a:ext uri="{FF2B5EF4-FFF2-40B4-BE49-F238E27FC236}">
              <a16:creationId xmlns:a16="http://schemas.microsoft.com/office/drawing/2014/main" id="{85154EC1-BBEF-493B-B467-1F383D715C75}"/>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7A5D0A5-6F30-4D55-90E4-492FDB30206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7FB5AC54-3932-47BD-856C-0DAFD182CF7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1DC40CBF-CAB4-47D3-BD9B-0720288DCE5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CA45E28-B732-446E-98BA-F3535D66DDF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77B94D0-97BF-46D2-943D-B8F67D8572F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549" name="楕円 548">
          <a:extLst>
            <a:ext uri="{FF2B5EF4-FFF2-40B4-BE49-F238E27FC236}">
              <a16:creationId xmlns:a16="http://schemas.microsoft.com/office/drawing/2014/main" id="{0373EEDA-C1D3-461C-80D5-8A783A643504}"/>
            </a:ext>
          </a:extLst>
        </xdr:cNvPr>
        <xdr:cNvSpPr/>
      </xdr:nvSpPr>
      <xdr:spPr>
        <a:xfrm>
          <a:off x="162687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112503</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4D191D64-63C2-4DD8-9AD9-A3F198DE5FAB}"/>
            </a:ext>
          </a:extLst>
        </xdr:cNvPr>
        <xdr:cNvSpPr txBox="1"/>
      </xdr:nvSpPr>
      <xdr:spPr>
        <a:xfrm>
          <a:off x="16357600" y="1005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42273</xdr:rowOff>
    </xdr:from>
    <xdr:to>
      <xdr:col>81</xdr:col>
      <xdr:colOff>101600</xdr:colOff>
      <xdr:row>59</xdr:row>
      <xdr:rowOff>143873</xdr:rowOff>
    </xdr:to>
    <xdr:sp macro="" textlink="">
      <xdr:nvSpPr>
        <xdr:cNvPr id="551" name="楕円 550">
          <a:extLst>
            <a:ext uri="{FF2B5EF4-FFF2-40B4-BE49-F238E27FC236}">
              <a16:creationId xmlns:a16="http://schemas.microsoft.com/office/drawing/2014/main" id="{8DD53264-880D-46E6-8AC0-67FBB659739E}"/>
            </a:ext>
          </a:extLst>
        </xdr:cNvPr>
        <xdr:cNvSpPr/>
      </xdr:nvSpPr>
      <xdr:spPr>
        <a:xfrm>
          <a:off x="15430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93073</xdr:rowOff>
    </xdr:from>
    <xdr:to>
      <xdr:col>85</xdr:col>
      <xdr:colOff>127000</xdr:colOff>
      <xdr:row>59</xdr:row>
      <xdr:rowOff>140426</xdr:rowOff>
    </xdr:to>
    <xdr:cxnSp macro="">
      <xdr:nvCxnSpPr>
        <xdr:cNvPr id="552" name="直線コネクタ 551">
          <a:extLst>
            <a:ext uri="{FF2B5EF4-FFF2-40B4-BE49-F238E27FC236}">
              <a16:creationId xmlns:a16="http://schemas.microsoft.com/office/drawing/2014/main" id="{1E0D8FC9-BBF1-4771-BB59-4B9B62DF8746}"/>
            </a:ext>
          </a:extLst>
        </xdr:cNvPr>
        <xdr:cNvCxnSpPr/>
      </xdr:nvCxnSpPr>
      <xdr:spPr>
        <a:xfrm>
          <a:off x="15481300" y="1020862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53" name="楕円 552">
          <a:extLst>
            <a:ext uri="{FF2B5EF4-FFF2-40B4-BE49-F238E27FC236}">
              <a16:creationId xmlns:a16="http://schemas.microsoft.com/office/drawing/2014/main" id="{946BF6F9-3A9A-4C62-948E-B4CF93758B97}"/>
            </a:ext>
          </a:extLst>
        </xdr:cNvPr>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93073</xdr:rowOff>
    </xdr:from>
    <xdr:to>
      <xdr:col>81</xdr:col>
      <xdr:colOff>50800</xdr:colOff>
      <xdr:row>59</xdr:row>
      <xdr:rowOff>106135</xdr:rowOff>
    </xdr:to>
    <xdr:cxnSp macro="">
      <xdr:nvCxnSpPr>
        <xdr:cNvPr id="554" name="直線コネクタ 553">
          <a:extLst>
            <a:ext uri="{FF2B5EF4-FFF2-40B4-BE49-F238E27FC236}">
              <a16:creationId xmlns:a16="http://schemas.microsoft.com/office/drawing/2014/main" id="{C4FF78BD-6BBB-4EBC-9CD1-D35637FB2E52}"/>
            </a:ext>
          </a:extLst>
        </xdr:cNvPr>
        <xdr:cNvCxnSpPr/>
      </xdr:nvCxnSpPr>
      <xdr:spPr>
        <a:xfrm flipV="1">
          <a:off x="14592300" y="1020862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76563</xdr:rowOff>
    </xdr:from>
    <xdr:to>
      <xdr:col>72</xdr:col>
      <xdr:colOff>38100</xdr:colOff>
      <xdr:row>60</xdr:row>
      <xdr:rowOff>6713</xdr:rowOff>
    </xdr:to>
    <xdr:sp macro="" textlink="">
      <xdr:nvSpPr>
        <xdr:cNvPr id="555" name="楕円 554">
          <a:extLst>
            <a:ext uri="{FF2B5EF4-FFF2-40B4-BE49-F238E27FC236}">
              <a16:creationId xmlns:a16="http://schemas.microsoft.com/office/drawing/2014/main" id="{20C9D9B1-1EF1-4DA1-9667-5031E81EA857}"/>
            </a:ext>
          </a:extLst>
        </xdr:cNvPr>
        <xdr:cNvSpPr/>
      </xdr:nvSpPr>
      <xdr:spPr>
        <a:xfrm>
          <a:off x="13652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127363</xdr:rowOff>
    </xdr:to>
    <xdr:cxnSp macro="">
      <xdr:nvCxnSpPr>
        <xdr:cNvPr id="556" name="直線コネクタ 555">
          <a:extLst>
            <a:ext uri="{FF2B5EF4-FFF2-40B4-BE49-F238E27FC236}">
              <a16:creationId xmlns:a16="http://schemas.microsoft.com/office/drawing/2014/main" id="{415D0988-A5F9-4586-A5DA-AB12F1DEB24E}"/>
            </a:ext>
          </a:extLst>
        </xdr:cNvPr>
        <xdr:cNvCxnSpPr/>
      </xdr:nvCxnSpPr>
      <xdr:spPr>
        <a:xfrm flipV="1">
          <a:off x="13703300" y="1022168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14515</xdr:rowOff>
    </xdr:from>
    <xdr:to>
      <xdr:col>67</xdr:col>
      <xdr:colOff>101600</xdr:colOff>
      <xdr:row>59</xdr:row>
      <xdr:rowOff>116115</xdr:rowOff>
    </xdr:to>
    <xdr:sp macro="" textlink="">
      <xdr:nvSpPr>
        <xdr:cNvPr id="557" name="楕円 556">
          <a:extLst>
            <a:ext uri="{FF2B5EF4-FFF2-40B4-BE49-F238E27FC236}">
              <a16:creationId xmlns:a16="http://schemas.microsoft.com/office/drawing/2014/main" id="{48329BB4-EB70-4FD4-B736-9A3A7C3CCEA9}"/>
            </a:ext>
          </a:extLst>
        </xdr:cNvPr>
        <xdr:cNvSpPr/>
      </xdr:nvSpPr>
      <xdr:spPr>
        <a:xfrm>
          <a:off x="12763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65315</xdr:rowOff>
    </xdr:from>
    <xdr:to>
      <xdr:col>71</xdr:col>
      <xdr:colOff>177800</xdr:colOff>
      <xdr:row>59</xdr:row>
      <xdr:rowOff>127363</xdr:rowOff>
    </xdr:to>
    <xdr:cxnSp macro="">
      <xdr:nvCxnSpPr>
        <xdr:cNvPr id="558" name="直線コネクタ 557">
          <a:extLst>
            <a:ext uri="{FF2B5EF4-FFF2-40B4-BE49-F238E27FC236}">
              <a16:creationId xmlns:a16="http://schemas.microsoft.com/office/drawing/2014/main" id="{204B5F37-20EA-471B-BC2F-6FF0C30C7F5E}"/>
            </a:ext>
          </a:extLst>
        </xdr:cNvPr>
        <xdr:cNvCxnSpPr/>
      </xdr:nvCxnSpPr>
      <xdr:spPr>
        <a:xfrm>
          <a:off x="12814300" y="10180865"/>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559" name="n_1aveValue【学校施設】&#10;有形固定資産減価償却率">
          <a:extLst>
            <a:ext uri="{FF2B5EF4-FFF2-40B4-BE49-F238E27FC236}">
              <a16:creationId xmlns:a16="http://schemas.microsoft.com/office/drawing/2014/main" id="{47D8D602-112B-4064-AC7B-E72BDE86ADB7}"/>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60" name="n_2aveValue【学校施設】&#10;有形固定資産減価償却率">
          <a:extLst>
            <a:ext uri="{FF2B5EF4-FFF2-40B4-BE49-F238E27FC236}">
              <a16:creationId xmlns:a16="http://schemas.microsoft.com/office/drawing/2014/main" id="{F62AC280-3544-4818-9972-33EA9EA4B440}"/>
            </a:ext>
          </a:extLst>
        </xdr:cNvPr>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61" name="n_3aveValue【学校施設】&#10;有形固定資産減価償却率">
          <a:extLst>
            <a:ext uri="{FF2B5EF4-FFF2-40B4-BE49-F238E27FC236}">
              <a16:creationId xmlns:a16="http://schemas.microsoft.com/office/drawing/2014/main" id="{F560DF9B-35DB-4D70-9D90-38FD340C62C3}"/>
            </a:ext>
          </a:extLst>
        </xdr:cNvPr>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562" name="n_4aveValue【学校施設】&#10;有形固定資産減価償却率">
          <a:extLst>
            <a:ext uri="{FF2B5EF4-FFF2-40B4-BE49-F238E27FC236}">
              <a16:creationId xmlns:a16="http://schemas.microsoft.com/office/drawing/2014/main" id="{41D026F0-0401-43B7-9DBC-90E88B908E15}"/>
            </a:ext>
          </a:extLst>
        </xdr:cNvPr>
        <xdr:cNvSpPr txBox="1"/>
      </xdr:nvSpPr>
      <xdr:spPr>
        <a:xfrm>
          <a:off x="12611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160400</xdr:rowOff>
    </xdr:from>
    <xdr:ext cx="405111" cy="259045"/>
    <xdr:sp macro="" textlink="">
      <xdr:nvSpPr>
        <xdr:cNvPr id="563" name="n_1mainValue【学校施設】&#10;有形固定資産減価償却率">
          <a:extLst>
            <a:ext uri="{FF2B5EF4-FFF2-40B4-BE49-F238E27FC236}">
              <a16:creationId xmlns:a16="http://schemas.microsoft.com/office/drawing/2014/main" id="{E09E8A9A-74EC-4BBD-BDA4-982D5896CC71}"/>
            </a:ext>
          </a:extLst>
        </xdr:cNvPr>
        <xdr:cNvSpPr txBox="1"/>
      </xdr:nvSpPr>
      <xdr:spPr>
        <a:xfrm>
          <a:off x="152660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64" name="n_2mainValue【学校施設】&#10;有形固定資産減価償却率">
          <a:extLst>
            <a:ext uri="{FF2B5EF4-FFF2-40B4-BE49-F238E27FC236}">
              <a16:creationId xmlns:a16="http://schemas.microsoft.com/office/drawing/2014/main" id="{8D410E2A-4250-41CC-94E8-0A6EAD9C3FBB}"/>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23240</xdr:rowOff>
    </xdr:from>
    <xdr:ext cx="405111" cy="259045"/>
    <xdr:sp macro="" textlink="">
      <xdr:nvSpPr>
        <xdr:cNvPr id="565" name="n_3mainValue【学校施設】&#10;有形固定資産減価償却率">
          <a:extLst>
            <a:ext uri="{FF2B5EF4-FFF2-40B4-BE49-F238E27FC236}">
              <a16:creationId xmlns:a16="http://schemas.microsoft.com/office/drawing/2014/main" id="{0417A54E-437C-4349-9DFA-E06CC2E07353}"/>
            </a:ext>
          </a:extLst>
        </xdr:cNvPr>
        <xdr:cNvSpPr txBox="1"/>
      </xdr:nvSpPr>
      <xdr:spPr>
        <a:xfrm>
          <a:off x="13500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132642</xdr:rowOff>
    </xdr:from>
    <xdr:ext cx="405111" cy="259045"/>
    <xdr:sp macro="" textlink="">
      <xdr:nvSpPr>
        <xdr:cNvPr id="566" name="n_4mainValue【学校施設】&#10;有形固定資産減価償却率">
          <a:extLst>
            <a:ext uri="{FF2B5EF4-FFF2-40B4-BE49-F238E27FC236}">
              <a16:creationId xmlns:a16="http://schemas.microsoft.com/office/drawing/2014/main" id="{A270FAF4-0022-4A41-893B-5C986808BB41}"/>
            </a:ext>
          </a:extLst>
        </xdr:cNvPr>
        <xdr:cNvSpPr txBox="1"/>
      </xdr:nvSpPr>
      <xdr:spPr>
        <a:xfrm>
          <a:off x="12611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FC567ABB-5B96-4579-B021-C234C083CF9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AEC915E5-5671-43BB-8F99-8A0A86FA1F0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FBF1DB4B-9E1A-4F22-B484-90891E97EEE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AFCCCA7F-3133-48B7-9B2D-CAB2E9D2A90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315D3BFB-A4B6-4E72-BEC1-D126EFDA601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DE6CCAA4-CBBE-40E1-8C9A-AC6A6D9637C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403C6C5E-C6C4-4DD2-9186-1CE4E45F326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655A402D-F8A7-43BE-9952-27F53EA5A58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375218A1-069D-4560-8A51-1174637454C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CBF96C36-9E37-4D78-9EBA-E7BDA1CE928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C022F934-7ECA-4698-B17D-7193B737982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6F859CBB-228E-4BEF-B4B6-F1A26311F61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4B9EBECD-4A97-4A53-A2BA-3D3D2A3BA82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318D481D-DA28-4263-87B2-E58FFC1D859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5AA4C640-6BB8-4068-BA01-6DE10938FFB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30087CE8-9429-4968-8873-3CAACC46F8D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8785F7CB-168B-4710-B8BD-1A98B65E7D6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482AEC99-69A5-409E-AC1E-C30F12F23F3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52267538-3A06-42CD-9CE3-FEB305BF67A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799D0E08-6590-445E-B4A8-FAB68992BD1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3FD27F7D-0F0F-4EE6-9BC5-73A010E115D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5F2254D2-1444-43A1-BDBA-3AE0EC41F64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E2B9C8B-7684-4CD3-AA0E-ACEAC98F295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F2B029C1-EDE3-4D86-AA17-2AA72633D5E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a:extLst>
            <a:ext uri="{FF2B5EF4-FFF2-40B4-BE49-F238E27FC236}">
              <a16:creationId xmlns:a16="http://schemas.microsoft.com/office/drawing/2014/main" id="{DB2E0C43-817B-4194-8D9A-0A0C931E5DB1}"/>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2" name="【学校施設】&#10;一人当たり面積最小値テキスト">
          <a:extLst>
            <a:ext uri="{FF2B5EF4-FFF2-40B4-BE49-F238E27FC236}">
              <a16:creationId xmlns:a16="http://schemas.microsoft.com/office/drawing/2014/main" id="{E363191A-0443-4CC3-83BD-6C902E10BF9F}"/>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a:extLst>
            <a:ext uri="{FF2B5EF4-FFF2-40B4-BE49-F238E27FC236}">
              <a16:creationId xmlns:a16="http://schemas.microsoft.com/office/drawing/2014/main" id="{FF42F82D-2B65-47CE-9AEA-AF506225493B}"/>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4" name="【学校施設】&#10;一人当たり面積最大値テキスト">
          <a:extLst>
            <a:ext uri="{FF2B5EF4-FFF2-40B4-BE49-F238E27FC236}">
              <a16:creationId xmlns:a16="http://schemas.microsoft.com/office/drawing/2014/main" id="{BCF2B75B-40FA-4DAF-8347-3F52FB1D063F}"/>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a:extLst>
            <a:ext uri="{FF2B5EF4-FFF2-40B4-BE49-F238E27FC236}">
              <a16:creationId xmlns:a16="http://schemas.microsoft.com/office/drawing/2014/main" id="{DB9567CF-F5B7-4BB8-BF90-B983032E86C9}"/>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596" name="【学校施設】&#10;一人当たり面積平均値テキスト">
          <a:extLst>
            <a:ext uri="{FF2B5EF4-FFF2-40B4-BE49-F238E27FC236}">
              <a16:creationId xmlns:a16="http://schemas.microsoft.com/office/drawing/2014/main" id="{6EEE17BC-3F50-4F66-90BA-C44D2314FE33}"/>
            </a:ext>
          </a:extLst>
        </xdr:cNvPr>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a:extLst>
            <a:ext uri="{FF2B5EF4-FFF2-40B4-BE49-F238E27FC236}">
              <a16:creationId xmlns:a16="http://schemas.microsoft.com/office/drawing/2014/main" id="{3035712E-B003-4E5C-8C3E-C5D25252B749}"/>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98" name="フローチャート: 判断 597">
          <a:extLst>
            <a:ext uri="{FF2B5EF4-FFF2-40B4-BE49-F238E27FC236}">
              <a16:creationId xmlns:a16="http://schemas.microsoft.com/office/drawing/2014/main" id="{D10FA7F8-7116-40A4-BD8D-BB160CDE499C}"/>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a:extLst>
            <a:ext uri="{FF2B5EF4-FFF2-40B4-BE49-F238E27FC236}">
              <a16:creationId xmlns:a16="http://schemas.microsoft.com/office/drawing/2014/main" id="{3F133413-C3A8-48CA-9568-1BD279C38101}"/>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0" name="フローチャート: 判断 599">
          <a:extLst>
            <a:ext uri="{FF2B5EF4-FFF2-40B4-BE49-F238E27FC236}">
              <a16:creationId xmlns:a16="http://schemas.microsoft.com/office/drawing/2014/main" id="{BAB36904-3539-498F-831B-1D40F2C1FBFF}"/>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1" name="フローチャート: 判断 600">
          <a:extLst>
            <a:ext uri="{FF2B5EF4-FFF2-40B4-BE49-F238E27FC236}">
              <a16:creationId xmlns:a16="http://schemas.microsoft.com/office/drawing/2014/main" id="{7FD4C986-D441-4673-B089-858966E7A387}"/>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90193F6-2864-44A4-A608-9F8A1765D28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9EB8FE79-8A9E-4FA5-A724-2612B311287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D207746-46F9-444B-A98D-807BB7E7D14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8B3FC4F-6B55-44C9-AD27-EF4DF3B45E9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E00F4D6-2EC7-4CCC-9AA6-A9D5A4B40B2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103505</xdr:rowOff>
    </xdr:from>
    <xdr:to>
      <xdr:col>116</xdr:col>
      <xdr:colOff>114300</xdr:colOff>
      <xdr:row>63</xdr:row>
      <xdr:rowOff>33655</xdr:rowOff>
    </xdr:to>
    <xdr:sp macro="" textlink="">
      <xdr:nvSpPr>
        <xdr:cNvPr id="607" name="楕円 606">
          <a:extLst>
            <a:ext uri="{FF2B5EF4-FFF2-40B4-BE49-F238E27FC236}">
              <a16:creationId xmlns:a16="http://schemas.microsoft.com/office/drawing/2014/main" id="{892ECCD5-6847-49B0-AF75-01E0347CE6AE}"/>
            </a:ext>
          </a:extLst>
        </xdr:cNvPr>
        <xdr:cNvSpPr/>
      </xdr:nvSpPr>
      <xdr:spPr>
        <a:xfrm>
          <a:off x="221107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81932</xdr:rowOff>
    </xdr:from>
    <xdr:ext cx="469744" cy="259045"/>
    <xdr:sp macro="" textlink="">
      <xdr:nvSpPr>
        <xdr:cNvPr id="608" name="【学校施設】&#10;一人当たり面積該当値テキスト">
          <a:extLst>
            <a:ext uri="{FF2B5EF4-FFF2-40B4-BE49-F238E27FC236}">
              <a16:creationId xmlns:a16="http://schemas.microsoft.com/office/drawing/2014/main" id="{1256BAEE-F30A-4C43-B971-47BFE4CA5461}"/>
            </a:ext>
          </a:extLst>
        </xdr:cNvPr>
        <xdr:cNvSpPr txBox="1"/>
      </xdr:nvSpPr>
      <xdr:spPr>
        <a:xfrm>
          <a:off x="22199600"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113411</xdr:rowOff>
    </xdr:from>
    <xdr:to>
      <xdr:col>112</xdr:col>
      <xdr:colOff>38100</xdr:colOff>
      <xdr:row>63</xdr:row>
      <xdr:rowOff>43561</xdr:rowOff>
    </xdr:to>
    <xdr:sp macro="" textlink="">
      <xdr:nvSpPr>
        <xdr:cNvPr id="609" name="楕円 608">
          <a:extLst>
            <a:ext uri="{FF2B5EF4-FFF2-40B4-BE49-F238E27FC236}">
              <a16:creationId xmlns:a16="http://schemas.microsoft.com/office/drawing/2014/main" id="{AF01F55B-DF51-4A84-9DB2-1E5EA86AB8AC}"/>
            </a:ext>
          </a:extLst>
        </xdr:cNvPr>
        <xdr:cNvSpPr/>
      </xdr:nvSpPr>
      <xdr:spPr>
        <a:xfrm>
          <a:off x="21272500" y="107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154305</xdr:rowOff>
    </xdr:from>
    <xdr:to>
      <xdr:col>116</xdr:col>
      <xdr:colOff>63500</xdr:colOff>
      <xdr:row>62</xdr:row>
      <xdr:rowOff>164211</xdr:rowOff>
    </xdr:to>
    <xdr:cxnSp macro="">
      <xdr:nvCxnSpPr>
        <xdr:cNvPr id="610" name="直線コネクタ 609">
          <a:extLst>
            <a:ext uri="{FF2B5EF4-FFF2-40B4-BE49-F238E27FC236}">
              <a16:creationId xmlns:a16="http://schemas.microsoft.com/office/drawing/2014/main" id="{5D84BADC-A023-4E37-A88A-FD553DBBC465}"/>
            </a:ext>
          </a:extLst>
        </xdr:cNvPr>
        <xdr:cNvCxnSpPr/>
      </xdr:nvCxnSpPr>
      <xdr:spPr>
        <a:xfrm flipV="1">
          <a:off x="21323300" y="10784205"/>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116459</xdr:rowOff>
    </xdr:from>
    <xdr:to>
      <xdr:col>107</xdr:col>
      <xdr:colOff>101600</xdr:colOff>
      <xdr:row>63</xdr:row>
      <xdr:rowOff>46609</xdr:rowOff>
    </xdr:to>
    <xdr:sp macro="" textlink="">
      <xdr:nvSpPr>
        <xdr:cNvPr id="611" name="楕円 610">
          <a:extLst>
            <a:ext uri="{FF2B5EF4-FFF2-40B4-BE49-F238E27FC236}">
              <a16:creationId xmlns:a16="http://schemas.microsoft.com/office/drawing/2014/main" id="{3F0B21D1-D454-4AE2-A76C-8868808B7962}"/>
            </a:ext>
          </a:extLst>
        </xdr:cNvPr>
        <xdr:cNvSpPr/>
      </xdr:nvSpPr>
      <xdr:spPr>
        <a:xfrm>
          <a:off x="20383500" y="1074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164211</xdr:rowOff>
    </xdr:from>
    <xdr:to>
      <xdr:col>111</xdr:col>
      <xdr:colOff>177800</xdr:colOff>
      <xdr:row>62</xdr:row>
      <xdr:rowOff>167259</xdr:rowOff>
    </xdr:to>
    <xdr:cxnSp macro="">
      <xdr:nvCxnSpPr>
        <xdr:cNvPr id="612" name="直線コネクタ 611">
          <a:extLst>
            <a:ext uri="{FF2B5EF4-FFF2-40B4-BE49-F238E27FC236}">
              <a16:creationId xmlns:a16="http://schemas.microsoft.com/office/drawing/2014/main" id="{6184B4FA-CA4F-4417-8DF5-72115E03F2D9}"/>
            </a:ext>
          </a:extLst>
        </xdr:cNvPr>
        <xdr:cNvCxnSpPr/>
      </xdr:nvCxnSpPr>
      <xdr:spPr>
        <a:xfrm flipV="1">
          <a:off x="20434300" y="1079411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118745</xdr:rowOff>
    </xdr:from>
    <xdr:to>
      <xdr:col>102</xdr:col>
      <xdr:colOff>165100</xdr:colOff>
      <xdr:row>63</xdr:row>
      <xdr:rowOff>48895</xdr:rowOff>
    </xdr:to>
    <xdr:sp macro="" textlink="">
      <xdr:nvSpPr>
        <xdr:cNvPr id="613" name="楕円 612">
          <a:extLst>
            <a:ext uri="{FF2B5EF4-FFF2-40B4-BE49-F238E27FC236}">
              <a16:creationId xmlns:a16="http://schemas.microsoft.com/office/drawing/2014/main" id="{30536273-1DF3-4A1D-B0C4-F8ABE2B217CB}"/>
            </a:ext>
          </a:extLst>
        </xdr:cNvPr>
        <xdr:cNvSpPr/>
      </xdr:nvSpPr>
      <xdr:spPr>
        <a:xfrm>
          <a:off x="19494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167259</xdr:rowOff>
    </xdr:from>
    <xdr:to>
      <xdr:col>107</xdr:col>
      <xdr:colOff>50800</xdr:colOff>
      <xdr:row>62</xdr:row>
      <xdr:rowOff>169545</xdr:rowOff>
    </xdr:to>
    <xdr:cxnSp macro="">
      <xdr:nvCxnSpPr>
        <xdr:cNvPr id="614" name="直線コネクタ 613">
          <a:extLst>
            <a:ext uri="{FF2B5EF4-FFF2-40B4-BE49-F238E27FC236}">
              <a16:creationId xmlns:a16="http://schemas.microsoft.com/office/drawing/2014/main" id="{2BFDDD69-7EC7-436D-8A25-D2CBC1F7AAE6}"/>
            </a:ext>
          </a:extLst>
        </xdr:cNvPr>
        <xdr:cNvCxnSpPr/>
      </xdr:nvCxnSpPr>
      <xdr:spPr>
        <a:xfrm flipV="1">
          <a:off x="19545300" y="1079715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126365</xdr:rowOff>
    </xdr:from>
    <xdr:to>
      <xdr:col>98</xdr:col>
      <xdr:colOff>38100</xdr:colOff>
      <xdr:row>63</xdr:row>
      <xdr:rowOff>56515</xdr:rowOff>
    </xdr:to>
    <xdr:sp macro="" textlink="">
      <xdr:nvSpPr>
        <xdr:cNvPr id="615" name="楕円 614">
          <a:extLst>
            <a:ext uri="{FF2B5EF4-FFF2-40B4-BE49-F238E27FC236}">
              <a16:creationId xmlns:a16="http://schemas.microsoft.com/office/drawing/2014/main" id="{6F6FE47D-9BF5-4135-814A-7B923EAE21F7}"/>
            </a:ext>
          </a:extLst>
        </xdr:cNvPr>
        <xdr:cNvSpPr/>
      </xdr:nvSpPr>
      <xdr:spPr>
        <a:xfrm>
          <a:off x="18605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169545</xdr:rowOff>
    </xdr:from>
    <xdr:to>
      <xdr:col>102</xdr:col>
      <xdr:colOff>114300</xdr:colOff>
      <xdr:row>63</xdr:row>
      <xdr:rowOff>5715</xdr:rowOff>
    </xdr:to>
    <xdr:cxnSp macro="">
      <xdr:nvCxnSpPr>
        <xdr:cNvPr id="616" name="直線コネクタ 615">
          <a:extLst>
            <a:ext uri="{FF2B5EF4-FFF2-40B4-BE49-F238E27FC236}">
              <a16:creationId xmlns:a16="http://schemas.microsoft.com/office/drawing/2014/main" id="{64DD0B2F-714D-4BCF-A055-D391A2011228}"/>
            </a:ext>
          </a:extLst>
        </xdr:cNvPr>
        <xdr:cNvCxnSpPr/>
      </xdr:nvCxnSpPr>
      <xdr:spPr>
        <a:xfrm flipV="1">
          <a:off x="18656300" y="107994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617" name="n_1aveValue【学校施設】&#10;一人当たり面積">
          <a:extLst>
            <a:ext uri="{FF2B5EF4-FFF2-40B4-BE49-F238E27FC236}">
              <a16:creationId xmlns:a16="http://schemas.microsoft.com/office/drawing/2014/main" id="{ECBF9605-6B15-4E70-9766-1D26FF6949E7}"/>
            </a:ext>
          </a:extLst>
        </xdr:cNvPr>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618" name="n_2aveValue【学校施設】&#10;一人当たり面積">
          <a:extLst>
            <a:ext uri="{FF2B5EF4-FFF2-40B4-BE49-F238E27FC236}">
              <a16:creationId xmlns:a16="http://schemas.microsoft.com/office/drawing/2014/main" id="{E4EC1986-1A70-4726-BCC1-F5875EDF219B}"/>
            </a:ext>
          </a:extLst>
        </xdr:cNvPr>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619" name="n_3aveValue【学校施設】&#10;一人当たり面積">
          <a:extLst>
            <a:ext uri="{FF2B5EF4-FFF2-40B4-BE49-F238E27FC236}">
              <a16:creationId xmlns:a16="http://schemas.microsoft.com/office/drawing/2014/main" id="{9074A47A-A368-4647-BE89-8D3F4B874781}"/>
            </a:ext>
          </a:extLst>
        </xdr:cNvPr>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620" name="n_4aveValue【学校施設】&#10;一人当たり面積">
          <a:extLst>
            <a:ext uri="{FF2B5EF4-FFF2-40B4-BE49-F238E27FC236}">
              <a16:creationId xmlns:a16="http://schemas.microsoft.com/office/drawing/2014/main" id="{C4D829A3-80E4-4BFD-9F67-999654A68EB4}"/>
            </a:ext>
          </a:extLst>
        </xdr:cNvPr>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34688</xdr:rowOff>
    </xdr:from>
    <xdr:ext cx="469744" cy="259045"/>
    <xdr:sp macro="" textlink="">
      <xdr:nvSpPr>
        <xdr:cNvPr id="621" name="n_1mainValue【学校施設】&#10;一人当たり面積">
          <a:extLst>
            <a:ext uri="{FF2B5EF4-FFF2-40B4-BE49-F238E27FC236}">
              <a16:creationId xmlns:a16="http://schemas.microsoft.com/office/drawing/2014/main" id="{9B91C45D-29F2-4E1E-AC6B-D600F72EB0F8}"/>
            </a:ext>
          </a:extLst>
        </xdr:cNvPr>
        <xdr:cNvSpPr txBox="1"/>
      </xdr:nvSpPr>
      <xdr:spPr>
        <a:xfrm>
          <a:off x="21075727"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37736</xdr:rowOff>
    </xdr:from>
    <xdr:ext cx="469744" cy="259045"/>
    <xdr:sp macro="" textlink="">
      <xdr:nvSpPr>
        <xdr:cNvPr id="622" name="n_2mainValue【学校施設】&#10;一人当たり面積">
          <a:extLst>
            <a:ext uri="{FF2B5EF4-FFF2-40B4-BE49-F238E27FC236}">
              <a16:creationId xmlns:a16="http://schemas.microsoft.com/office/drawing/2014/main" id="{4CCBE18E-B886-468B-867D-E39BD1A8A560}"/>
            </a:ext>
          </a:extLst>
        </xdr:cNvPr>
        <xdr:cNvSpPr txBox="1"/>
      </xdr:nvSpPr>
      <xdr:spPr>
        <a:xfrm>
          <a:off x="20199427" y="1083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40022</xdr:rowOff>
    </xdr:from>
    <xdr:ext cx="469744" cy="259045"/>
    <xdr:sp macro="" textlink="">
      <xdr:nvSpPr>
        <xdr:cNvPr id="623" name="n_3mainValue【学校施設】&#10;一人当たり面積">
          <a:extLst>
            <a:ext uri="{FF2B5EF4-FFF2-40B4-BE49-F238E27FC236}">
              <a16:creationId xmlns:a16="http://schemas.microsoft.com/office/drawing/2014/main" id="{10EF47BA-D69B-48D0-BA3B-BE11492E49C4}"/>
            </a:ext>
          </a:extLst>
        </xdr:cNvPr>
        <xdr:cNvSpPr txBox="1"/>
      </xdr:nvSpPr>
      <xdr:spPr>
        <a:xfrm>
          <a:off x="19310427" y="1084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47642</xdr:rowOff>
    </xdr:from>
    <xdr:ext cx="469744" cy="259045"/>
    <xdr:sp macro="" textlink="">
      <xdr:nvSpPr>
        <xdr:cNvPr id="624" name="n_4mainValue【学校施設】&#10;一人当たり面積">
          <a:extLst>
            <a:ext uri="{FF2B5EF4-FFF2-40B4-BE49-F238E27FC236}">
              <a16:creationId xmlns:a16="http://schemas.microsoft.com/office/drawing/2014/main" id="{F8CF6B29-4422-4459-8F15-4AC884E77D02}"/>
            </a:ext>
          </a:extLst>
        </xdr:cNvPr>
        <xdr:cNvSpPr txBox="1"/>
      </xdr:nvSpPr>
      <xdr:spPr>
        <a:xfrm>
          <a:off x="18421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8D931B6B-5C33-49AD-8E25-B81E9B876B0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6B41D640-1055-4373-8236-833724CC617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1A202F1-E5D7-4B55-B939-3A135E536C3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F7640B4D-5FE8-420E-8D97-F50395F5118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CD74F567-4FDE-4A5A-85C7-B06D87E8769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64AFE728-EDF9-4877-BC4E-F737F764C34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45C69F-E825-43B8-BC39-F984C51FA2F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A104B56C-6A9E-4FE7-8F03-8FA69E7F716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8FFFE7E5-5054-49F2-AD0C-4254ECC5887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4BC2612D-88DE-4F2D-A894-378C7F9B1F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41F217C7-8BF2-437E-AA16-BA4B7A42DF9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FCB5E0CF-9E1C-4836-B1BD-3B58DF8A54D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9FA5B725-0C79-4C56-BED7-386E5ED8C35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552A41DC-5A4D-47E1-9EF9-7527F2B3478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2399491D-7C92-4577-87F5-9FB762D92DD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6E6C7261-93F1-449B-B45F-D2972AF2425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909CB4C8-F146-4A93-979C-7A5BE1D37F0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4B4E8441-5554-4F68-8493-14A73733204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0039D025-6662-48B0-B335-FFE5F71FCC5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C1CCEBB1-6AD5-426A-A602-3B1520F519C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3393042A-ED4A-4B64-A0BA-F47C8716A39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2443DB89-2EC9-4104-BDCF-D9049CB76FF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BE3F4775-9AB4-47F8-A4B4-E476D925C35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907E1383-D573-47CD-909A-B426465D34D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D48FF9B9-DD4C-4A3F-BE3A-2C08BB6B645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1B591568-B4A6-4F9E-879B-B57838116DC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A450B37F-ACA2-42CE-A412-6E2BBF2D4BB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id="{DDF38232-4883-4298-AF91-5837023B0EB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id="{AC04C9A2-025F-4417-BC03-6D1034198BD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id="{EA6C1006-6298-4B49-8D7B-48457837C35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id="{1E8375D1-D7C1-4C56-8BD8-8EB5062EB7E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id="{CA03CE1F-E38C-4BEA-B73F-D5F8EE4FB36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id="{D93B0170-5E59-4D3D-874F-67792CD1CC5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id="{85D30769-4082-4C64-9744-120E554FB6E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id="{8E1DE301-ED19-4540-811C-9519746D59F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id="{A5702F40-4723-4EE0-87CB-72B5B9E488D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id="{878566F2-5258-437C-B14A-940F2E880DF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id="{791276D4-5D92-41F3-9190-1FD26FEEA73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id="{0275B923-4A53-49FF-8B1F-4C60EC82DA2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6CC7A4CC-FC4B-4ADA-B009-C03EB6605E9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EA55EDE9-3CA4-4821-A488-49BE9C781F5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66" name="直線コネクタ 665">
          <a:extLst>
            <a:ext uri="{FF2B5EF4-FFF2-40B4-BE49-F238E27FC236}">
              <a16:creationId xmlns:a16="http://schemas.microsoft.com/office/drawing/2014/main" id="{A8DC3C34-4BDF-4617-A2F7-4F0ACFA5C292}"/>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a:extLst>
            <a:ext uri="{FF2B5EF4-FFF2-40B4-BE49-F238E27FC236}">
              <a16:creationId xmlns:a16="http://schemas.microsoft.com/office/drawing/2014/main" id="{6BE773A6-8CEA-4CEC-8E4A-E303DAA9D17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a:extLst>
            <a:ext uri="{FF2B5EF4-FFF2-40B4-BE49-F238E27FC236}">
              <a16:creationId xmlns:a16="http://schemas.microsoft.com/office/drawing/2014/main" id="{B60955C3-D2DC-4B1C-9476-38761E6850A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69" name="【公民館】&#10;有形固定資産減価償却率最大値テキスト">
          <a:extLst>
            <a:ext uri="{FF2B5EF4-FFF2-40B4-BE49-F238E27FC236}">
              <a16:creationId xmlns:a16="http://schemas.microsoft.com/office/drawing/2014/main" id="{F1704BF2-0D07-4961-A5C8-0BA9A902A222}"/>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70" name="直線コネクタ 669">
          <a:extLst>
            <a:ext uri="{FF2B5EF4-FFF2-40B4-BE49-F238E27FC236}">
              <a16:creationId xmlns:a16="http://schemas.microsoft.com/office/drawing/2014/main" id="{400E8D12-DC1A-42A4-A220-84CA9027F0A0}"/>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671" name="【公民館】&#10;有形固定資産減価償却率平均値テキスト">
          <a:extLst>
            <a:ext uri="{FF2B5EF4-FFF2-40B4-BE49-F238E27FC236}">
              <a16:creationId xmlns:a16="http://schemas.microsoft.com/office/drawing/2014/main" id="{7CA010FE-9F43-4942-B757-A3555189D4A8}"/>
            </a:ext>
          </a:extLst>
        </xdr:cNvPr>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672" name="フローチャート: 判断 671">
          <a:extLst>
            <a:ext uri="{FF2B5EF4-FFF2-40B4-BE49-F238E27FC236}">
              <a16:creationId xmlns:a16="http://schemas.microsoft.com/office/drawing/2014/main" id="{E12231E4-C2F1-46DD-B282-B61C8A6503AF}"/>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673" name="フローチャート: 判断 672">
          <a:extLst>
            <a:ext uri="{FF2B5EF4-FFF2-40B4-BE49-F238E27FC236}">
              <a16:creationId xmlns:a16="http://schemas.microsoft.com/office/drawing/2014/main" id="{B3C41245-3DF0-4BE0-9C0F-9480FB801BF1}"/>
            </a:ext>
          </a:extLst>
        </xdr:cNvPr>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674" name="フローチャート: 判断 673">
          <a:extLst>
            <a:ext uri="{FF2B5EF4-FFF2-40B4-BE49-F238E27FC236}">
              <a16:creationId xmlns:a16="http://schemas.microsoft.com/office/drawing/2014/main" id="{68365E02-C2ED-4ED5-99A4-F8710D488F69}"/>
            </a:ext>
          </a:extLst>
        </xdr:cNvPr>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675" name="フローチャート: 判断 674">
          <a:extLst>
            <a:ext uri="{FF2B5EF4-FFF2-40B4-BE49-F238E27FC236}">
              <a16:creationId xmlns:a16="http://schemas.microsoft.com/office/drawing/2014/main" id="{D9FDEFE4-F5F2-4AB2-8841-A2E1EE78BE0C}"/>
            </a:ext>
          </a:extLst>
        </xdr:cNvPr>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676" name="フローチャート: 判断 675">
          <a:extLst>
            <a:ext uri="{FF2B5EF4-FFF2-40B4-BE49-F238E27FC236}">
              <a16:creationId xmlns:a16="http://schemas.microsoft.com/office/drawing/2014/main" id="{6A0A1DC9-65ED-40B6-A6D9-6FAA0F81B729}"/>
            </a:ext>
          </a:extLst>
        </xdr:cNvPr>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8D1C9D1C-D2B2-482A-A11D-1FC978EDDD4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1D68EFA6-7FA2-4437-A6C5-C1C952F999A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D88A0DC7-E4F0-47C4-ADD7-FC40E4D59AB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9A408644-74DF-4BE6-90AD-6E442C06076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14DF9CC2-CC5C-4DFD-99A8-E30120CB3FE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23768</xdr:rowOff>
    </xdr:from>
    <xdr:to>
      <xdr:col>85</xdr:col>
      <xdr:colOff>177800</xdr:colOff>
      <xdr:row>106</xdr:row>
      <xdr:rowOff>125368</xdr:rowOff>
    </xdr:to>
    <xdr:sp macro="" textlink="">
      <xdr:nvSpPr>
        <xdr:cNvPr id="682" name="楕円 681">
          <a:extLst>
            <a:ext uri="{FF2B5EF4-FFF2-40B4-BE49-F238E27FC236}">
              <a16:creationId xmlns:a16="http://schemas.microsoft.com/office/drawing/2014/main" id="{55F861EC-79BB-486F-9C42-042DFA49E268}"/>
            </a:ext>
          </a:extLst>
        </xdr:cNvPr>
        <xdr:cNvSpPr/>
      </xdr:nvSpPr>
      <xdr:spPr>
        <a:xfrm>
          <a:off x="162687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2195</xdr:rowOff>
    </xdr:from>
    <xdr:ext cx="405111" cy="259045"/>
    <xdr:sp macro="" textlink="">
      <xdr:nvSpPr>
        <xdr:cNvPr id="683" name="【公民館】&#10;有形固定資産減価償却率該当値テキスト">
          <a:extLst>
            <a:ext uri="{FF2B5EF4-FFF2-40B4-BE49-F238E27FC236}">
              <a16:creationId xmlns:a16="http://schemas.microsoft.com/office/drawing/2014/main" id="{B273710A-525F-46B7-8F94-13289DA0B20F}"/>
            </a:ext>
          </a:extLst>
        </xdr:cNvPr>
        <xdr:cNvSpPr txBox="1"/>
      </xdr:nvSpPr>
      <xdr:spPr>
        <a:xfrm>
          <a:off x="16357600"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141332</xdr:rowOff>
    </xdr:from>
    <xdr:to>
      <xdr:col>81</xdr:col>
      <xdr:colOff>101600</xdr:colOff>
      <xdr:row>106</xdr:row>
      <xdr:rowOff>71482</xdr:rowOff>
    </xdr:to>
    <xdr:sp macro="" textlink="">
      <xdr:nvSpPr>
        <xdr:cNvPr id="684" name="楕円 683">
          <a:extLst>
            <a:ext uri="{FF2B5EF4-FFF2-40B4-BE49-F238E27FC236}">
              <a16:creationId xmlns:a16="http://schemas.microsoft.com/office/drawing/2014/main" id="{E3ABDEAC-DF28-4624-8453-7E7576571B2A}"/>
            </a:ext>
          </a:extLst>
        </xdr:cNvPr>
        <xdr:cNvSpPr/>
      </xdr:nvSpPr>
      <xdr:spPr>
        <a:xfrm>
          <a:off x="15430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74568</xdr:rowOff>
    </xdr:to>
    <xdr:cxnSp macro="">
      <xdr:nvCxnSpPr>
        <xdr:cNvPr id="685" name="直線コネクタ 684">
          <a:extLst>
            <a:ext uri="{FF2B5EF4-FFF2-40B4-BE49-F238E27FC236}">
              <a16:creationId xmlns:a16="http://schemas.microsoft.com/office/drawing/2014/main" id="{F9C82322-80F0-4CD5-9F89-0B9E2363545A}"/>
            </a:ext>
          </a:extLst>
        </xdr:cNvPr>
        <xdr:cNvCxnSpPr/>
      </xdr:nvCxnSpPr>
      <xdr:spPr>
        <a:xfrm>
          <a:off x="15481300" y="18194382"/>
          <a:ext cx="838200" cy="5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87449</xdr:rowOff>
    </xdr:from>
    <xdr:to>
      <xdr:col>76</xdr:col>
      <xdr:colOff>165100</xdr:colOff>
      <xdr:row>106</xdr:row>
      <xdr:rowOff>17599</xdr:rowOff>
    </xdr:to>
    <xdr:sp macro="" textlink="">
      <xdr:nvSpPr>
        <xdr:cNvPr id="686" name="楕円 685">
          <a:extLst>
            <a:ext uri="{FF2B5EF4-FFF2-40B4-BE49-F238E27FC236}">
              <a16:creationId xmlns:a16="http://schemas.microsoft.com/office/drawing/2014/main" id="{7F6C0D8A-44AD-4E52-A2BD-8366015C2022}"/>
            </a:ext>
          </a:extLst>
        </xdr:cNvPr>
        <xdr:cNvSpPr/>
      </xdr:nvSpPr>
      <xdr:spPr>
        <a:xfrm>
          <a:off x="14541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138249</xdr:rowOff>
    </xdr:from>
    <xdr:to>
      <xdr:col>81</xdr:col>
      <xdr:colOff>50800</xdr:colOff>
      <xdr:row>106</xdr:row>
      <xdr:rowOff>20682</xdr:rowOff>
    </xdr:to>
    <xdr:cxnSp macro="">
      <xdr:nvCxnSpPr>
        <xdr:cNvPr id="687" name="直線コネクタ 686">
          <a:extLst>
            <a:ext uri="{FF2B5EF4-FFF2-40B4-BE49-F238E27FC236}">
              <a16:creationId xmlns:a16="http://schemas.microsoft.com/office/drawing/2014/main" id="{278F8B58-7956-4AF6-8B80-BE3ED708F45A}"/>
            </a:ext>
          </a:extLst>
        </xdr:cNvPr>
        <xdr:cNvCxnSpPr/>
      </xdr:nvCxnSpPr>
      <xdr:spPr>
        <a:xfrm>
          <a:off x="14592300" y="18140499"/>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33564</xdr:rowOff>
    </xdr:from>
    <xdr:to>
      <xdr:col>72</xdr:col>
      <xdr:colOff>38100</xdr:colOff>
      <xdr:row>105</xdr:row>
      <xdr:rowOff>135164</xdr:rowOff>
    </xdr:to>
    <xdr:sp macro="" textlink="">
      <xdr:nvSpPr>
        <xdr:cNvPr id="688" name="楕円 687">
          <a:extLst>
            <a:ext uri="{FF2B5EF4-FFF2-40B4-BE49-F238E27FC236}">
              <a16:creationId xmlns:a16="http://schemas.microsoft.com/office/drawing/2014/main" id="{0CB8104F-8C3B-499C-9B7A-C10A0B3B11E2}"/>
            </a:ext>
          </a:extLst>
        </xdr:cNvPr>
        <xdr:cNvSpPr/>
      </xdr:nvSpPr>
      <xdr:spPr>
        <a:xfrm>
          <a:off x="1365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84364</xdr:rowOff>
    </xdr:from>
    <xdr:to>
      <xdr:col>76</xdr:col>
      <xdr:colOff>114300</xdr:colOff>
      <xdr:row>105</xdr:row>
      <xdr:rowOff>138249</xdr:rowOff>
    </xdr:to>
    <xdr:cxnSp macro="">
      <xdr:nvCxnSpPr>
        <xdr:cNvPr id="689" name="直線コネクタ 688">
          <a:extLst>
            <a:ext uri="{FF2B5EF4-FFF2-40B4-BE49-F238E27FC236}">
              <a16:creationId xmlns:a16="http://schemas.microsoft.com/office/drawing/2014/main" id="{72607366-6B25-4A6B-B31E-F87C1FF67170}"/>
            </a:ext>
          </a:extLst>
        </xdr:cNvPr>
        <xdr:cNvCxnSpPr/>
      </xdr:nvCxnSpPr>
      <xdr:spPr>
        <a:xfrm>
          <a:off x="13703300" y="1808661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151130</xdr:rowOff>
    </xdr:from>
    <xdr:to>
      <xdr:col>67</xdr:col>
      <xdr:colOff>101600</xdr:colOff>
      <xdr:row>105</xdr:row>
      <xdr:rowOff>81280</xdr:rowOff>
    </xdr:to>
    <xdr:sp macro="" textlink="">
      <xdr:nvSpPr>
        <xdr:cNvPr id="690" name="楕円 689">
          <a:extLst>
            <a:ext uri="{FF2B5EF4-FFF2-40B4-BE49-F238E27FC236}">
              <a16:creationId xmlns:a16="http://schemas.microsoft.com/office/drawing/2014/main" id="{94639976-1421-4F50-BA9B-67A02DB5978E}"/>
            </a:ext>
          </a:extLst>
        </xdr:cNvPr>
        <xdr:cNvSpPr/>
      </xdr:nvSpPr>
      <xdr:spPr>
        <a:xfrm>
          <a:off x="12763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30480</xdr:rowOff>
    </xdr:from>
    <xdr:to>
      <xdr:col>71</xdr:col>
      <xdr:colOff>177800</xdr:colOff>
      <xdr:row>105</xdr:row>
      <xdr:rowOff>84364</xdr:rowOff>
    </xdr:to>
    <xdr:cxnSp macro="">
      <xdr:nvCxnSpPr>
        <xdr:cNvPr id="691" name="直線コネクタ 690">
          <a:extLst>
            <a:ext uri="{FF2B5EF4-FFF2-40B4-BE49-F238E27FC236}">
              <a16:creationId xmlns:a16="http://schemas.microsoft.com/office/drawing/2014/main" id="{47A77B20-5DA1-4F43-84FE-550B0D50CCBF}"/>
            </a:ext>
          </a:extLst>
        </xdr:cNvPr>
        <xdr:cNvCxnSpPr/>
      </xdr:nvCxnSpPr>
      <xdr:spPr>
        <a:xfrm>
          <a:off x="12814300" y="1803273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73314</xdr:rowOff>
    </xdr:from>
    <xdr:ext cx="405111" cy="259045"/>
    <xdr:sp macro="" textlink="">
      <xdr:nvSpPr>
        <xdr:cNvPr id="692" name="n_1aveValue【公民館】&#10;有形固定資産減価償却率">
          <a:extLst>
            <a:ext uri="{FF2B5EF4-FFF2-40B4-BE49-F238E27FC236}">
              <a16:creationId xmlns:a16="http://schemas.microsoft.com/office/drawing/2014/main" id="{9E4A2074-B79D-4BB7-AE8F-0FF2CE71CD5E}"/>
            </a:ext>
          </a:extLst>
        </xdr:cNvPr>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693" name="n_2aveValue【公民館】&#10;有形固定資産減価償却率">
          <a:extLst>
            <a:ext uri="{FF2B5EF4-FFF2-40B4-BE49-F238E27FC236}">
              <a16:creationId xmlns:a16="http://schemas.microsoft.com/office/drawing/2014/main" id="{4EB8FF60-19D9-4304-B72F-915B7066D7ED}"/>
            </a:ext>
          </a:extLst>
        </xdr:cNvPr>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694" name="n_3aveValue【公民館】&#10;有形固定資産減価償却率">
          <a:extLst>
            <a:ext uri="{FF2B5EF4-FFF2-40B4-BE49-F238E27FC236}">
              <a16:creationId xmlns:a16="http://schemas.microsoft.com/office/drawing/2014/main" id="{3DAA3F60-5296-4B02-8A94-2DAD780756B1}"/>
            </a:ext>
          </a:extLst>
        </xdr:cNvPr>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695" name="n_4aveValue【公民館】&#10;有形固定資産減価償却率">
          <a:extLst>
            <a:ext uri="{FF2B5EF4-FFF2-40B4-BE49-F238E27FC236}">
              <a16:creationId xmlns:a16="http://schemas.microsoft.com/office/drawing/2014/main" id="{3FCCEB4D-DC3B-49A2-8850-72A98676CB23}"/>
            </a:ext>
          </a:extLst>
        </xdr:cNvPr>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62609</xdr:rowOff>
    </xdr:from>
    <xdr:ext cx="405111" cy="259045"/>
    <xdr:sp macro="" textlink="">
      <xdr:nvSpPr>
        <xdr:cNvPr id="696" name="n_1mainValue【公民館】&#10;有形固定資産減価償却率">
          <a:extLst>
            <a:ext uri="{FF2B5EF4-FFF2-40B4-BE49-F238E27FC236}">
              <a16:creationId xmlns:a16="http://schemas.microsoft.com/office/drawing/2014/main" id="{94E789E2-0040-4065-9BE3-CD05BDE9A9D5}"/>
            </a:ext>
          </a:extLst>
        </xdr:cNvPr>
        <xdr:cNvSpPr txBox="1"/>
      </xdr:nvSpPr>
      <xdr:spPr>
        <a:xfrm>
          <a:off x="152660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34126</xdr:rowOff>
    </xdr:from>
    <xdr:ext cx="405111" cy="259045"/>
    <xdr:sp macro="" textlink="">
      <xdr:nvSpPr>
        <xdr:cNvPr id="697" name="n_2mainValue【公民館】&#10;有形固定資産減価償却率">
          <a:extLst>
            <a:ext uri="{FF2B5EF4-FFF2-40B4-BE49-F238E27FC236}">
              <a16:creationId xmlns:a16="http://schemas.microsoft.com/office/drawing/2014/main" id="{3DCC36FF-E8A8-4AC1-9ABB-C47EB9A8721B}"/>
            </a:ext>
          </a:extLst>
        </xdr:cNvPr>
        <xdr:cNvSpPr txBox="1"/>
      </xdr:nvSpPr>
      <xdr:spPr>
        <a:xfrm>
          <a:off x="143897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151691</xdr:rowOff>
    </xdr:from>
    <xdr:ext cx="405111" cy="259045"/>
    <xdr:sp macro="" textlink="">
      <xdr:nvSpPr>
        <xdr:cNvPr id="698" name="n_3mainValue【公民館】&#10;有形固定資産減価償却率">
          <a:extLst>
            <a:ext uri="{FF2B5EF4-FFF2-40B4-BE49-F238E27FC236}">
              <a16:creationId xmlns:a16="http://schemas.microsoft.com/office/drawing/2014/main" id="{645DEB7F-4A0E-4258-9791-179EB0F7AF3B}"/>
            </a:ext>
          </a:extLst>
        </xdr:cNvPr>
        <xdr:cNvSpPr txBox="1"/>
      </xdr:nvSpPr>
      <xdr:spPr>
        <a:xfrm>
          <a:off x="13500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699" name="n_4mainValue【公民館】&#10;有形固定資産減価償却率">
          <a:extLst>
            <a:ext uri="{FF2B5EF4-FFF2-40B4-BE49-F238E27FC236}">
              <a16:creationId xmlns:a16="http://schemas.microsoft.com/office/drawing/2014/main" id="{09A4F228-80DE-4656-BA8C-12B9C929FBDB}"/>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15662B04-64F9-4225-B67D-428F51BE197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9A081CCB-526F-4973-AFF4-46BD896FBDE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FAE96053-55BB-4D59-BE56-7003929A342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9A1E1298-8CA5-4EB1-AF6B-C5B4F4CB38F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D5E183E1-B28F-4160-93D0-F759F074096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57AE4BD5-B2E8-4712-A1FA-3364FE6D0D6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C6FB4FA9-F827-44BA-BCC0-C20A34D4828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071A7D81-609E-4917-BD58-4F0860E0681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320D45EC-EB22-4B84-A97B-0013C2996D5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C79A83BE-2F17-4579-8E48-98793016442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id="{252DE513-C728-4BD9-B9DF-6A6DC218262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C52656D4-8CD8-4759-A267-C76D544021C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id="{B93F3890-C9A9-4A7A-A47B-91B398A675B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id="{FA7C24FE-2D07-4705-9B3D-7A29EA4D70F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id="{71307A60-D3C2-4184-85FC-6B2E457982F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id="{3C0CDE97-2598-4D63-908C-D7BDD85C129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id="{8E4DBD3E-9F3C-487B-B72C-606DCB7AC11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id="{FC949350-FB61-4E99-BEC3-0D7C0143631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id="{CCF5D671-B9D3-48EF-8890-9E4CFD23872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id="{4A391AFE-5097-4F68-82FA-A00344973B0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id="{2F8B8D08-3BD1-4BC9-8C0D-D857B47FC19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id="{430E89DE-DD77-43BA-932F-5A580C76ABF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E3A4E5AC-3610-40C0-A353-2FFC8B66DB7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31875787-C8AF-43A4-B2B6-FC5626FFF7E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610E8E1C-4B4C-4831-B240-D69B3D26C6F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725" name="直線コネクタ 724">
          <a:extLst>
            <a:ext uri="{FF2B5EF4-FFF2-40B4-BE49-F238E27FC236}">
              <a16:creationId xmlns:a16="http://schemas.microsoft.com/office/drawing/2014/main" id="{9A8862B7-7A44-4752-B298-B9BA1AA24AF4}"/>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6" name="【公民館】&#10;一人当たり面積最小値テキスト">
          <a:extLst>
            <a:ext uri="{FF2B5EF4-FFF2-40B4-BE49-F238E27FC236}">
              <a16:creationId xmlns:a16="http://schemas.microsoft.com/office/drawing/2014/main" id="{5CD1B8CF-BB08-4B14-9FF5-CCB95525AD52}"/>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7" name="直線コネクタ 726">
          <a:extLst>
            <a:ext uri="{FF2B5EF4-FFF2-40B4-BE49-F238E27FC236}">
              <a16:creationId xmlns:a16="http://schemas.microsoft.com/office/drawing/2014/main" id="{413CAB96-47A4-4644-BC88-F8CB8998385C}"/>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728" name="【公民館】&#10;一人当たり面積最大値テキスト">
          <a:extLst>
            <a:ext uri="{FF2B5EF4-FFF2-40B4-BE49-F238E27FC236}">
              <a16:creationId xmlns:a16="http://schemas.microsoft.com/office/drawing/2014/main" id="{FF5E8FC3-F6B1-4A8B-B2BD-A788755105B0}"/>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729" name="直線コネクタ 728">
          <a:extLst>
            <a:ext uri="{FF2B5EF4-FFF2-40B4-BE49-F238E27FC236}">
              <a16:creationId xmlns:a16="http://schemas.microsoft.com/office/drawing/2014/main" id="{9DF4D266-99FE-43CC-A9B7-DBE0F4627D39}"/>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730" name="【公民館】&#10;一人当たり面積平均値テキスト">
          <a:extLst>
            <a:ext uri="{FF2B5EF4-FFF2-40B4-BE49-F238E27FC236}">
              <a16:creationId xmlns:a16="http://schemas.microsoft.com/office/drawing/2014/main" id="{284FE056-C3BD-49D2-9723-D0C7E4379975}"/>
            </a:ext>
          </a:extLst>
        </xdr:cNvPr>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731" name="フローチャート: 判断 730">
          <a:extLst>
            <a:ext uri="{FF2B5EF4-FFF2-40B4-BE49-F238E27FC236}">
              <a16:creationId xmlns:a16="http://schemas.microsoft.com/office/drawing/2014/main" id="{5B619D62-A8B2-4167-8FB5-02E0378F5954}"/>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732" name="フローチャート: 判断 731">
          <a:extLst>
            <a:ext uri="{FF2B5EF4-FFF2-40B4-BE49-F238E27FC236}">
              <a16:creationId xmlns:a16="http://schemas.microsoft.com/office/drawing/2014/main" id="{80C199E3-41ED-47F1-ADED-5B6F257A236D}"/>
            </a:ext>
          </a:extLst>
        </xdr:cNvPr>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733" name="フローチャート: 判断 732">
          <a:extLst>
            <a:ext uri="{FF2B5EF4-FFF2-40B4-BE49-F238E27FC236}">
              <a16:creationId xmlns:a16="http://schemas.microsoft.com/office/drawing/2014/main" id="{29F31FAF-00E2-4C5E-A59D-B91FE513E53C}"/>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34" name="フローチャート: 判断 733">
          <a:extLst>
            <a:ext uri="{FF2B5EF4-FFF2-40B4-BE49-F238E27FC236}">
              <a16:creationId xmlns:a16="http://schemas.microsoft.com/office/drawing/2014/main" id="{427ED094-6D99-41D4-9F98-F515C19370E9}"/>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735" name="フローチャート: 判断 734">
          <a:extLst>
            <a:ext uri="{FF2B5EF4-FFF2-40B4-BE49-F238E27FC236}">
              <a16:creationId xmlns:a16="http://schemas.microsoft.com/office/drawing/2014/main" id="{4CB4A9AB-8E83-45C0-AF42-2AF0DF6BC48C}"/>
            </a:ext>
          </a:extLst>
        </xdr:cNvPr>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A98B9F-CEE5-4157-81BC-712971A1F16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FC5CE4C0-7549-4950-BDA2-02BF6811710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27AE0BA2-CA6A-49A3-B8E8-56B1164F6E5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48C013AA-68CD-43BE-B89C-192BCF6BBE6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A4A9B57C-BA7A-4268-AEF3-575EF812415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83094</xdr:rowOff>
    </xdr:from>
    <xdr:to>
      <xdr:col>116</xdr:col>
      <xdr:colOff>114300</xdr:colOff>
      <xdr:row>109</xdr:row>
      <xdr:rowOff>13244</xdr:rowOff>
    </xdr:to>
    <xdr:sp macro="" textlink="">
      <xdr:nvSpPr>
        <xdr:cNvPr id="741" name="楕円 740">
          <a:extLst>
            <a:ext uri="{FF2B5EF4-FFF2-40B4-BE49-F238E27FC236}">
              <a16:creationId xmlns:a16="http://schemas.microsoft.com/office/drawing/2014/main" id="{0EDD977C-20F3-45B3-967F-0FD457E99840}"/>
            </a:ext>
          </a:extLst>
        </xdr:cNvPr>
        <xdr:cNvSpPr/>
      </xdr:nvSpPr>
      <xdr:spPr>
        <a:xfrm>
          <a:off x="22110700" y="185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169471</xdr:rowOff>
    </xdr:from>
    <xdr:ext cx="469744" cy="259045"/>
    <xdr:sp macro="" textlink="">
      <xdr:nvSpPr>
        <xdr:cNvPr id="742" name="【公民館】&#10;一人当たり面積該当値テキスト">
          <a:extLst>
            <a:ext uri="{FF2B5EF4-FFF2-40B4-BE49-F238E27FC236}">
              <a16:creationId xmlns:a16="http://schemas.microsoft.com/office/drawing/2014/main" id="{27B1A2B8-EA85-4CBE-9DC6-D2317BECFDED}"/>
            </a:ext>
          </a:extLst>
        </xdr:cNvPr>
        <xdr:cNvSpPr txBox="1"/>
      </xdr:nvSpPr>
      <xdr:spPr>
        <a:xfrm>
          <a:off x="22199600" y="185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84182</xdr:rowOff>
    </xdr:from>
    <xdr:to>
      <xdr:col>112</xdr:col>
      <xdr:colOff>38100</xdr:colOff>
      <xdr:row>109</xdr:row>
      <xdr:rowOff>14332</xdr:rowOff>
    </xdr:to>
    <xdr:sp macro="" textlink="">
      <xdr:nvSpPr>
        <xdr:cNvPr id="743" name="楕円 742">
          <a:extLst>
            <a:ext uri="{FF2B5EF4-FFF2-40B4-BE49-F238E27FC236}">
              <a16:creationId xmlns:a16="http://schemas.microsoft.com/office/drawing/2014/main" id="{470CAEF0-20EA-4954-A2FA-853FE2A5331C}"/>
            </a:ext>
          </a:extLst>
        </xdr:cNvPr>
        <xdr:cNvSpPr/>
      </xdr:nvSpPr>
      <xdr:spPr>
        <a:xfrm>
          <a:off x="21272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133894</xdr:rowOff>
    </xdr:from>
    <xdr:to>
      <xdr:col>116</xdr:col>
      <xdr:colOff>63500</xdr:colOff>
      <xdr:row>108</xdr:row>
      <xdr:rowOff>134982</xdr:rowOff>
    </xdr:to>
    <xdr:cxnSp macro="">
      <xdr:nvCxnSpPr>
        <xdr:cNvPr id="744" name="直線コネクタ 743">
          <a:extLst>
            <a:ext uri="{FF2B5EF4-FFF2-40B4-BE49-F238E27FC236}">
              <a16:creationId xmlns:a16="http://schemas.microsoft.com/office/drawing/2014/main" id="{2D974330-7070-4D03-8B52-0EA07F22FFD8}"/>
            </a:ext>
          </a:extLst>
        </xdr:cNvPr>
        <xdr:cNvCxnSpPr/>
      </xdr:nvCxnSpPr>
      <xdr:spPr>
        <a:xfrm flipV="1">
          <a:off x="21323300" y="18650494"/>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84182</xdr:rowOff>
    </xdr:from>
    <xdr:to>
      <xdr:col>107</xdr:col>
      <xdr:colOff>101600</xdr:colOff>
      <xdr:row>109</xdr:row>
      <xdr:rowOff>14332</xdr:rowOff>
    </xdr:to>
    <xdr:sp macro="" textlink="">
      <xdr:nvSpPr>
        <xdr:cNvPr id="745" name="楕円 744">
          <a:extLst>
            <a:ext uri="{FF2B5EF4-FFF2-40B4-BE49-F238E27FC236}">
              <a16:creationId xmlns:a16="http://schemas.microsoft.com/office/drawing/2014/main" id="{28BE7558-40FB-4587-A6DA-2ACF2D5774EF}"/>
            </a:ext>
          </a:extLst>
        </xdr:cNvPr>
        <xdr:cNvSpPr/>
      </xdr:nvSpPr>
      <xdr:spPr>
        <a:xfrm>
          <a:off x="20383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134982</xdr:rowOff>
    </xdr:from>
    <xdr:to>
      <xdr:col>111</xdr:col>
      <xdr:colOff>177800</xdr:colOff>
      <xdr:row>108</xdr:row>
      <xdr:rowOff>134982</xdr:rowOff>
    </xdr:to>
    <xdr:cxnSp macro="">
      <xdr:nvCxnSpPr>
        <xdr:cNvPr id="746" name="直線コネクタ 745">
          <a:extLst>
            <a:ext uri="{FF2B5EF4-FFF2-40B4-BE49-F238E27FC236}">
              <a16:creationId xmlns:a16="http://schemas.microsoft.com/office/drawing/2014/main" id="{3DF82A9A-03F8-488C-A80F-E7E6031F02A2}"/>
            </a:ext>
          </a:extLst>
        </xdr:cNvPr>
        <xdr:cNvCxnSpPr/>
      </xdr:nvCxnSpPr>
      <xdr:spPr>
        <a:xfrm>
          <a:off x="20434300" y="18651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84182</xdr:rowOff>
    </xdr:from>
    <xdr:to>
      <xdr:col>102</xdr:col>
      <xdr:colOff>165100</xdr:colOff>
      <xdr:row>109</xdr:row>
      <xdr:rowOff>14332</xdr:rowOff>
    </xdr:to>
    <xdr:sp macro="" textlink="">
      <xdr:nvSpPr>
        <xdr:cNvPr id="747" name="楕円 746">
          <a:extLst>
            <a:ext uri="{FF2B5EF4-FFF2-40B4-BE49-F238E27FC236}">
              <a16:creationId xmlns:a16="http://schemas.microsoft.com/office/drawing/2014/main" id="{89FD6678-AB9A-4ED9-818E-C89B41926C0D}"/>
            </a:ext>
          </a:extLst>
        </xdr:cNvPr>
        <xdr:cNvSpPr/>
      </xdr:nvSpPr>
      <xdr:spPr>
        <a:xfrm>
          <a:off x="19494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134982</xdr:rowOff>
    </xdr:from>
    <xdr:to>
      <xdr:col>107</xdr:col>
      <xdr:colOff>50800</xdr:colOff>
      <xdr:row>108</xdr:row>
      <xdr:rowOff>134982</xdr:rowOff>
    </xdr:to>
    <xdr:cxnSp macro="">
      <xdr:nvCxnSpPr>
        <xdr:cNvPr id="748" name="直線コネクタ 747">
          <a:extLst>
            <a:ext uri="{FF2B5EF4-FFF2-40B4-BE49-F238E27FC236}">
              <a16:creationId xmlns:a16="http://schemas.microsoft.com/office/drawing/2014/main" id="{CEFCD925-CF06-435A-BEB0-3EEC78D00D17}"/>
            </a:ext>
          </a:extLst>
        </xdr:cNvPr>
        <xdr:cNvCxnSpPr/>
      </xdr:nvCxnSpPr>
      <xdr:spPr>
        <a:xfrm>
          <a:off x="19545300" y="18651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85271</xdr:rowOff>
    </xdr:from>
    <xdr:to>
      <xdr:col>98</xdr:col>
      <xdr:colOff>38100</xdr:colOff>
      <xdr:row>109</xdr:row>
      <xdr:rowOff>15421</xdr:rowOff>
    </xdr:to>
    <xdr:sp macro="" textlink="">
      <xdr:nvSpPr>
        <xdr:cNvPr id="749" name="楕円 748">
          <a:extLst>
            <a:ext uri="{FF2B5EF4-FFF2-40B4-BE49-F238E27FC236}">
              <a16:creationId xmlns:a16="http://schemas.microsoft.com/office/drawing/2014/main" id="{745B4EFE-071E-44AC-8969-DEC6CCDA58A0}"/>
            </a:ext>
          </a:extLst>
        </xdr:cNvPr>
        <xdr:cNvSpPr/>
      </xdr:nvSpPr>
      <xdr:spPr>
        <a:xfrm>
          <a:off x="18605500" y="186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134982</xdr:rowOff>
    </xdr:from>
    <xdr:to>
      <xdr:col>102</xdr:col>
      <xdr:colOff>114300</xdr:colOff>
      <xdr:row>108</xdr:row>
      <xdr:rowOff>136071</xdr:rowOff>
    </xdr:to>
    <xdr:cxnSp macro="">
      <xdr:nvCxnSpPr>
        <xdr:cNvPr id="750" name="直線コネクタ 749">
          <a:extLst>
            <a:ext uri="{FF2B5EF4-FFF2-40B4-BE49-F238E27FC236}">
              <a16:creationId xmlns:a16="http://schemas.microsoft.com/office/drawing/2014/main" id="{144E7845-D16F-4EAD-AF2D-B6DE50F5CB5C}"/>
            </a:ext>
          </a:extLst>
        </xdr:cNvPr>
        <xdr:cNvCxnSpPr/>
      </xdr:nvCxnSpPr>
      <xdr:spPr>
        <a:xfrm flipV="1">
          <a:off x="18656300" y="18651582"/>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127743</xdr:rowOff>
    </xdr:from>
    <xdr:ext cx="469744" cy="259045"/>
    <xdr:sp macro="" textlink="">
      <xdr:nvSpPr>
        <xdr:cNvPr id="751" name="n_1aveValue【公民館】&#10;一人当たり面積">
          <a:extLst>
            <a:ext uri="{FF2B5EF4-FFF2-40B4-BE49-F238E27FC236}">
              <a16:creationId xmlns:a16="http://schemas.microsoft.com/office/drawing/2014/main" id="{859C5104-F2F6-4F53-87D1-0246DDB2BF1B}"/>
            </a:ext>
          </a:extLst>
        </xdr:cNvPr>
        <xdr:cNvSpPr txBox="1"/>
      </xdr:nvSpPr>
      <xdr:spPr>
        <a:xfrm>
          <a:off x="210757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752" name="n_2aveValue【公民館】&#10;一人当たり面積">
          <a:extLst>
            <a:ext uri="{FF2B5EF4-FFF2-40B4-BE49-F238E27FC236}">
              <a16:creationId xmlns:a16="http://schemas.microsoft.com/office/drawing/2014/main" id="{1DC7F2A7-D44D-40B1-912E-D1B42E9FAF31}"/>
            </a:ext>
          </a:extLst>
        </xdr:cNvPr>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753" name="n_3aveValue【公民館】&#10;一人当たり面積">
          <a:extLst>
            <a:ext uri="{FF2B5EF4-FFF2-40B4-BE49-F238E27FC236}">
              <a16:creationId xmlns:a16="http://schemas.microsoft.com/office/drawing/2014/main" id="{E1BB9D4D-7A56-4999-A7D9-3B984136698A}"/>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754" name="n_4aveValue【公民館】&#10;一人当たり面積">
          <a:extLst>
            <a:ext uri="{FF2B5EF4-FFF2-40B4-BE49-F238E27FC236}">
              <a16:creationId xmlns:a16="http://schemas.microsoft.com/office/drawing/2014/main" id="{27522A08-DAA0-4A1D-BCBF-CBADDFE7DE84}"/>
            </a:ext>
          </a:extLst>
        </xdr:cNvPr>
        <xdr:cNvSpPr txBox="1"/>
      </xdr:nvSpPr>
      <xdr:spPr>
        <a:xfrm>
          <a:off x="18421427"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5459</xdr:rowOff>
    </xdr:from>
    <xdr:ext cx="469744" cy="259045"/>
    <xdr:sp macro="" textlink="">
      <xdr:nvSpPr>
        <xdr:cNvPr id="755" name="n_1mainValue【公民館】&#10;一人当たり面積">
          <a:extLst>
            <a:ext uri="{FF2B5EF4-FFF2-40B4-BE49-F238E27FC236}">
              <a16:creationId xmlns:a16="http://schemas.microsoft.com/office/drawing/2014/main" id="{044F48F7-72C2-48A9-9360-9931F4FDA9EB}"/>
            </a:ext>
          </a:extLst>
        </xdr:cNvPr>
        <xdr:cNvSpPr txBox="1"/>
      </xdr:nvSpPr>
      <xdr:spPr>
        <a:xfrm>
          <a:off x="21075727" y="186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5459</xdr:rowOff>
    </xdr:from>
    <xdr:ext cx="469744" cy="259045"/>
    <xdr:sp macro="" textlink="">
      <xdr:nvSpPr>
        <xdr:cNvPr id="756" name="n_2mainValue【公民館】&#10;一人当たり面積">
          <a:extLst>
            <a:ext uri="{FF2B5EF4-FFF2-40B4-BE49-F238E27FC236}">
              <a16:creationId xmlns:a16="http://schemas.microsoft.com/office/drawing/2014/main" id="{179AC14E-3D2A-49AB-AF71-1830F0957C96}"/>
            </a:ext>
          </a:extLst>
        </xdr:cNvPr>
        <xdr:cNvSpPr txBox="1"/>
      </xdr:nvSpPr>
      <xdr:spPr>
        <a:xfrm>
          <a:off x="20199427" y="186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5459</xdr:rowOff>
    </xdr:from>
    <xdr:ext cx="469744" cy="259045"/>
    <xdr:sp macro="" textlink="">
      <xdr:nvSpPr>
        <xdr:cNvPr id="757" name="n_3mainValue【公民館】&#10;一人当たり面積">
          <a:extLst>
            <a:ext uri="{FF2B5EF4-FFF2-40B4-BE49-F238E27FC236}">
              <a16:creationId xmlns:a16="http://schemas.microsoft.com/office/drawing/2014/main" id="{3D74D8CC-6386-499E-9FD1-CA2242B4DAD4}"/>
            </a:ext>
          </a:extLst>
        </xdr:cNvPr>
        <xdr:cNvSpPr txBox="1"/>
      </xdr:nvSpPr>
      <xdr:spPr>
        <a:xfrm>
          <a:off x="19310427" y="186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6548</xdr:rowOff>
    </xdr:from>
    <xdr:ext cx="469744" cy="259045"/>
    <xdr:sp macro="" textlink="">
      <xdr:nvSpPr>
        <xdr:cNvPr id="758" name="n_4mainValue【公民館】&#10;一人当たり面積">
          <a:extLst>
            <a:ext uri="{FF2B5EF4-FFF2-40B4-BE49-F238E27FC236}">
              <a16:creationId xmlns:a16="http://schemas.microsoft.com/office/drawing/2014/main" id="{9C7F9821-C926-4DB0-9E39-3F07C8E8DACC}"/>
            </a:ext>
          </a:extLst>
        </xdr:cNvPr>
        <xdr:cNvSpPr txBox="1"/>
      </xdr:nvSpPr>
      <xdr:spPr>
        <a:xfrm>
          <a:off x="18421427"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D74BD248-172D-4D71-84EA-42E566D342A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4E5B3A0B-2847-41E5-B60A-F37EB28AE92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94AC263B-8C2C-40DD-8A04-EF02F80F4C3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「公営住宅」、「認定こども園・幼稚園・保育所」の有形固定資産減価償却率が高く、群馬県平均及び類似団体平均を大きく上回っており、老朽化が進んでいる状況である。　既存の３つの幼稚園を統合し、認定こども園を令和４年４月に開園する計画となっているため、跡地利用を含めた適正な施設管理に取り組んでいかなければならない。</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また、その他の施設についても令和元年度に策定した個別施設計画に基づき、老朽化対策を推し進めていく。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C7073D4-8E93-46D0-9D43-73928A57EBE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8B7AA02-B058-429C-BDF7-7F837346C68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44ADBC1-7918-42F6-B866-32FDDB30542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4D6FF30-DD47-42DA-8E78-19148267B59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3CFF8DB-A9E2-449F-B4D4-6AC1310825F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1FD4D97-385B-49DA-BD3F-B50D7D28A11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44F8D15-DBC9-449E-8C1F-EDE81633553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32BE1CC-7F1C-4C59-953D-C557A022E1C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4C392A-9ABA-4CC0-8A9D-EC389151F72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5313CED-F50B-4B4B-B52F-5F8BE19E8E7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12,943
12,766
58.61
7,530,485
7,222,899
241,279
3,761,022
5,199,557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0850A55-B995-415E-A11C-D4E46C16C0E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D469EF2-35D4-40F5-901C-B2E14DDFFDA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252239-5524-4753-9865-DA1F05CCE97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4DDA9E3-CFA7-4CBA-B081-6CCE31749D4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4A502F3-1087-4DEE-9DBA-A50C6A825DF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4E21AF4-EAE8-447C-AF22-CE44D2B3C87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D879630-86E5-4F21-9AEB-2375A534535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6A6B208-64B2-41C3-9F4D-C7C2151F68A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5303470-55A0-428A-822B-E8329A72DFB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279B215-947A-43AE-98AB-5DBBBA64042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816E13E-4020-44F9-9381-797CE06B0B1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0441F36-8E3F-4049-8717-CE85F14C3F7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B513008-EC3F-4F14-87A4-D20CCFDECDC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37722EE-9A99-4881-9E60-39D1816838A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7849F6F-ED6C-4A46-BD7D-6D4B868A953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5A2D213-7DC9-4C0F-AFC4-DB4657D1851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7E1E9FE-345A-426B-9564-1C0016B436F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A6B6CEE-FA07-4063-9470-9E7ABE2450C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C41FBE7-AB38-4D9C-8CDB-7A87E7D3E57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CCA008F-E922-4A9C-B82E-A0BE4C10CBC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9886953-F895-4110-96A3-035B7A15475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9563353-9818-4B47-AB34-BEBFC6EC7F7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4BAE9CA-D885-4BAD-BAC0-EA00B2C555A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B6E9A5B-DD14-4E52-BE6A-59B25E202C9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A8B583E-74A4-4536-B402-37F1824831F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EE7A383-EC50-4789-A4FE-E9B28E210DA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BFB64F9-ED77-4944-856C-C1FFCC7CEED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8431FC0-1C57-4CA3-86DD-41AF9382DFC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B5FBC16-8B2B-4EF5-A747-4248B083C5B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85D8F9A-372F-4726-AE19-DAF41F2B277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D19915B-B207-4B2E-BF91-E433242FC64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2DA1CBC-B2C3-4F6E-AF62-BB5D4EECDAB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1E5C438-2E7A-4F82-A45D-CDD29BE9C9D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B1C63FE-11A2-47CA-97BB-1F78F42767C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CF2EFBD-D7D3-48A9-B104-BECCEEB965D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D2536D9-BCA0-48C9-A812-9CA88D9BA0C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0F710C3-2955-479F-877C-A5A8BC4F28F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FB5BD49-BBFD-4DC1-9D11-4764DB8D19D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DFFA567-78F0-470F-BF59-3F1B225D9CF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F0055C1-E8ED-46D8-812B-BE856F22C53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B6455AB-124F-4F10-9EB2-91818EC88D8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C58B6C6-5947-45D0-8A18-17408889CCF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5F70C53-7EFE-4142-8ED5-90F3A1DBB37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2F3F186-3D6A-4ED5-B66E-7EB0FFC21E2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FDB7777-142A-451C-9C3A-A37B6867D05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A2F4D58-1CDB-4513-A7E5-5398C98CC4A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EE29828D-B0F5-4D4F-9D5E-1A6E8C12DAC0}"/>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1F761BA9-5859-4834-9C27-F2A1BC95899C}"/>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DE68818D-4B8C-42BF-8AC3-72A0F760D1DD}"/>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73AFB5F5-69A8-4191-89F0-BC9954AC30C0}"/>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B861DAFD-0BF4-47E6-918D-1579005C4CBB}"/>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111958</xdr:rowOff>
    </xdr:from>
    <xdr:ext cx="405111" cy="259045"/>
    <xdr:sp macro="" textlink="">
      <xdr:nvSpPr>
        <xdr:cNvPr id="63" name="【図書館】&#10;有形固定資産減価償却率平均値テキスト">
          <a:extLst>
            <a:ext uri="{FF2B5EF4-FFF2-40B4-BE49-F238E27FC236}">
              <a16:creationId xmlns:a16="http://schemas.microsoft.com/office/drawing/2014/main" id="{C5F97FA2-220C-422E-938C-936C48746BFD}"/>
            </a:ext>
          </a:extLst>
        </xdr:cNvPr>
        <xdr:cNvSpPr txBox="1"/>
      </xdr:nvSpPr>
      <xdr:spPr>
        <a:xfrm>
          <a:off x="4673600" y="611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a:extLst>
            <a:ext uri="{FF2B5EF4-FFF2-40B4-BE49-F238E27FC236}">
              <a16:creationId xmlns:a16="http://schemas.microsoft.com/office/drawing/2014/main" id="{ECD09952-B826-4ACB-8661-BEE6A7CC098C}"/>
            </a:ext>
          </a:extLst>
        </xdr:cNvPr>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a:extLst>
            <a:ext uri="{FF2B5EF4-FFF2-40B4-BE49-F238E27FC236}">
              <a16:creationId xmlns:a16="http://schemas.microsoft.com/office/drawing/2014/main" id="{B49E3250-B9FE-44E7-A97D-9FFB912F572F}"/>
            </a:ext>
          </a:extLst>
        </xdr:cNvPr>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a:extLst>
            <a:ext uri="{FF2B5EF4-FFF2-40B4-BE49-F238E27FC236}">
              <a16:creationId xmlns:a16="http://schemas.microsoft.com/office/drawing/2014/main" id="{FF2D516E-3D67-4D8B-9523-E3A3600BE8A8}"/>
            </a:ext>
          </a:extLst>
        </xdr:cNvPr>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a:extLst>
            <a:ext uri="{FF2B5EF4-FFF2-40B4-BE49-F238E27FC236}">
              <a16:creationId xmlns:a16="http://schemas.microsoft.com/office/drawing/2014/main" id="{884E50C5-F553-48F0-B51B-08F70355B853}"/>
            </a:ext>
          </a:extLst>
        </xdr:cNvPr>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a:extLst>
            <a:ext uri="{FF2B5EF4-FFF2-40B4-BE49-F238E27FC236}">
              <a16:creationId xmlns:a16="http://schemas.microsoft.com/office/drawing/2014/main" id="{C06733E5-8BA0-4C23-BBC9-BCE9AFAA2F98}"/>
            </a:ext>
          </a:extLst>
        </xdr:cNvPr>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ACFB641-803E-4615-90BF-672358EB966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8E3044C-BCA1-4107-B272-A79A0E5E533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3732C5C-363B-49DA-9157-B5B755B603E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F9C366B-4D5A-4AB8-9BDC-27867A7690E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9FBE335-EC72-403C-BEDF-DC4A6B05294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128270</xdr:rowOff>
    </xdr:from>
    <xdr:to>
      <xdr:col>24</xdr:col>
      <xdr:colOff>114300</xdr:colOff>
      <xdr:row>39</xdr:row>
      <xdr:rowOff>58420</xdr:rowOff>
    </xdr:to>
    <xdr:sp macro="" textlink="">
      <xdr:nvSpPr>
        <xdr:cNvPr id="74" name="楕円 73">
          <a:extLst>
            <a:ext uri="{FF2B5EF4-FFF2-40B4-BE49-F238E27FC236}">
              <a16:creationId xmlns:a16="http://schemas.microsoft.com/office/drawing/2014/main" id="{499936A2-F8D6-4F16-9F7C-C89E72F5BC53}"/>
            </a:ext>
          </a:extLst>
        </xdr:cNvPr>
        <xdr:cNvSpPr/>
      </xdr:nvSpPr>
      <xdr:spPr>
        <a:xfrm>
          <a:off x="4584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106697</xdr:rowOff>
    </xdr:from>
    <xdr:ext cx="405111" cy="259045"/>
    <xdr:sp macro="" textlink="">
      <xdr:nvSpPr>
        <xdr:cNvPr id="75" name="【図書館】&#10;有形固定資産減価償却率該当値テキスト">
          <a:extLst>
            <a:ext uri="{FF2B5EF4-FFF2-40B4-BE49-F238E27FC236}">
              <a16:creationId xmlns:a16="http://schemas.microsoft.com/office/drawing/2014/main" id="{C942AEC3-3FB8-4225-B4CD-9F985D0B85F6}"/>
            </a:ext>
          </a:extLst>
        </xdr:cNvPr>
        <xdr:cNvSpPr txBox="1"/>
      </xdr:nvSpPr>
      <xdr:spPr>
        <a:xfrm>
          <a:off x="4673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108676</xdr:rowOff>
    </xdr:from>
    <xdr:to>
      <xdr:col>20</xdr:col>
      <xdr:colOff>38100</xdr:colOff>
      <xdr:row>39</xdr:row>
      <xdr:rowOff>38826</xdr:rowOff>
    </xdr:to>
    <xdr:sp macro="" textlink="">
      <xdr:nvSpPr>
        <xdr:cNvPr id="76" name="楕円 75">
          <a:extLst>
            <a:ext uri="{FF2B5EF4-FFF2-40B4-BE49-F238E27FC236}">
              <a16:creationId xmlns:a16="http://schemas.microsoft.com/office/drawing/2014/main" id="{B6EC4736-FD9A-4867-B607-55575E5D9515}"/>
            </a:ext>
          </a:extLst>
        </xdr:cNvPr>
        <xdr:cNvSpPr/>
      </xdr:nvSpPr>
      <xdr:spPr>
        <a:xfrm>
          <a:off x="3746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159476</xdr:rowOff>
    </xdr:from>
    <xdr:to>
      <xdr:col>24</xdr:col>
      <xdr:colOff>63500</xdr:colOff>
      <xdr:row>39</xdr:row>
      <xdr:rowOff>7620</xdr:rowOff>
    </xdr:to>
    <xdr:cxnSp macro="">
      <xdr:nvCxnSpPr>
        <xdr:cNvPr id="77" name="直線コネクタ 76">
          <a:extLst>
            <a:ext uri="{FF2B5EF4-FFF2-40B4-BE49-F238E27FC236}">
              <a16:creationId xmlns:a16="http://schemas.microsoft.com/office/drawing/2014/main" id="{CF09B7BF-64EE-4D72-96F0-42552822A6DE}"/>
            </a:ext>
          </a:extLst>
        </xdr:cNvPr>
        <xdr:cNvCxnSpPr/>
      </xdr:nvCxnSpPr>
      <xdr:spPr>
        <a:xfrm>
          <a:off x="3797300" y="667457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89081</xdr:rowOff>
    </xdr:from>
    <xdr:to>
      <xdr:col>15</xdr:col>
      <xdr:colOff>101600</xdr:colOff>
      <xdr:row>39</xdr:row>
      <xdr:rowOff>19231</xdr:rowOff>
    </xdr:to>
    <xdr:sp macro="" textlink="">
      <xdr:nvSpPr>
        <xdr:cNvPr id="78" name="楕円 77">
          <a:extLst>
            <a:ext uri="{FF2B5EF4-FFF2-40B4-BE49-F238E27FC236}">
              <a16:creationId xmlns:a16="http://schemas.microsoft.com/office/drawing/2014/main" id="{4A47298E-18BD-4863-BEAC-549982FED2C6}"/>
            </a:ext>
          </a:extLst>
        </xdr:cNvPr>
        <xdr:cNvSpPr/>
      </xdr:nvSpPr>
      <xdr:spPr>
        <a:xfrm>
          <a:off x="2857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139881</xdr:rowOff>
    </xdr:from>
    <xdr:to>
      <xdr:col>19</xdr:col>
      <xdr:colOff>177800</xdr:colOff>
      <xdr:row>38</xdr:row>
      <xdr:rowOff>159476</xdr:rowOff>
    </xdr:to>
    <xdr:cxnSp macro="">
      <xdr:nvCxnSpPr>
        <xdr:cNvPr id="79" name="直線コネクタ 78">
          <a:extLst>
            <a:ext uri="{FF2B5EF4-FFF2-40B4-BE49-F238E27FC236}">
              <a16:creationId xmlns:a16="http://schemas.microsoft.com/office/drawing/2014/main" id="{736B0DB7-8FA7-4E91-9AC4-1A11E57C5B83}"/>
            </a:ext>
          </a:extLst>
        </xdr:cNvPr>
        <xdr:cNvCxnSpPr/>
      </xdr:nvCxnSpPr>
      <xdr:spPr>
        <a:xfrm>
          <a:off x="2908300" y="665498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69487</xdr:rowOff>
    </xdr:from>
    <xdr:to>
      <xdr:col>10</xdr:col>
      <xdr:colOff>165100</xdr:colOff>
      <xdr:row>38</xdr:row>
      <xdr:rowOff>171087</xdr:rowOff>
    </xdr:to>
    <xdr:sp macro="" textlink="">
      <xdr:nvSpPr>
        <xdr:cNvPr id="80" name="楕円 79">
          <a:extLst>
            <a:ext uri="{FF2B5EF4-FFF2-40B4-BE49-F238E27FC236}">
              <a16:creationId xmlns:a16="http://schemas.microsoft.com/office/drawing/2014/main" id="{C5C20383-EEC5-436E-BEC6-38EB9D7596D1}"/>
            </a:ext>
          </a:extLst>
        </xdr:cNvPr>
        <xdr:cNvSpPr/>
      </xdr:nvSpPr>
      <xdr:spPr>
        <a:xfrm>
          <a:off x="1968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120287</xdr:rowOff>
    </xdr:from>
    <xdr:to>
      <xdr:col>15</xdr:col>
      <xdr:colOff>50800</xdr:colOff>
      <xdr:row>38</xdr:row>
      <xdr:rowOff>139881</xdr:rowOff>
    </xdr:to>
    <xdr:cxnSp macro="">
      <xdr:nvCxnSpPr>
        <xdr:cNvPr id="81" name="直線コネクタ 80">
          <a:extLst>
            <a:ext uri="{FF2B5EF4-FFF2-40B4-BE49-F238E27FC236}">
              <a16:creationId xmlns:a16="http://schemas.microsoft.com/office/drawing/2014/main" id="{9C1DF286-454E-4FC9-A831-6A5C145D8A47}"/>
            </a:ext>
          </a:extLst>
        </xdr:cNvPr>
        <xdr:cNvCxnSpPr/>
      </xdr:nvCxnSpPr>
      <xdr:spPr>
        <a:xfrm>
          <a:off x="2019300" y="663538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49893</xdr:rowOff>
    </xdr:from>
    <xdr:to>
      <xdr:col>6</xdr:col>
      <xdr:colOff>38100</xdr:colOff>
      <xdr:row>38</xdr:row>
      <xdr:rowOff>151493</xdr:rowOff>
    </xdr:to>
    <xdr:sp macro="" textlink="">
      <xdr:nvSpPr>
        <xdr:cNvPr id="82" name="楕円 81">
          <a:extLst>
            <a:ext uri="{FF2B5EF4-FFF2-40B4-BE49-F238E27FC236}">
              <a16:creationId xmlns:a16="http://schemas.microsoft.com/office/drawing/2014/main" id="{9F4BF3DA-8FF2-4F65-930A-1904EEDED353}"/>
            </a:ext>
          </a:extLst>
        </xdr:cNvPr>
        <xdr:cNvSpPr/>
      </xdr:nvSpPr>
      <xdr:spPr>
        <a:xfrm>
          <a:off x="1079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100693</xdr:rowOff>
    </xdr:from>
    <xdr:to>
      <xdr:col>10</xdr:col>
      <xdr:colOff>114300</xdr:colOff>
      <xdr:row>38</xdr:row>
      <xdr:rowOff>120287</xdr:rowOff>
    </xdr:to>
    <xdr:cxnSp macro="">
      <xdr:nvCxnSpPr>
        <xdr:cNvPr id="83" name="直線コネクタ 82">
          <a:extLst>
            <a:ext uri="{FF2B5EF4-FFF2-40B4-BE49-F238E27FC236}">
              <a16:creationId xmlns:a16="http://schemas.microsoft.com/office/drawing/2014/main" id="{01AB596C-638C-48CF-B591-DEE95251C3F3}"/>
            </a:ext>
          </a:extLst>
        </xdr:cNvPr>
        <xdr:cNvCxnSpPr/>
      </xdr:nvCxnSpPr>
      <xdr:spPr>
        <a:xfrm>
          <a:off x="1130300" y="661579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86377</xdr:rowOff>
    </xdr:from>
    <xdr:ext cx="405111" cy="259045"/>
    <xdr:sp macro="" textlink="">
      <xdr:nvSpPr>
        <xdr:cNvPr id="84" name="n_1aveValue【図書館】&#10;有形固定資産減価償却率">
          <a:extLst>
            <a:ext uri="{FF2B5EF4-FFF2-40B4-BE49-F238E27FC236}">
              <a16:creationId xmlns:a16="http://schemas.microsoft.com/office/drawing/2014/main" id="{F4171222-C476-4B81-8344-164274589472}"/>
            </a:ext>
          </a:extLst>
        </xdr:cNvPr>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73314</xdr:rowOff>
    </xdr:from>
    <xdr:ext cx="405111" cy="259045"/>
    <xdr:sp macro="" textlink="">
      <xdr:nvSpPr>
        <xdr:cNvPr id="85" name="n_2aveValue【図書館】&#10;有形固定資産減価償却率">
          <a:extLst>
            <a:ext uri="{FF2B5EF4-FFF2-40B4-BE49-F238E27FC236}">
              <a16:creationId xmlns:a16="http://schemas.microsoft.com/office/drawing/2014/main" id="{C5D8C61D-204C-463F-8D10-68BB8BCDECE1}"/>
            </a:ext>
          </a:extLst>
        </xdr:cNvPr>
        <xdr:cNvSpPr txBox="1"/>
      </xdr:nvSpPr>
      <xdr:spPr>
        <a:xfrm>
          <a:off x="2705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25961</xdr:rowOff>
    </xdr:from>
    <xdr:ext cx="405111" cy="259045"/>
    <xdr:sp macro="" textlink="">
      <xdr:nvSpPr>
        <xdr:cNvPr id="86" name="n_3aveValue【図書館】&#10;有形固定資産減価償却率">
          <a:extLst>
            <a:ext uri="{FF2B5EF4-FFF2-40B4-BE49-F238E27FC236}">
              <a16:creationId xmlns:a16="http://schemas.microsoft.com/office/drawing/2014/main" id="{BB618C71-5608-4B2C-97E4-0F760C3F5643}"/>
            </a:ext>
          </a:extLst>
        </xdr:cNvPr>
        <xdr:cNvSpPr txBox="1"/>
      </xdr:nvSpPr>
      <xdr:spPr>
        <a:xfrm>
          <a:off x="1816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128831</xdr:rowOff>
    </xdr:from>
    <xdr:ext cx="405111" cy="259045"/>
    <xdr:sp macro="" textlink="">
      <xdr:nvSpPr>
        <xdr:cNvPr id="87" name="n_4aveValue【図書館】&#10;有形固定資産減価償却率">
          <a:extLst>
            <a:ext uri="{FF2B5EF4-FFF2-40B4-BE49-F238E27FC236}">
              <a16:creationId xmlns:a16="http://schemas.microsoft.com/office/drawing/2014/main" id="{614A25F5-C6E4-4EBD-B48A-7BE1823E840E}"/>
            </a:ext>
          </a:extLst>
        </xdr:cNvPr>
        <xdr:cNvSpPr txBox="1"/>
      </xdr:nvSpPr>
      <xdr:spPr>
        <a:xfrm>
          <a:off x="927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29953</xdr:rowOff>
    </xdr:from>
    <xdr:ext cx="405111" cy="259045"/>
    <xdr:sp macro="" textlink="">
      <xdr:nvSpPr>
        <xdr:cNvPr id="88" name="n_1mainValue【図書館】&#10;有形固定資産減価償却率">
          <a:extLst>
            <a:ext uri="{FF2B5EF4-FFF2-40B4-BE49-F238E27FC236}">
              <a16:creationId xmlns:a16="http://schemas.microsoft.com/office/drawing/2014/main" id="{58A28971-D2D6-4C30-B8BD-DDA0446DC43E}"/>
            </a:ext>
          </a:extLst>
        </xdr:cNvPr>
        <xdr:cNvSpPr txBox="1"/>
      </xdr:nvSpPr>
      <xdr:spPr>
        <a:xfrm>
          <a:off x="3582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10358</xdr:rowOff>
    </xdr:from>
    <xdr:ext cx="405111" cy="259045"/>
    <xdr:sp macro="" textlink="">
      <xdr:nvSpPr>
        <xdr:cNvPr id="89" name="n_2mainValue【図書館】&#10;有形固定資産減価償却率">
          <a:extLst>
            <a:ext uri="{FF2B5EF4-FFF2-40B4-BE49-F238E27FC236}">
              <a16:creationId xmlns:a16="http://schemas.microsoft.com/office/drawing/2014/main" id="{2D8ACDC9-652C-461C-A2A3-AD5B25F32404}"/>
            </a:ext>
          </a:extLst>
        </xdr:cNvPr>
        <xdr:cNvSpPr txBox="1"/>
      </xdr:nvSpPr>
      <xdr:spPr>
        <a:xfrm>
          <a:off x="2705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162214</xdr:rowOff>
    </xdr:from>
    <xdr:ext cx="405111" cy="259045"/>
    <xdr:sp macro="" textlink="">
      <xdr:nvSpPr>
        <xdr:cNvPr id="90" name="n_3mainValue【図書館】&#10;有形固定資産減価償却率">
          <a:extLst>
            <a:ext uri="{FF2B5EF4-FFF2-40B4-BE49-F238E27FC236}">
              <a16:creationId xmlns:a16="http://schemas.microsoft.com/office/drawing/2014/main" id="{1DB655D2-206F-4185-9B13-D25499615F43}"/>
            </a:ext>
          </a:extLst>
        </xdr:cNvPr>
        <xdr:cNvSpPr txBox="1"/>
      </xdr:nvSpPr>
      <xdr:spPr>
        <a:xfrm>
          <a:off x="1816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142620</xdr:rowOff>
    </xdr:from>
    <xdr:ext cx="405111" cy="259045"/>
    <xdr:sp macro="" textlink="">
      <xdr:nvSpPr>
        <xdr:cNvPr id="91" name="n_4mainValue【図書館】&#10;有形固定資産減価償却率">
          <a:extLst>
            <a:ext uri="{FF2B5EF4-FFF2-40B4-BE49-F238E27FC236}">
              <a16:creationId xmlns:a16="http://schemas.microsoft.com/office/drawing/2014/main" id="{2C6D7A0A-8014-4FBD-AFB8-7D8329D35BC1}"/>
            </a:ext>
          </a:extLst>
        </xdr:cNvPr>
        <xdr:cNvSpPr txBox="1"/>
      </xdr:nvSpPr>
      <xdr:spPr>
        <a:xfrm>
          <a:off x="927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215D3D5-39B0-4C5A-9537-7F986969472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5242761-5467-4433-8593-A18D6CB50CF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A448007-BAD4-487B-A8AE-90A8E7E4655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44CD23F-162A-448A-A429-86CCA28A665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BC2579D-A9AA-442F-A31B-A27014326CD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2562774-9ADA-4ED6-A905-FA6FABDC2C7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0529008-4DC9-4DAA-80E5-9DCC33A99FE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5E556B7-7B28-4757-A014-CFA6CF5A6C1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52EE6D7-F89E-4EAD-BA47-8B9D75E8266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80234DB-F6F7-4791-B5B5-2A92AAB1DBD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29DEB8FE-9DCE-4284-BCB2-A47A62A3B7E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16AB1D7-51B5-4C38-BEC7-0060CE7129C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913C0701-7C9D-488B-8662-292FCEF3B55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AF3894F0-78AD-4824-8D62-667035C1DFB5}"/>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3D4724A9-C55E-4DD2-AF46-8E0A69D4C01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BDFB9A63-7440-4320-A5E7-42F24D93A849}"/>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42ECF87D-6894-49D7-806D-9C608D59A1A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75E7AA94-FCAB-48E9-B46F-0674FB795722}"/>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A736420C-4A5E-41DA-B5A4-9B2F6039A11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E2166E3D-DFD0-4250-B887-57FF6C8686E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130568D9-F776-4A4C-9DF5-715DA239105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a:extLst>
            <a:ext uri="{FF2B5EF4-FFF2-40B4-BE49-F238E27FC236}">
              <a16:creationId xmlns:a16="http://schemas.microsoft.com/office/drawing/2014/main" id="{B567141A-C814-461A-9843-8C6AFE074F20}"/>
            </a:ext>
          </a:extLst>
        </xdr:cNvPr>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a:extLst>
            <a:ext uri="{FF2B5EF4-FFF2-40B4-BE49-F238E27FC236}">
              <a16:creationId xmlns:a16="http://schemas.microsoft.com/office/drawing/2014/main" id="{E88EEA8A-DFB6-4C2E-ACFD-D43536615070}"/>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a:extLst>
            <a:ext uri="{FF2B5EF4-FFF2-40B4-BE49-F238E27FC236}">
              <a16:creationId xmlns:a16="http://schemas.microsoft.com/office/drawing/2014/main" id="{B22782C1-76DB-4E1F-A34E-8D3CCCD836CE}"/>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a:extLst>
            <a:ext uri="{FF2B5EF4-FFF2-40B4-BE49-F238E27FC236}">
              <a16:creationId xmlns:a16="http://schemas.microsoft.com/office/drawing/2014/main" id="{4348B490-8950-4910-9956-47884B1175F4}"/>
            </a:ext>
          </a:extLst>
        </xdr:cNvPr>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a:extLst>
            <a:ext uri="{FF2B5EF4-FFF2-40B4-BE49-F238E27FC236}">
              <a16:creationId xmlns:a16="http://schemas.microsoft.com/office/drawing/2014/main" id="{E2DEC1DE-B982-4B00-8483-97F3241D7AC1}"/>
            </a:ext>
          </a:extLst>
        </xdr:cNvPr>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167149</xdr:rowOff>
    </xdr:from>
    <xdr:ext cx="469744" cy="259045"/>
    <xdr:sp macro="" textlink="">
      <xdr:nvSpPr>
        <xdr:cNvPr id="118" name="【図書館】&#10;一人当たり面積平均値テキスト">
          <a:extLst>
            <a:ext uri="{FF2B5EF4-FFF2-40B4-BE49-F238E27FC236}">
              <a16:creationId xmlns:a16="http://schemas.microsoft.com/office/drawing/2014/main" id="{CBD15ECD-62D4-4CD4-B264-C8EC1214A1FA}"/>
            </a:ext>
          </a:extLst>
        </xdr:cNvPr>
        <xdr:cNvSpPr txBox="1"/>
      </xdr:nvSpPr>
      <xdr:spPr>
        <a:xfrm>
          <a:off x="10515600" y="651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a:extLst>
            <a:ext uri="{FF2B5EF4-FFF2-40B4-BE49-F238E27FC236}">
              <a16:creationId xmlns:a16="http://schemas.microsoft.com/office/drawing/2014/main" id="{F5C5E13D-AAAA-4D76-BB1E-EC220D153125}"/>
            </a:ext>
          </a:extLst>
        </xdr:cNvPr>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C41CCE55-5D99-4AC2-AF2C-BD46B56FED2F}"/>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21" name="フローチャート: 判断 120">
          <a:extLst>
            <a:ext uri="{FF2B5EF4-FFF2-40B4-BE49-F238E27FC236}">
              <a16:creationId xmlns:a16="http://schemas.microsoft.com/office/drawing/2014/main" id="{A4B2D7E3-395D-4CE3-B26E-A1E37EBFFC8A}"/>
            </a:ext>
          </a:extLst>
        </xdr:cNvPr>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49DCDCA6-5421-42CF-B328-06511D5D7DB2}"/>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3" name="フローチャート: 判断 122">
          <a:extLst>
            <a:ext uri="{FF2B5EF4-FFF2-40B4-BE49-F238E27FC236}">
              <a16:creationId xmlns:a16="http://schemas.microsoft.com/office/drawing/2014/main" id="{3F04EA59-DF38-4A79-BAEA-C5E188A0F1EA}"/>
            </a:ext>
          </a:extLst>
        </xdr:cNvPr>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6BCCEBC-79E5-4C63-94CA-9431A6EE11F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E0241A0-9062-4F22-9618-F0043810A71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10C4CC8-9DA1-487F-BB87-DD1E78871FB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7060EEF-5C74-411C-8BBB-EEE4FF4D394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4181879-463D-4A43-BD62-897F817BD2C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4826</xdr:rowOff>
    </xdr:from>
    <xdr:to>
      <xdr:col>55</xdr:col>
      <xdr:colOff>50800</xdr:colOff>
      <xdr:row>39</xdr:row>
      <xdr:rowOff>106426</xdr:rowOff>
    </xdr:to>
    <xdr:sp macro="" textlink="">
      <xdr:nvSpPr>
        <xdr:cNvPr id="129" name="楕円 128">
          <a:extLst>
            <a:ext uri="{FF2B5EF4-FFF2-40B4-BE49-F238E27FC236}">
              <a16:creationId xmlns:a16="http://schemas.microsoft.com/office/drawing/2014/main" id="{8AB8A4D4-CFBB-43FB-AEBF-075080358761}"/>
            </a:ext>
          </a:extLst>
        </xdr:cNvPr>
        <xdr:cNvSpPr/>
      </xdr:nvSpPr>
      <xdr:spPr>
        <a:xfrm>
          <a:off x="104267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154703</xdr:rowOff>
    </xdr:from>
    <xdr:ext cx="469744" cy="259045"/>
    <xdr:sp macro="" textlink="">
      <xdr:nvSpPr>
        <xdr:cNvPr id="130" name="【図書館】&#10;一人当たり面積該当値テキスト">
          <a:extLst>
            <a:ext uri="{FF2B5EF4-FFF2-40B4-BE49-F238E27FC236}">
              <a16:creationId xmlns:a16="http://schemas.microsoft.com/office/drawing/2014/main" id="{2E81281B-99C7-46ED-B2B8-A3E4A7610E01}"/>
            </a:ext>
          </a:extLst>
        </xdr:cNvPr>
        <xdr:cNvSpPr txBox="1"/>
      </xdr:nvSpPr>
      <xdr:spPr>
        <a:xfrm>
          <a:off x="10515600" y="666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31" name="楕円 130">
          <a:extLst>
            <a:ext uri="{FF2B5EF4-FFF2-40B4-BE49-F238E27FC236}">
              <a16:creationId xmlns:a16="http://schemas.microsoft.com/office/drawing/2014/main" id="{C67FDEC0-C40C-46FA-917F-031F53BAF94D}"/>
            </a:ext>
          </a:extLst>
        </xdr:cNvPr>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55626</xdr:rowOff>
    </xdr:from>
    <xdr:to>
      <xdr:col>55</xdr:col>
      <xdr:colOff>0</xdr:colOff>
      <xdr:row>39</xdr:row>
      <xdr:rowOff>64770</xdr:rowOff>
    </xdr:to>
    <xdr:cxnSp macro="">
      <xdr:nvCxnSpPr>
        <xdr:cNvPr id="132" name="直線コネクタ 131">
          <a:extLst>
            <a:ext uri="{FF2B5EF4-FFF2-40B4-BE49-F238E27FC236}">
              <a16:creationId xmlns:a16="http://schemas.microsoft.com/office/drawing/2014/main" id="{060C1D6D-C94B-47E3-965F-775A47E15DAB}"/>
            </a:ext>
          </a:extLst>
        </xdr:cNvPr>
        <xdr:cNvCxnSpPr/>
      </xdr:nvCxnSpPr>
      <xdr:spPr>
        <a:xfrm flipV="1">
          <a:off x="9639300" y="67421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33" name="楕円 132">
          <a:extLst>
            <a:ext uri="{FF2B5EF4-FFF2-40B4-BE49-F238E27FC236}">
              <a16:creationId xmlns:a16="http://schemas.microsoft.com/office/drawing/2014/main" id="{27FB372B-5807-4BA1-8A1A-6184D535E125}"/>
            </a:ext>
          </a:extLst>
        </xdr:cNvPr>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34" name="直線コネクタ 133">
          <a:extLst>
            <a:ext uri="{FF2B5EF4-FFF2-40B4-BE49-F238E27FC236}">
              <a16:creationId xmlns:a16="http://schemas.microsoft.com/office/drawing/2014/main" id="{7253381B-5AC7-477D-9EFB-6CA8F5CCE0EA}"/>
            </a:ext>
          </a:extLst>
        </xdr:cNvPr>
        <xdr:cNvCxnSpPr/>
      </xdr:nvCxnSpPr>
      <xdr:spPr>
        <a:xfrm>
          <a:off x="8750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18542</xdr:rowOff>
    </xdr:from>
    <xdr:to>
      <xdr:col>41</xdr:col>
      <xdr:colOff>101600</xdr:colOff>
      <xdr:row>39</xdr:row>
      <xdr:rowOff>120142</xdr:rowOff>
    </xdr:to>
    <xdr:sp macro="" textlink="">
      <xdr:nvSpPr>
        <xdr:cNvPr id="135" name="楕円 134">
          <a:extLst>
            <a:ext uri="{FF2B5EF4-FFF2-40B4-BE49-F238E27FC236}">
              <a16:creationId xmlns:a16="http://schemas.microsoft.com/office/drawing/2014/main" id="{6482C54A-F166-40C0-B640-D24190E1B481}"/>
            </a:ext>
          </a:extLst>
        </xdr:cNvPr>
        <xdr:cNvSpPr/>
      </xdr:nvSpPr>
      <xdr:spPr>
        <a:xfrm>
          <a:off x="7810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69342</xdr:rowOff>
    </xdr:to>
    <xdr:cxnSp macro="">
      <xdr:nvCxnSpPr>
        <xdr:cNvPr id="136" name="直線コネクタ 135">
          <a:extLst>
            <a:ext uri="{FF2B5EF4-FFF2-40B4-BE49-F238E27FC236}">
              <a16:creationId xmlns:a16="http://schemas.microsoft.com/office/drawing/2014/main" id="{E6E0CDC9-EF2C-4876-B9C3-0693017E80E2}"/>
            </a:ext>
          </a:extLst>
        </xdr:cNvPr>
        <xdr:cNvCxnSpPr/>
      </xdr:nvCxnSpPr>
      <xdr:spPr>
        <a:xfrm flipV="1">
          <a:off x="7861300" y="6751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23114</xdr:rowOff>
    </xdr:from>
    <xdr:to>
      <xdr:col>36</xdr:col>
      <xdr:colOff>165100</xdr:colOff>
      <xdr:row>39</xdr:row>
      <xdr:rowOff>124714</xdr:rowOff>
    </xdr:to>
    <xdr:sp macro="" textlink="">
      <xdr:nvSpPr>
        <xdr:cNvPr id="137" name="楕円 136">
          <a:extLst>
            <a:ext uri="{FF2B5EF4-FFF2-40B4-BE49-F238E27FC236}">
              <a16:creationId xmlns:a16="http://schemas.microsoft.com/office/drawing/2014/main" id="{3DDFA7BD-6353-42C6-B424-7D4E063D36EB}"/>
            </a:ext>
          </a:extLst>
        </xdr:cNvPr>
        <xdr:cNvSpPr/>
      </xdr:nvSpPr>
      <xdr:spPr>
        <a:xfrm>
          <a:off x="6921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69342</xdr:rowOff>
    </xdr:from>
    <xdr:to>
      <xdr:col>41</xdr:col>
      <xdr:colOff>50800</xdr:colOff>
      <xdr:row>39</xdr:row>
      <xdr:rowOff>73914</xdr:rowOff>
    </xdr:to>
    <xdr:cxnSp macro="">
      <xdr:nvCxnSpPr>
        <xdr:cNvPr id="138" name="直線コネクタ 137">
          <a:extLst>
            <a:ext uri="{FF2B5EF4-FFF2-40B4-BE49-F238E27FC236}">
              <a16:creationId xmlns:a16="http://schemas.microsoft.com/office/drawing/2014/main" id="{B8FCD16F-CCD8-4572-8FD2-C6DCF904B523}"/>
            </a:ext>
          </a:extLst>
        </xdr:cNvPr>
        <xdr:cNvCxnSpPr/>
      </xdr:nvCxnSpPr>
      <xdr:spPr>
        <a:xfrm flipV="1">
          <a:off x="6972300" y="6755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a:extLst>
            <a:ext uri="{FF2B5EF4-FFF2-40B4-BE49-F238E27FC236}">
              <a16:creationId xmlns:a16="http://schemas.microsoft.com/office/drawing/2014/main" id="{2704EDCC-73AC-40EE-B8F4-2BF7FD36F448}"/>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26941</xdr:rowOff>
    </xdr:from>
    <xdr:ext cx="469744" cy="259045"/>
    <xdr:sp macro="" textlink="">
      <xdr:nvSpPr>
        <xdr:cNvPr id="140" name="n_2aveValue【図書館】&#10;一人当たり面積">
          <a:extLst>
            <a:ext uri="{FF2B5EF4-FFF2-40B4-BE49-F238E27FC236}">
              <a16:creationId xmlns:a16="http://schemas.microsoft.com/office/drawing/2014/main" id="{C5866FF7-82CD-4DC6-A7E4-D6188F185FF5}"/>
            </a:ext>
          </a:extLst>
        </xdr:cNvPr>
        <xdr:cNvSpPr txBox="1"/>
      </xdr:nvSpPr>
      <xdr:spPr>
        <a:xfrm>
          <a:off x="8515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a:extLst>
            <a:ext uri="{FF2B5EF4-FFF2-40B4-BE49-F238E27FC236}">
              <a16:creationId xmlns:a16="http://schemas.microsoft.com/office/drawing/2014/main" id="{CF900C74-1C7E-4293-BFC9-270C94CC285D}"/>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17797</xdr:rowOff>
    </xdr:from>
    <xdr:ext cx="469744" cy="259045"/>
    <xdr:sp macro="" textlink="">
      <xdr:nvSpPr>
        <xdr:cNvPr id="142" name="n_4aveValue【図書館】&#10;一人当たり面積">
          <a:extLst>
            <a:ext uri="{FF2B5EF4-FFF2-40B4-BE49-F238E27FC236}">
              <a16:creationId xmlns:a16="http://schemas.microsoft.com/office/drawing/2014/main" id="{2C941DBA-A42A-43F7-B865-6B491BD8D7BD}"/>
            </a:ext>
          </a:extLst>
        </xdr:cNvPr>
        <xdr:cNvSpPr txBox="1"/>
      </xdr:nvSpPr>
      <xdr:spPr>
        <a:xfrm>
          <a:off x="6737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43" name="n_1mainValue【図書館】&#10;一人当たり面積">
          <a:extLst>
            <a:ext uri="{FF2B5EF4-FFF2-40B4-BE49-F238E27FC236}">
              <a16:creationId xmlns:a16="http://schemas.microsoft.com/office/drawing/2014/main" id="{32D30E88-909D-403D-B577-132A5C7D9DAC}"/>
            </a:ext>
          </a:extLst>
        </xdr:cNvPr>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44" name="n_2mainValue【図書館】&#10;一人当たり面積">
          <a:extLst>
            <a:ext uri="{FF2B5EF4-FFF2-40B4-BE49-F238E27FC236}">
              <a16:creationId xmlns:a16="http://schemas.microsoft.com/office/drawing/2014/main" id="{64C840DA-A05F-43AA-A654-E42CAA4AC9F9}"/>
            </a:ext>
          </a:extLst>
        </xdr:cNvPr>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111269</xdr:rowOff>
    </xdr:from>
    <xdr:ext cx="469744" cy="259045"/>
    <xdr:sp macro="" textlink="">
      <xdr:nvSpPr>
        <xdr:cNvPr id="145" name="n_3mainValue【図書館】&#10;一人当たり面積">
          <a:extLst>
            <a:ext uri="{FF2B5EF4-FFF2-40B4-BE49-F238E27FC236}">
              <a16:creationId xmlns:a16="http://schemas.microsoft.com/office/drawing/2014/main" id="{7BA9E11F-CE75-4B18-98B0-1F4AB3EDAAB1}"/>
            </a:ext>
          </a:extLst>
        </xdr:cNvPr>
        <xdr:cNvSpPr txBox="1"/>
      </xdr:nvSpPr>
      <xdr:spPr>
        <a:xfrm>
          <a:off x="7626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115841</xdr:rowOff>
    </xdr:from>
    <xdr:ext cx="469744" cy="259045"/>
    <xdr:sp macro="" textlink="">
      <xdr:nvSpPr>
        <xdr:cNvPr id="146" name="n_4mainValue【図書館】&#10;一人当たり面積">
          <a:extLst>
            <a:ext uri="{FF2B5EF4-FFF2-40B4-BE49-F238E27FC236}">
              <a16:creationId xmlns:a16="http://schemas.microsoft.com/office/drawing/2014/main" id="{8951589C-E712-44B7-B0F9-6BD15F3DB0F3}"/>
            </a:ext>
          </a:extLst>
        </xdr:cNvPr>
        <xdr:cNvSpPr txBox="1"/>
      </xdr:nvSpPr>
      <xdr:spPr>
        <a:xfrm>
          <a:off x="6737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9913AE29-343E-4664-BC00-76A53F1AF2C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43F1D0DA-827A-43A2-B8AA-877F9E8ABD5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6E4C589-3678-49C8-BE28-AE4BC7A4216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E975CAEC-1320-4FF8-B944-8B6D7E055CD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AB12AF0B-A558-436D-ACD3-D61832EFB2C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CEBC80F2-B8CE-4334-9B6F-40D4CC5A9C2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D9EAC481-2727-4DC9-916E-29635416189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E0B32102-1EDB-49DA-AC41-D02544A5B2D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1CFC1A04-9A1B-49BC-A217-27509691245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DDCC74C1-78C9-40F9-B727-385EC68FD01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2A03F2EF-7C2E-4CEA-A256-610283F205D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94AA5883-C0F2-4AB2-8B43-30D0411951F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B4CA50A4-A868-40B1-9AC2-6AFA3A773CD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77D31793-9B10-4634-9B21-2EBC05BABDB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DCFC60EC-3801-4EEA-9052-9F218534CC8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8E3711A9-ABAA-4243-9FD9-6428102931A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8E9539E0-22A1-450E-9AD4-C3F60ABC1F7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89BF1360-C4CA-4AFD-BB20-8F4CB727642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70950D47-6D17-4474-A779-2BF556F19FB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45242B8B-5136-4B38-929F-A7B4C28EC4A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62A472C7-9151-4E48-9401-62DBC3FED20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B0EEA755-D667-451E-BFF0-11A38CF6A57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8A83B8FC-0B06-4872-B431-1AD31892C58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ABEC0EC-B4F0-4BFA-A0D7-6FD8985C670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BAE7AE22-2A99-40CF-9FEF-5BB377FBA2F4}"/>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A839CC4C-6829-47B9-9D63-444F064C5376}"/>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5B5F78BC-06A6-451F-8DE6-9741B2FE675A}"/>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3966E56A-B364-44DB-BD06-F2E7906D212D}"/>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a:extLst>
            <a:ext uri="{FF2B5EF4-FFF2-40B4-BE49-F238E27FC236}">
              <a16:creationId xmlns:a16="http://schemas.microsoft.com/office/drawing/2014/main" id="{E0E9263C-F756-4C5F-BABD-FD2FDCD432BB}"/>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F80A7A2C-FAE4-48F0-94CF-C04DD9FF30EF}"/>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a:extLst>
            <a:ext uri="{FF2B5EF4-FFF2-40B4-BE49-F238E27FC236}">
              <a16:creationId xmlns:a16="http://schemas.microsoft.com/office/drawing/2014/main" id="{B94D4F30-4869-4576-80BE-DB1D39F237D8}"/>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8" name="フローチャート: 判断 177">
          <a:extLst>
            <a:ext uri="{FF2B5EF4-FFF2-40B4-BE49-F238E27FC236}">
              <a16:creationId xmlns:a16="http://schemas.microsoft.com/office/drawing/2014/main" id="{CEF8FB88-7645-4B27-A8D5-590A7CD4CA9D}"/>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135C5AD5-9F86-4126-80E6-90582B139D7A}"/>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0" name="フローチャート: 判断 179">
          <a:extLst>
            <a:ext uri="{FF2B5EF4-FFF2-40B4-BE49-F238E27FC236}">
              <a16:creationId xmlns:a16="http://schemas.microsoft.com/office/drawing/2014/main" id="{3228C506-A495-48C8-8072-E9EFAC22966D}"/>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1" name="フローチャート: 判断 180">
          <a:extLst>
            <a:ext uri="{FF2B5EF4-FFF2-40B4-BE49-F238E27FC236}">
              <a16:creationId xmlns:a16="http://schemas.microsoft.com/office/drawing/2014/main" id="{8C35F1EA-061F-407F-97A7-1966884520D3}"/>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71E4CED-E0E7-41DA-9312-A8E5AEB2E43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FE96257-235F-4CCE-A190-0CED32F6CCA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BFF5219-467F-4A1D-B316-3F1AA7B2EA5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DEDD78D-EF85-4563-9230-D1161249A37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94CA109-4C59-4655-828F-BA663FBB5BF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8255</xdr:rowOff>
    </xdr:from>
    <xdr:to>
      <xdr:col>24</xdr:col>
      <xdr:colOff>114300</xdr:colOff>
      <xdr:row>63</xdr:row>
      <xdr:rowOff>109855</xdr:rowOff>
    </xdr:to>
    <xdr:sp macro="" textlink="">
      <xdr:nvSpPr>
        <xdr:cNvPr id="187" name="楕円 186">
          <a:extLst>
            <a:ext uri="{FF2B5EF4-FFF2-40B4-BE49-F238E27FC236}">
              <a16:creationId xmlns:a16="http://schemas.microsoft.com/office/drawing/2014/main" id="{70E061FF-035C-43A3-89A7-C5CA28D7222A}"/>
            </a:ext>
          </a:extLst>
        </xdr:cNvPr>
        <xdr:cNvSpPr/>
      </xdr:nvSpPr>
      <xdr:spPr>
        <a:xfrm>
          <a:off x="45847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158132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48237A70-C5A1-4164-9D2E-2B84F47B801C}"/>
            </a:ext>
          </a:extLst>
        </xdr:cNvPr>
        <xdr:cNvSpPr txBox="1"/>
      </xdr:nvSpPr>
      <xdr:spPr>
        <a:xfrm>
          <a:off x="4673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122555</xdr:rowOff>
    </xdr:from>
    <xdr:to>
      <xdr:col>20</xdr:col>
      <xdr:colOff>38100</xdr:colOff>
      <xdr:row>63</xdr:row>
      <xdr:rowOff>52705</xdr:rowOff>
    </xdr:to>
    <xdr:sp macro="" textlink="">
      <xdr:nvSpPr>
        <xdr:cNvPr id="189" name="楕円 188">
          <a:extLst>
            <a:ext uri="{FF2B5EF4-FFF2-40B4-BE49-F238E27FC236}">
              <a16:creationId xmlns:a16="http://schemas.microsoft.com/office/drawing/2014/main" id="{40BC4C75-C4B6-40EE-A7F3-3A66C38DFED1}"/>
            </a:ext>
          </a:extLst>
        </xdr:cNvPr>
        <xdr:cNvSpPr/>
      </xdr:nvSpPr>
      <xdr:spPr>
        <a:xfrm>
          <a:off x="3746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1905</xdr:rowOff>
    </xdr:from>
    <xdr:to>
      <xdr:col>24</xdr:col>
      <xdr:colOff>63500</xdr:colOff>
      <xdr:row>63</xdr:row>
      <xdr:rowOff>59055</xdr:rowOff>
    </xdr:to>
    <xdr:cxnSp macro="">
      <xdr:nvCxnSpPr>
        <xdr:cNvPr id="190" name="直線コネクタ 189">
          <a:extLst>
            <a:ext uri="{FF2B5EF4-FFF2-40B4-BE49-F238E27FC236}">
              <a16:creationId xmlns:a16="http://schemas.microsoft.com/office/drawing/2014/main" id="{7F3140B9-C726-498F-AFD2-2D4AF8B853E1}"/>
            </a:ext>
          </a:extLst>
        </xdr:cNvPr>
        <xdr:cNvCxnSpPr/>
      </xdr:nvCxnSpPr>
      <xdr:spPr>
        <a:xfrm>
          <a:off x="3797300" y="108032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65405</xdr:rowOff>
    </xdr:from>
    <xdr:to>
      <xdr:col>15</xdr:col>
      <xdr:colOff>101600</xdr:colOff>
      <xdr:row>62</xdr:row>
      <xdr:rowOff>167005</xdr:rowOff>
    </xdr:to>
    <xdr:sp macro="" textlink="">
      <xdr:nvSpPr>
        <xdr:cNvPr id="191" name="楕円 190">
          <a:extLst>
            <a:ext uri="{FF2B5EF4-FFF2-40B4-BE49-F238E27FC236}">
              <a16:creationId xmlns:a16="http://schemas.microsoft.com/office/drawing/2014/main" id="{AF254324-16E0-439B-AFD8-46EE19D8CC98}"/>
            </a:ext>
          </a:extLst>
        </xdr:cNvPr>
        <xdr:cNvSpPr/>
      </xdr:nvSpPr>
      <xdr:spPr>
        <a:xfrm>
          <a:off x="2857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116205</xdr:rowOff>
    </xdr:from>
    <xdr:to>
      <xdr:col>19</xdr:col>
      <xdr:colOff>177800</xdr:colOff>
      <xdr:row>63</xdr:row>
      <xdr:rowOff>1905</xdr:rowOff>
    </xdr:to>
    <xdr:cxnSp macro="">
      <xdr:nvCxnSpPr>
        <xdr:cNvPr id="192" name="直線コネクタ 191">
          <a:extLst>
            <a:ext uri="{FF2B5EF4-FFF2-40B4-BE49-F238E27FC236}">
              <a16:creationId xmlns:a16="http://schemas.microsoft.com/office/drawing/2014/main" id="{B165D37B-8F15-4EA4-809E-CE6BB43BAA19}"/>
            </a:ext>
          </a:extLst>
        </xdr:cNvPr>
        <xdr:cNvCxnSpPr/>
      </xdr:nvCxnSpPr>
      <xdr:spPr>
        <a:xfrm>
          <a:off x="2908300" y="107461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95885</xdr:rowOff>
    </xdr:from>
    <xdr:to>
      <xdr:col>10</xdr:col>
      <xdr:colOff>165100</xdr:colOff>
      <xdr:row>62</xdr:row>
      <xdr:rowOff>26035</xdr:rowOff>
    </xdr:to>
    <xdr:sp macro="" textlink="">
      <xdr:nvSpPr>
        <xdr:cNvPr id="193" name="楕円 192">
          <a:extLst>
            <a:ext uri="{FF2B5EF4-FFF2-40B4-BE49-F238E27FC236}">
              <a16:creationId xmlns:a16="http://schemas.microsoft.com/office/drawing/2014/main" id="{7A36B40B-AE35-4B82-A4E7-33994BEC60AA}"/>
            </a:ext>
          </a:extLst>
        </xdr:cNvPr>
        <xdr:cNvSpPr/>
      </xdr:nvSpPr>
      <xdr:spPr>
        <a:xfrm>
          <a:off x="1968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146685</xdr:rowOff>
    </xdr:from>
    <xdr:to>
      <xdr:col>15</xdr:col>
      <xdr:colOff>50800</xdr:colOff>
      <xdr:row>62</xdr:row>
      <xdr:rowOff>116205</xdr:rowOff>
    </xdr:to>
    <xdr:cxnSp macro="">
      <xdr:nvCxnSpPr>
        <xdr:cNvPr id="194" name="直線コネクタ 193">
          <a:extLst>
            <a:ext uri="{FF2B5EF4-FFF2-40B4-BE49-F238E27FC236}">
              <a16:creationId xmlns:a16="http://schemas.microsoft.com/office/drawing/2014/main" id="{60ECBE73-E183-4C56-A43C-5A48475412FD}"/>
            </a:ext>
          </a:extLst>
        </xdr:cNvPr>
        <xdr:cNvCxnSpPr/>
      </xdr:nvCxnSpPr>
      <xdr:spPr>
        <a:xfrm>
          <a:off x="2019300" y="1060513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40640</xdr:rowOff>
    </xdr:from>
    <xdr:to>
      <xdr:col>6</xdr:col>
      <xdr:colOff>38100</xdr:colOff>
      <xdr:row>61</xdr:row>
      <xdr:rowOff>142240</xdr:rowOff>
    </xdr:to>
    <xdr:sp macro="" textlink="">
      <xdr:nvSpPr>
        <xdr:cNvPr id="195" name="楕円 194">
          <a:extLst>
            <a:ext uri="{FF2B5EF4-FFF2-40B4-BE49-F238E27FC236}">
              <a16:creationId xmlns:a16="http://schemas.microsoft.com/office/drawing/2014/main" id="{1EFF771D-F509-48B2-8F98-BE58234F6C2C}"/>
            </a:ext>
          </a:extLst>
        </xdr:cNvPr>
        <xdr:cNvSpPr/>
      </xdr:nvSpPr>
      <xdr:spPr>
        <a:xfrm>
          <a:off x="107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91440</xdr:rowOff>
    </xdr:from>
    <xdr:to>
      <xdr:col>10</xdr:col>
      <xdr:colOff>114300</xdr:colOff>
      <xdr:row>61</xdr:row>
      <xdr:rowOff>146685</xdr:rowOff>
    </xdr:to>
    <xdr:cxnSp macro="">
      <xdr:nvCxnSpPr>
        <xdr:cNvPr id="196" name="直線コネクタ 195">
          <a:extLst>
            <a:ext uri="{FF2B5EF4-FFF2-40B4-BE49-F238E27FC236}">
              <a16:creationId xmlns:a16="http://schemas.microsoft.com/office/drawing/2014/main" id="{2EC8B516-B980-4FEB-A1D5-0EB01E913FBB}"/>
            </a:ext>
          </a:extLst>
        </xdr:cNvPr>
        <xdr:cNvCxnSpPr/>
      </xdr:nvCxnSpPr>
      <xdr:spPr>
        <a:xfrm>
          <a:off x="1130300" y="105498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197" name="n_1aveValue【体育館・プール】&#10;有形固定資産減価償却率">
          <a:extLst>
            <a:ext uri="{FF2B5EF4-FFF2-40B4-BE49-F238E27FC236}">
              <a16:creationId xmlns:a16="http://schemas.microsoft.com/office/drawing/2014/main" id="{A4CBFF62-3CAD-4329-B4B7-FAF760239159}"/>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F3E09992-C0DC-4C1B-8D02-A488193328D2}"/>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99" name="n_3aveValue【体育館・プール】&#10;有形固定資産減価償却率">
          <a:extLst>
            <a:ext uri="{FF2B5EF4-FFF2-40B4-BE49-F238E27FC236}">
              <a16:creationId xmlns:a16="http://schemas.microsoft.com/office/drawing/2014/main" id="{6270234E-BEC0-4880-8DF9-E9B0ECDB10C6}"/>
            </a:ext>
          </a:extLst>
        </xdr:cNvPr>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200" name="n_4aveValue【体育館・プール】&#10;有形固定資産減価償却率">
          <a:extLst>
            <a:ext uri="{FF2B5EF4-FFF2-40B4-BE49-F238E27FC236}">
              <a16:creationId xmlns:a16="http://schemas.microsoft.com/office/drawing/2014/main" id="{BA143258-25CB-4689-9217-41DFFC56CFC4}"/>
            </a:ext>
          </a:extLst>
        </xdr:cNvPr>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43832</xdr:rowOff>
    </xdr:from>
    <xdr:ext cx="405111" cy="259045"/>
    <xdr:sp macro="" textlink="">
      <xdr:nvSpPr>
        <xdr:cNvPr id="201" name="n_1mainValue【体育館・プール】&#10;有形固定資産減価償却率">
          <a:extLst>
            <a:ext uri="{FF2B5EF4-FFF2-40B4-BE49-F238E27FC236}">
              <a16:creationId xmlns:a16="http://schemas.microsoft.com/office/drawing/2014/main" id="{ADF37F75-7445-452E-BA3A-1ECE5A0EAED6}"/>
            </a:ext>
          </a:extLst>
        </xdr:cNvPr>
        <xdr:cNvSpPr txBox="1"/>
      </xdr:nvSpPr>
      <xdr:spPr>
        <a:xfrm>
          <a:off x="3582044"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158132</xdr:rowOff>
    </xdr:from>
    <xdr:ext cx="405111" cy="259045"/>
    <xdr:sp macro="" textlink="">
      <xdr:nvSpPr>
        <xdr:cNvPr id="202" name="n_2mainValue【体育館・プール】&#10;有形固定資産減価償却率">
          <a:extLst>
            <a:ext uri="{FF2B5EF4-FFF2-40B4-BE49-F238E27FC236}">
              <a16:creationId xmlns:a16="http://schemas.microsoft.com/office/drawing/2014/main" id="{91BC40FF-56A3-4D52-ACC7-984ECD3A465D}"/>
            </a:ext>
          </a:extLst>
        </xdr:cNvPr>
        <xdr:cNvSpPr txBox="1"/>
      </xdr:nvSpPr>
      <xdr:spPr>
        <a:xfrm>
          <a:off x="2705744"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17162</xdr:rowOff>
    </xdr:from>
    <xdr:ext cx="405111" cy="259045"/>
    <xdr:sp macro="" textlink="">
      <xdr:nvSpPr>
        <xdr:cNvPr id="203" name="n_3mainValue【体育館・プール】&#10;有形固定資産減価償却率">
          <a:extLst>
            <a:ext uri="{FF2B5EF4-FFF2-40B4-BE49-F238E27FC236}">
              <a16:creationId xmlns:a16="http://schemas.microsoft.com/office/drawing/2014/main" id="{6BA3A10E-BDFB-4610-87CD-39F61B09516D}"/>
            </a:ext>
          </a:extLst>
        </xdr:cNvPr>
        <xdr:cNvSpPr txBox="1"/>
      </xdr:nvSpPr>
      <xdr:spPr>
        <a:xfrm>
          <a:off x="1816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133367</xdr:rowOff>
    </xdr:from>
    <xdr:ext cx="405111" cy="259045"/>
    <xdr:sp macro="" textlink="">
      <xdr:nvSpPr>
        <xdr:cNvPr id="204" name="n_4mainValue【体育館・プール】&#10;有形固定資産減価償却率">
          <a:extLst>
            <a:ext uri="{FF2B5EF4-FFF2-40B4-BE49-F238E27FC236}">
              <a16:creationId xmlns:a16="http://schemas.microsoft.com/office/drawing/2014/main" id="{C8D6BB6F-362F-4FEB-80B4-D3590847B6D5}"/>
            </a:ext>
          </a:extLst>
        </xdr:cNvPr>
        <xdr:cNvSpPr txBox="1"/>
      </xdr:nvSpPr>
      <xdr:spPr>
        <a:xfrm>
          <a:off x="927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8A425D8-6310-4DAE-A8F1-757CA00D431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8184173A-824D-41C9-B902-5A00219E833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851F78E-9335-4C00-AD53-C6EEC2B4699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B8D09B3F-1EAA-4F6A-AC68-295E726D00A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E9B59726-8C2B-47C5-A7EA-B2A423E2A67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61A49CC-32BD-4A7F-A7B3-A6603FB6CB8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C35C47A3-5ED4-4DE8-96D6-26EB7CF5C95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1021FD67-4BF0-4019-9651-5E57F47B834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88B35564-145B-4370-9297-FA3BD5E4A65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E065D37-31A9-4954-A096-E4F74D77FA8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FE16BF56-0687-4CEB-B9E8-7ED152ADE9D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B6842E3C-3C07-42AD-A175-4CFDC8208C23}"/>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C11B59BB-99C6-4DF0-90FC-4F2179A38E7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47C5B181-585C-4FE1-AC02-8DC815DB92C5}"/>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A7895173-92EC-456B-8A13-B1D9FED1902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B2892CA9-8355-484C-A646-D2CF11EBD4A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2683E827-E59F-4B70-BFAD-66360099C6A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9175D5E5-EAFB-41D5-A0E3-BCDFB477F92E}"/>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B491659C-9F1F-438F-8192-ED4711BF226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D794CD6C-6D2A-41C7-B9BE-592427314D9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16019D08-6903-4A84-A7F4-967EEBF7B86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a:extLst>
            <a:ext uri="{FF2B5EF4-FFF2-40B4-BE49-F238E27FC236}">
              <a16:creationId xmlns:a16="http://schemas.microsoft.com/office/drawing/2014/main" id="{2B5CB940-58E8-4743-B60D-3E6F2174F73B}"/>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a:extLst>
            <a:ext uri="{FF2B5EF4-FFF2-40B4-BE49-F238E27FC236}">
              <a16:creationId xmlns:a16="http://schemas.microsoft.com/office/drawing/2014/main" id="{B88477F8-53D7-4F64-9530-CEC7F5EE4EED}"/>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a:extLst>
            <a:ext uri="{FF2B5EF4-FFF2-40B4-BE49-F238E27FC236}">
              <a16:creationId xmlns:a16="http://schemas.microsoft.com/office/drawing/2014/main" id="{1B06C32F-E8EE-47F0-96C6-2CB8B0642BCB}"/>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a:extLst>
            <a:ext uri="{FF2B5EF4-FFF2-40B4-BE49-F238E27FC236}">
              <a16:creationId xmlns:a16="http://schemas.microsoft.com/office/drawing/2014/main" id="{1634842E-B27F-4904-8798-34A9E0E5F575}"/>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a:extLst>
            <a:ext uri="{FF2B5EF4-FFF2-40B4-BE49-F238E27FC236}">
              <a16:creationId xmlns:a16="http://schemas.microsoft.com/office/drawing/2014/main" id="{BB30095A-9F70-4418-9842-542D872172A9}"/>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231" name="【体育館・プール】&#10;一人当たり面積平均値テキスト">
          <a:extLst>
            <a:ext uri="{FF2B5EF4-FFF2-40B4-BE49-F238E27FC236}">
              <a16:creationId xmlns:a16="http://schemas.microsoft.com/office/drawing/2014/main" id="{BF169450-2AD5-492F-8B6B-9DD542B41D72}"/>
            </a:ext>
          </a:extLst>
        </xdr:cNvPr>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a:extLst>
            <a:ext uri="{FF2B5EF4-FFF2-40B4-BE49-F238E27FC236}">
              <a16:creationId xmlns:a16="http://schemas.microsoft.com/office/drawing/2014/main" id="{DF2AE953-F8CE-463C-89DF-80F2F97F23C3}"/>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33" name="フローチャート: 判断 232">
          <a:extLst>
            <a:ext uri="{FF2B5EF4-FFF2-40B4-BE49-F238E27FC236}">
              <a16:creationId xmlns:a16="http://schemas.microsoft.com/office/drawing/2014/main" id="{49CEB128-F3BD-472E-93B9-F90586125FFB}"/>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34" name="フローチャート: 判断 233">
          <a:extLst>
            <a:ext uri="{FF2B5EF4-FFF2-40B4-BE49-F238E27FC236}">
              <a16:creationId xmlns:a16="http://schemas.microsoft.com/office/drawing/2014/main" id="{36CA529C-C88A-4882-88D2-B0852B952ED3}"/>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35" name="フローチャート: 判断 234">
          <a:extLst>
            <a:ext uri="{FF2B5EF4-FFF2-40B4-BE49-F238E27FC236}">
              <a16:creationId xmlns:a16="http://schemas.microsoft.com/office/drawing/2014/main" id="{DCADD98B-4589-4891-9AAC-3208C6C81F0E}"/>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880BA254-98CE-4AC3-888B-01BCAC2BDEA8}"/>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69BACA50-E904-47BB-82B1-94C8B4ED436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3239F5C-05AC-4B50-AB6C-1A544EEB4B2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3FD1C37-74FE-4550-BFCD-45C57B6E33C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52FEDA5-14FB-4FB3-9D14-745FE54961A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9D4ACBF-E9CF-41E9-873C-6CBB75A5E04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164998</xdr:rowOff>
    </xdr:from>
    <xdr:to>
      <xdr:col>55</xdr:col>
      <xdr:colOff>50800</xdr:colOff>
      <xdr:row>63</xdr:row>
      <xdr:rowOff>95148</xdr:rowOff>
    </xdr:to>
    <xdr:sp macro="" textlink="">
      <xdr:nvSpPr>
        <xdr:cNvPr id="242" name="楕円 241">
          <a:extLst>
            <a:ext uri="{FF2B5EF4-FFF2-40B4-BE49-F238E27FC236}">
              <a16:creationId xmlns:a16="http://schemas.microsoft.com/office/drawing/2014/main" id="{B818C206-B9A8-4251-81D4-CA1E8D7EC931}"/>
            </a:ext>
          </a:extLst>
        </xdr:cNvPr>
        <xdr:cNvSpPr/>
      </xdr:nvSpPr>
      <xdr:spPr>
        <a:xfrm>
          <a:off x="10426700" y="1079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79925</xdr:rowOff>
    </xdr:from>
    <xdr:ext cx="469744" cy="259045"/>
    <xdr:sp macro="" textlink="">
      <xdr:nvSpPr>
        <xdr:cNvPr id="243" name="【体育館・プール】&#10;一人当たり面積該当値テキスト">
          <a:extLst>
            <a:ext uri="{FF2B5EF4-FFF2-40B4-BE49-F238E27FC236}">
              <a16:creationId xmlns:a16="http://schemas.microsoft.com/office/drawing/2014/main" id="{B130C590-4A91-47D6-B1C0-DB63C24C0E2C}"/>
            </a:ext>
          </a:extLst>
        </xdr:cNvPr>
        <xdr:cNvSpPr txBox="1"/>
      </xdr:nvSpPr>
      <xdr:spPr>
        <a:xfrm>
          <a:off x="10515600" y="1070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166827</xdr:rowOff>
    </xdr:from>
    <xdr:to>
      <xdr:col>50</xdr:col>
      <xdr:colOff>165100</xdr:colOff>
      <xdr:row>63</xdr:row>
      <xdr:rowOff>96977</xdr:rowOff>
    </xdr:to>
    <xdr:sp macro="" textlink="">
      <xdr:nvSpPr>
        <xdr:cNvPr id="244" name="楕円 243">
          <a:extLst>
            <a:ext uri="{FF2B5EF4-FFF2-40B4-BE49-F238E27FC236}">
              <a16:creationId xmlns:a16="http://schemas.microsoft.com/office/drawing/2014/main" id="{6B246D82-5F5C-4AB9-9718-B976E91DD050}"/>
            </a:ext>
          </a:extLst>
        </xdr:cNvPr>
        <xdr:cNvSpPr/>
      </xdr:nvSpPr>
      <xdr:spPr>
        <a:xfrm>
          <a:off x="9588500" y="1079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44348</xdr:rowOff>
    </xdr:from>
    <xdr:to>
      <xdr:col>55</xdr:col>
      <xdr:colOff>0</xdr:colOff>
      <xdr:row>63</xdr:row>
      <xdr:rowOff>46177</xdr:rowOff>
    </xdr:to>
    <xdr:cxnSp macro="">
      <xdr:nvCxnSpPr>
        <xdr:cNvPr id="245" name="直線コネクタ 244">
          <a:extLst>
            <a:ext uri="{FF2B5EF4-FFF2-40B4-BE49-F238E27FC236}">
              <a16:creationId xmlns:a16="http://schemas.microsoft.com/office/drawing/2014/main" id="{C0079241-993F-44F0-94D0-85EA11640234}"/>
            </a:ext>
          </a:extLst>
        </xdr:cNvPr>
        <xdr:cNvCxnSpPr/>
      </xdr:nvCxnSpPr>
      <xdr:spPr>
        <a:xfrm flipV="1">
          <a:off x="9639300" y="1084569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167742</xdr:rowOff>
    </xdr:from>
    <xdr:to>
      <xdr:col>46</xdr:col>
      <xdr:colOff>38100</xdr:colOff>
      <xdr:row>63</xdr:row>
      <xdr:rowOff>97892</xdr:rowOff>
    </xdr:to>
    <xdr:sp macro="" textlink="">
      <xdr:nvSpPr>
        <xdr:cNvPr id="246" name="楕円 245">
          <a:extLst>
            <a:ext uri="{FF2B5EF4-FFF2-40B4-BE49-F238E27FC236}">
              <a16:creationId xmlns:a16="http://schemas.microsoft.com/office/drawing/2014/main" id="{4F43B3B5-1D80-466D-9EC7-34552BC93FCE}"/>
            </a:ext>
          </a:extLst>
        </xdr:cNvPr>
        <xdr:cNvSpPr/>
      </xdr:nvSpPr>
      <xdr:spPr>
        <a:xfrm>
          <a:off x="8699500" y="1079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46177</xdr:rowOff>
    </xdr:from>
    <xdr:to>
      <xdr:col>50</xdr:col>
      <xdr:colOff>114300</xdr:colOff>
      <xdr:row>63</xdr:row>
      <xdr:rowOff>47092</xdr:rowOff>
    </xdr:to>
    <xdr:cxnSp macro="">
      <xdr:nvCxnSpPr>
        <xdr:cNvPr id="247" name="直線コネクタ 246">
          <a:extLst>
            <a:ext uri="{FF2B5EF4-FFF2-40B4-BE49-F238E27FC236}">
              <a16:creationId xmlns:a16="http://schemas.microsoft.com/office/drawing/2014/main" id="{0B19BBEA-A3F9-4F02-86A3-3D6F26B521AC}"/>
            </a:ext>
          </a:extLst>
        </xdr:cNvPr>
        <xdr:cNvCxnSpPr/>
      </xdr:nvCxnSpPr>
      <xdr:spPr>
        <a:xfrm flipV="1">
          <a:off x="8750300" y="1084752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42011</xdr:rowOff>
    </xdr:from>
    <xdr:to>
      <xdr:col>41</xdr:col>
      <xdr:colOff>101600</xdr:colOff>
      <xdr:row>63</xdr:row>
      <xdr:rowOff>143611</xdr:rowOff>
    </xdr:to>
    <xdr:sp macro="" textlink="">
      <xdr:nvSpPr>
        <xdr:cNvPr id="248" name="楕円 247">
          <a:extLst>
            <a:ext uri="{FF2B5EF4-FFF2-40B4-BE49-F238E27FC236}">
              <a16:creationId xmlns:a16="http://schemas.microsoft.com/office/drawing/2014/main" id="{FA30B827-2994-4AED-B5F7-93509DA75360}"/>
            </a:ext>
          </a:extLst>
        </xdr:cNvPr>
        <xdr:cNvSpPr/>
      </xdr:nvSpPr>
      <xdr:spPr>
        <a:xfrm>
          <a:off x="7810500" y="108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47092</xdr:rowOff>
    </xdr:from>
    <xdr:to>
      <xdr:col>45</xdr:col>
      <xdr:colOff>177800</xdr:colOff>
      <xdr:row>63</xdr:row>
      <xdr:rowOff>92811</xdr:rowOff>
    </xdr:to>
    <xdr:cxnSp macro="">
      <xdr:nvCxnSpPr>
        <xdr:cNvPr id="249" name="直線コネクタ 248">
          <a:extLst>
            <a:ext uri="{FF2B5EF4-FFF2-40B4-BE49-F238E27FC236}">
              <a16:creationId xmlns:a16="http://schemas.microsoft.com/office/drawing/2014/main" id="{FBFA0CCB-B7B3-47C9-BC24-9956D96D249E}"/>
            </a:ext>
          </a:extLst>
        </xdr:cNvPr>
        <xdr:cNvCxnSpPr/>
      </xdr:nvCxnSpPr>
      <xdr:spPr>
        <a:xfrm flipV="1">
          <a:off x="7861300" y="1084844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74016</xdr:rowOff>
    </xdr:from>
    <xdr:to>
      <xdr:col>36</xdr:col>
      <xdr:colOff>165100</xdr:colOff>
      <xdr:row>62</xdr:row>
      <xdr:rowOff>4166</xdr:rowOff>
    </xdr:to>
    <xdr:sp macro="" textlink="">
      <xdr:nvSpPr>
        <xdr:cNvPr id="250" name="楕円 249">
          <a:extLst>
            <a:ext uri="{FF2B5EF4-FFF2-40B4-BE49-F238E27FC236}">
              <a16:creationId xmlns:a16="http://schemas.microsoft.com/office/drawing/2014/main" id="{5898BA9E-99CF-47CA-A578-C6864E0EA804}"/>
            </a:ext>
          </a:extLst>
        </xdr:cNvPr>
        <xdr:cNvSpPr/>
      </xdr:nvSpPr>
      <xdr:spPr>
        <a:xfrm>
          <a:off x="6921500" y="105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124816</xdr:rowOff>
    </xdr:from>
    <xdr:to>
      <xdr:col>41</xdr:col>
      <xdr:colOff>50800</xdr:colOff>
      <xdr:row>63</xdr:row>
      <xdr:rowOff>92811</xdr:rowOff>
    </xdr:to>
    <xdr:cxnSp macro="">
      <xdr:nvCxnSpPr>
        <xdr:cNvPr id="251" name="直線コネクタ 250">
          <a:extLst>
            <a:ext uri="{FF2B5EF4-FFF2-40B4-BE49-F238E27FC236}">
              <a16:creationId xmlns:a16="http://schemas.microsoft.com/office/drawing/2014/main" id="{FDEEC4DE-8D21-460D-A53E-1B1B71678917}"/>
            </a:ext>
          </a:extLst>
        </xdr:cNvPr>
        <xdr:cNvCxnSpPr/>
      </xdr:nvCxnSpPr>
      <xdr:spPr>
        <a:xfrm>
          <a:off x="6972300" y="10583266"/>
          <a:ext cx="889000" cy="3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252" name="n_1aveValue【体育館・プール】&#10;一人当たり面積">
          <a:extLst>
            <a:ext uri="{FF2B5EF4-FFF2-40B4-BE49-F238E27FC236}">
              <a16:creationId xmlns:a16="http://schemas.microsoft.com/office/drawing/2014/main" id="{031D9D5D-C963-46E1-8ED6-F102FB473C17}"/>
            </a:ext>
          </a:extLst>
        </xdr:cNvPr>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253" name="n_2aveValue【体育館・プール】&#10;一人当たり面積">
          <a:extLst>
            <a:ext uri="{FF2B5EF4-FFF2-40B4-BE49-F238E27FC236}">
              <a16:creationId xmlns:a16="http://schemas.microsoft.com/office/drawing/2014/main" id="{7536ACFC-6C6B-408B-B439-2A23C4A6B86D}"/>
            </a:ext>
          </a:extLst>
        </xdr:cNvPr>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254" name="n_3aveValue【体育館・プール】&#10;一人当たり面積">
          <a:extLst>
            <a:ext uri="{FF2B5EF4-FFF2-40B4-BE49-F238E27FC236}">
              <a16:creationId xmlns:a16="http://schemas.microsoft.com/office/drawing/2014/main" id="{DBCC00A4-6BF7-40D9-943A-45E31E8CC321}"/>
            </a:ext>
          </a:extLst>
        </xdr:cNvPr>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19981</xdr:rowOff>
    </xdr:from>
    <xdr:ext cx="469744" cy="259045"/>
    <xdr:sp macro="" textlink="">
      <xdr:nvSpPr>
        <xdr:cNvPr id="255" name="n_4aveValue【体育館・プール】&#10;一人当たり面積">
          <a:extLst>
            <a:ext uri="{FF2B5EF4-FFF2-40B4-BE49-F238E27FC236}">
              <a16:creationId xmlns:a16="http://schemas.microsoft.com/office/drawing/2014/main" id="{45ADD3D6-C23D-41BE-9A67-3CE1563C4F6A}"/>
            </a:ext>
          </a:extLst>
        </xdr:cNvPr>
        <xdr:cNvSpPr txBox="1"/>
      </xdr:nvSpPr>
      <xdr:spPr>
        <a:xfrm>
          <a:off x="6737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88104</xdr:rowOff>
    </xdr:from>
    <xdr:ext cx="469744" cy="259045"/>
    <xdr:sp macro="" textlink="">
      <xdr:nvSpPr>
        <xdr:cNvPr id="256" name="n_1mainValue【体育館・プール】&#10;一人当たり面積">
          <a:extLst>
            <a:ext uri="{FF2B5EF4-FFF2-40B4-BE49-F238E27FC236}">
              <a16:creationId xmlns:a16="http://schemas.microsoft.com/office/drawing/2014/main" id="{0D36FF7A-EBFC-4A00-B63D-A710BB9312EB}"/>
            </a:ext>
          </a:extLst>
        </xdr:cNvPr>
        <xdr:cNvSpPr txBox="1"/>
      </xdr:nvSpPr>
      <xdr:spPr>
        <a:xfrm>
          <a:off x="9391727" y="1088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89019</xdr:rowOff>
    </xdr:from>
    <xdr:ext cx="469744" cy="259045"/>
    <xdr:sp macro="" textlink="">
      <xdr:nvSpPr>
        <xdr:cNvPr id="257" name="n_2mainValue【体育館・プール】&#10;一人当たり面積">
          <a:extLst>
            <a:ext uri="{FF2B5EF4-FFF2-40B4-BE49-F238E27FC236}">
              <a16:creationId xmlns:a16="http://schemas.microsoft.com/office/drawing/2014/main" id="{2C26F8A7-0613-4782-ACC1-F751F4BB302C}"/>
            </a:ext>
          </a:extLst>
        </xdr:cNvPr>
        <xdr:cNvSpPr txBox="1"/>
      </xdr:nvSpPr>
      <xdr:spPr>
        <a:xfrm>
          <a:off x="85154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134738</xdr:rowOff>
    </xdr:from>
    <xdr:ext cx="469744" cy="259045"/>
    <xdr:sp macro="" textlink="">
      <xdr:nvSpPr>
        <xdr:cNvPr id="258" name="n_3mainValue【体育館・プール】&#10;一人当たり面積">
          <a:extLst>
            <a:ext uri="{FF2B5EF4-FFF2-40B4-BE49-F238E27FC236}">
              <a16:creationId xmlns:a16="http://schemas.microsoft.com/office/drawing/2014/main" id="{F8A97035-19E5-4D72-83CF-540CCC4B955E}"/>
            </a:ext>
          </a:extLst>
        </xdr:cNvPr>
        <xdr:cNvSpPr txBox="1"/>
      </xdr:nvSpPr>
      <xdr:spPr>
        <a:xfrm>
          <a:off x="7626427" y="1093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20693</xdr:rowOff>
    </xdr:from>
    <xdr:ext cx="469744" cy="259045"/>
    <xdr:sp macro="" textlink="">
      <xdr:nvSpPr>
        <xdr:cNvPr id="259" name="n_4mainValue【体育館・プール】&#10;一人当たり面積">
          <a:extLst>
            <a:ext uri="{FF2B5EF4-FFF2-40B4-BE49-F238E27FC236}">
              <a16:creationId xmlns:a16="http://schemas.microsoft.com/office/drawing/2014/main" id="{64BC580F-02B6-42FB-A695-FCCCDD32E8DA}"/>
            </a:ext>
          </a:extLst>
        </xdr:cNvPr>
        <xdr:cNvSpPr txBox="1"/>
      </xdr:nvSpPr>
      <xdr:spPr>
        <a:xfrm>
          <a:off x="6737427" y="103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E76F9E55-D745-463F-AA5C-BB079BD43C5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4F70F460-99F0-4A6A-9154-4EBD368F1DF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CEAC9457-E49B-454D-A104-D66E5646E48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E1992FF0-2EBF-457C-8848-A2D439532A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BEEDC19E-358F-4050-B691-104608B7FBF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3AECB320-602E-4F27-B170-C5C1E55408D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15878948-F2C8-4874-BC8C-CF731AA9F1A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FEFE3448-A9BA-4C38-9FB1-82E8D721D7B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38BDF48D-054E-4B7A-81E9-CD9442F9E49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E81AFAAF-652A-4A30-A072-FDA8D1DCF4C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41FA179F-3027-4F25-8C55-158EEB1C996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57F4548A-8061-4CA7-8B45-A2AAE6D0654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70CCC50C-6002-4BE5-A51C-55C5931AACE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3D8031C1-E00C-4985-9BB1-DA5DBB5BA74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8D5D10D7-D929-4172-8F9E-916DDFE4F92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8E2405B7-862D-44D9-A210-0CF7EAD20E2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C63731E2-296E-4424-A592-8C6CED7A8C9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8CE95C82-F3DD-49B6-89F5-3BA12C5629B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D3727D43-30E2-46B3-9C23-BE61E934CF2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8C32FC9D-009F-4D95-BA9F-163396DCE0D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317F8E14-F304-475F-9F29-EE8E2BA83A7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2427002C-1467-4871-8315-9AC00542409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DD10E504-6769-4AF7-A2C8-FAE54607F98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C242BB06-7B43-455E-9B65-981737B0589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57BA6958-E663-4C86-8370-2FBD77590A76}"/>
            </a:ext>
          </a:extLst>
        </xdr:cNvPr>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98774F34-A474-4128-A371-71490A551D6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81DD2605-1DD9-4A32-A9F1-CE0BF09483E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C385066B-A375-41EA-8878-303E3911B7DD}"/>
            </a:ext>
          </a:extLst>
        </xdr:cNvPr>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288" name="直線コネクタ 287">
          <a:extLst>
            <a:ext uri="{FF2B5EF4-FFF2-40B4-BE49-F238E27FC236}">
              <a16:creationId xmlns:a16="http://schemas.microsoft.com/office/drawing/2014/main" id="{DCE7C29A-48F5-418D-8AF6-767C7DE66EF9}"/>
            </a:ext>
          </a:extLst>
        </xdr:cNvPr>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31132</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74E48118-74D8-4EC8-9931-E2BBD663FDDB}"/>
            </a:ext>
          </a:extLst>
        </xdr:cNvPr>
        <xdr:cNvSpPr txBox="1"/>
      </xdr:nvSpPr>
      <xdr:spPr>
        <a:xfrm>
          <a:off x="4673600" y="1391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90" name="フローチャート: 判断 289">
          <a:extLst>
            <a:ext uri="{FF2B5EF4-FFF2-40B4-BE49-F238E27FC236}">
              <a16:creationId xmlns:a16="http://schemas.microsoft.com/office/drawing/2014/main" id="{6BF3D586-76A5-4FBB-A3E1-B9155E9F35C5}"/>
            </a:ext>
          </a:extLst>
        </xdr:cNvPr>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1" name="フローチャート: 判断 290">
          <a:extLst>
            <a:ext uri="{FF2B5EF4-FFF2-40B4-BE49-F238E27FC236}">
              <a16:creationId xmlns:a16="http://schemas.microsoft.com/office/drawing/2014/main" id="{76E04ECF-B4E7-4826-8E83-B12ACBA7E6F5}"/>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292" name="フローチャート: 判断 291">
          <a:extLst>
            <a:ext uri="{FF2B5EF4-FFF2-40B4-BE49-F238E27FC236}">
              <a16:creationId xmlns:a16="http://schemas.microsoft.com/office/drawing/2014/main" id="{E3A7443D-FBED-45E0-8A7E-A2C7395DD58E}"/>
            </a:ext>
          </a:extLst>
        </xdr:cNvPr>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293" name="フローチャート: 判断 292">
          <a:extLst>
            <a:ext uri="{FF2B5EF4-FFF2-40B4-BE49-F238E27FC236}">
              <a16:creationId xmlns:a16="http://schemas.microsoft.com/office/drawing/2014/main" id="{55420D1C-C0AE-498A-BD6D-608B0D4E09D0}"/>
            </a:ext>
          </a:extLst>
        </xdr:cNvPr>
        <xdr:cNvSpPr/>
      </xdr:nvSpPr>
      <xdr:spPr>
        <a:xfrm>
          <a:off x="1968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294" name="フローチャート: 判断 293">
          <a:extLst>
            <a:ext uri="{FF2B5EF4-FFF2-40B4-BE49-F238E27FC236}">
              <a16:creationId xmlns:a16="http://schemas.microsoft.com/office/drawing/2014/main" id="{7ECFB4CA-2698-4D9F-B274-2E443AF197BB}"/>
            </a:ext>
          </a:extLst>
        </xdr:cNvPr>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54E82F3-4EE9-4A99-ACC1-70025237DF2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4147FDA2-7912-4E14-A8F4-4B527DD7353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027223E-AA1D-4796-8032-ED0D27AB248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84EF10B-6407-4492-8F16-8E5823CA90F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6DC60BE-120B-4B09-907E-3A29DE16426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300" name="楕円 299">
          <a:extLst>
            <a:ext uri="{FF2B5EF4-FFF2-40B4-BE49-F238E27FC236}">
              <a16:creationId xmlns:a16="http://schemas.microsoft.com/office/drawing/2014/main" id="{41C2DCBD-A416-4BD1-8D16-01AD1B09F337}"/>
            </a:ext>
          </a:extLst>
        </xdr:cNvPr>
        <xdr:cNvSpPr/>
      </xdr:nvSpPr>
      <xdr:spPr>
        <a:xfrm>
          <a:off x="45847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7638</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896779E4-6AC5-4F02-BB44-DB47F6C9D135}"/>
            </a:ext>
          </a:extLst>
        </xdr:cNvPr>
        <xdr:cNvSpPr txBox="1"/>
      </xdr:nvSpPr>
      <xdr:spPr>
        <a:xfrm>
          <a:off x="4673600"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168275</xdr:rowOff>
    </xdr:from>
    <xdr:to>
      <xdr:col>20</xdr:col>
      <xdr:colOff>38100</xdr:colOff>
      <xdr:row>83</xdr:row>
      <xdr:rowOff>98425</xdr:rowOff>
    </xdr:to>
    <xdr:sp macro="" textlink="">
      <xdr:nvSpPr>
        <xdr:cNvPr id="302" name="楕円 301">
          <a:extLst>
            <a:ext uri="{FF2B5EF4-FFF2-40B4-BE49-F238E27FC236}">
              <a16:creationId xmlns:a16="http://schemas.microsoft.com/office/drawing/2014/main" id="{DAE68D7E-896D-49B2-ABAE-16E92CB24B2A}"/>
            </a:ext>
          </a:extLst>
        </xdr:cNvPr>
        <xdr:cNvSpPr/>
      </xdr:nvSpPr>
      <xdr:spPr>
        <a:xfrm>
          <a:off x="3746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47625</xdr:rowOff>
    </xdr:from>
    <xdr:to>
      <xdr:col>24</xdr:col>
      <xdr:colOff>63500</xdr:colOff>
      <xdr:row>83</xdr:row>
      <xdr:rowOff>80011</xdr:rowOff>
    </xdr:to>
    <xdr:cxnSp macro="">
      <xdr:nvCxnSpPr>
        <xdr:cNvPr id="303" name="直線コネクタ 302">
          <a:extLst>
            <a:ext uri="{FF2B5EF4-FFF2-40B4-BE49-F238E27FC236}">
              <a16:creationId xmlns:a16="http://schemas.microsoft.com/office/drawing/2014/main" id="{8D93A024-44C5-4E5E-A2EC-DE49F45B5AD9}"/>
            </a:ext>
          </a:extLst>
        </xdr:cNvPr>
        <xdr:cNvCxnSpPr/>
      </xdr:nvCxnSpPr>
      <xdr:spPr>
        <a:xfrm>
          <a:off x="3797300" y="1427797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133986</xdr:rowOff>
    </xdr:from>
    <xdr:to>
      <xdr:col>15</xdr:col>
      <xdr:colOff>101600</xdr:colOff>
      <xdr:row>83</xdr:row>
      <xdr:rowOff>64136</xdr:rowOff>
    </xdr:to>
    <xdr:sp macro="" textlink="">
      <xdr:nvSpPr>
        <xdr:cNvPr id="304" name="楕円 303">
          <a:extLst>
            <a:ext uri="{FF2B5EF4-FFF2-40B4-BE49-F238E27FC236}">
              <a16:creationId xmlns:a16="http://schemas.microsoft.com/office/drawing/2014/main" id="{EDBC5589-1351-4E2F-ACC1-EE80BE0D449C}"/>
            </a:ext>
          </a:extLst>
        </xdr:cNvPr>
        <xdr:cNvSpPr/>
      </xdr:nvSpPr>
      <xdr:spPr>
        <a:xfrm>
          <a:off x="2857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13336</xdr:rowOff>
    </xdr:from>
    <xdr:to>
      <xdr:col>19</xdr:col>
      <xdr:colOff>177800</xdr:colOff>
      <xdr:row>83</xdr:row>
      <xdr:rowOff>47625</xdr:rowOff>
    </xdr:to>
    <xdr:cxnSp macro="">
      <xdr:nvCxnSpPr>
        <xdr:cNvPr id="305" name="直線コネクタ 304">
          <a:extLst>
            <a:ext uri="{FF2B5EF4-FFF2-40B4-BE49-F238E27FC236}">
              <a16:creationId xmlns:a16="http://schemas.microsoft.com/office/drawing/2014/main" id="{A9E639F5-D773-4BBC-B3B4-BCC9AF4D7D8F}"/>
            </a:ext>
          </a:extLst>
        </xdr:cNvPr>
        <xdr:cNvCxnSpPr/>
      </xdr:nvCxnSpPr>
      <xdr:spPr>
        <a:xfrm>
          <a:off x="2908300" y="142436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101600</xdr:rowOff>
    </xdr:from>
    <xdr:to>
      <xdr:col>10</xdr:col>
      <xdr:colOff>165100</xdr:colOff>
      <xdr:row>83</xdr:row>
      <xdr:rowOff>31750</xdr:rowOff>
    </xdr:to>
    <xdr:sp macro="" textlink="">
      <xdr:nvSpPr>
        <xdr:cNvPr id="306" name="楕円 305">
          <a:extLst>
            <a:ext uri="{FF2B5EF4-FFF2-40B4-BE49-F238E27FC236}">
              <a16:creationId xmlns:a16="http://schemas.microsoft.com/office/drawing/2014/main" id="{A9F88E02-2778-4A10-AD0D-714A0084B808}"/>
            </a:ext>
          </a:extLst>
        </xdr:cNvPr>
        <xdr:cNvSpPr/>
      </xdr:nvSpPr>
      <xdr:spPr>
        <a:xfrm>
          <a:off x="196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152400</xdr:rowOff>
    </xdr:from>
    <xdr:to>
      <xdr:col>15</xdr:col>
      <xdr:colOff>50800</xdr:colOff>
      <xdr:row>83</xdr:row>
      <xdr:rowOff>13336</xdr:rowOff>
    </xdr:to>
    <xdr:cxnSp macro="">
      <xdr:nvCxnSpPr>
        <xdr:cNvPr id="307" name="直線コネクタ 306">
          <a:extLst>
            <a:ext uri="{FF2B5EF4-FFF2-40B4-BE49-F238E27FC236}">
              <a16:creationId xmlns:a16="http://schemas.microsoft.com/office/drawing/2014/main" id="{A5B4C370-9FBE-4417-A39B-B30F116ED0C9}"/>
            </a:ext>
          </a:extLst>
        </xdr:cNvPr>
        <xdr:cNvCxnSpPr/>
      </xdr:nvCxnSpPr>
      <xdr:spPr>
        <a:xfrm>
          <a:off x="2019300" y="142113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166370</xdr:rowOff>
    </xdr:from>
    <xdr:to>
      <xdr:col>6</xdr:col>
      <xdr:colOff>38100</xdr:colOff>
      <xdr:row>84</xdr:row>
      <xdr:rowOff>96520</xdr:rowOff>
    </xdr:to>
    <xdr:sp macro="" textlink="">
      <xdr:nvSpPr>
        <xdr:cNvPr id="308" name="楕円 307">
          <a:extLst>
            <a:ext uri="{FF2B5EF4-FFF2-40B4-BE49-F238E27FC236}">
              <a16:creationId xmlns:a16="http://schemas.microsoft.com/office/drawing/2014/main" id="{36C47ABF-84E3-4345-8365-7CAB673D0C84}"/>
            </a:ext>
          </a:extLst>
        </xdr:cNvPr>
        <xdr:cNvSpPr/>
      </xdr:nvSpPr>
      <xdr:spPr>
        <a:xfrm>
          <a:off x="1079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152400</xdr:rowOff>
    </xdr:from>
    <xdr:to>
      <xdr:col>10</xdr:col>
      <xdr:colOff>114300</xdr:colOff>
      <xdr:row>84</xdr:row>
      <xdr:rowOff>45720</xdr:rowOff>
    </xdr:to>
    <xdr:cxnSp macro="">
      <xdr:nvCxnSpPr>
        <xdr:cNvPr id="309" name="直線コネクタ 308">
          <a:extLst>
            <a:ext uri="{FF2B5EF4-FFF2-40B4-BE49-F238E27FC236}">
              <a16:creationId xmlns:a16="http://schemas.microsoft.com/office/drawing/2014/main" id="{E36BC58A-0A55-401D-8D55-C37C263517CB}"/>
            </a:ext>
          </a:extLst>
        </xdr:cNvPr>
        <xdr:cNvCxnSpPr/>
      </xdr:nvCxnSpPr>
      <xdr:spPr>
        <a:xfrm flipV="1">
          <a:off x="1130300" y="142113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0" name="n_1aveValue【福祉施設】&#10;有形固定資産減価償却率">
          <a:extLst>
            <a:ext uri="{FF2B5EF4-FFF2-40B4-BE49-F238E27FC236}">
              <a16:creationId xmlns:a16="http://schemas.microsoft.com/office/drawing/2014/main" id="{36D96FAF-02E3-42D5-88C6-4782ED632CA6}"/>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311" name="n_2aveValue【福祉施設】&#10;有形固定資産減価償却率">
          <a:extLst>
            <a:ext uri="{FF2B5EF4-FFF2-40B4-BE49-F238E27FC236}">
              <a16:creationId xmlns:a16="http://schemas.microsoft.com/office/drawing/2014/main" id="{D7D0274A-64F8-4670-9FD1-FA44E0EE4FD1}"/>
            </a:ext>
          </a:extLst>
        </xdr:cNvPr>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312" name="n_3aveValue【福祉施設】&#10;有形固定資産減価償却率">
          <a:extLst>
            <a:ext uri="{FF2B5EF4-FFF2-40B4-BE49-F238E27FC236}">
              <a16:creationId xmlns:a16="http://schemas.microsoft.com/office/drawing/2014/main" id="{5616174E-B440-4B37-80D1-D426F6CA5437}"/>
            </a:ext>
          </a:extLst>
        </xdr:cNvPr>
        <xdr:cNvSpPr txBox="1"/>
      </xdr:nvSpPr>
      <xdr:spPr>
        <a:xfrm>
          <a:off x="1816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84472</xdr:rowOff>
    </xdr:from>
    <xdr:ext cx="405111" cy="259045"/>
    <xdr:sp macro="" textlink="">
      <xdr:nvSpPr>
        <xdr:cNvPr id="313" name="n_4aveValue【福祉施設】&#10;有形固定資産減価償却率">
          <a:extLst>
            <a:ext uri="{FF2B5EF4-FFF2-40B4-BE49-F238E27FC236}">
              <a16:creationId xmlns:a16="http://schemas.microsoft.com/office/drawing/2014/main" id="{52CFEED3-C388-455A-B78A-983B60F96BA8}"/>
            </a:ext>
          </a:extLst>
        </xdr:cNvPr>
        <xdr:cNvSpPr txBox="1"/>
      </xdr:nvSpPr>
      <xdr:spPr>
        <a:xfrm>
          <a:off x="927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89552</xdr:rowOff>
    </xdr:from>
    <xdr:ext cx="405111" cy="259045"/>
    <xdr:sp macro="" textlink="">
      <xdr:nvSpPr>
        <xdr:cNvPr id="314" name="n_1mainValue【福祉施設】&#10;有形固定資産減価償却率">
          <a:extLst>
            <a:ext uri="{FF2B5EF4-FFF2-40B4-BE49-F238E27FC236}">
              <a16:creationId xmlns:a16="http://schemas.microsoft.com/office/drawing/2014/main" id="{98EC301F-F7D2-4EAF-AF27-DDB0C06751FF}"/>
            </a:ext>
          </a:extLst>
        </xdr:cNvPr>
        <xdr:cNvSpPr txBox="1"/>
      </xdr:nvSpPr>
      <xdr:spPr>
        <a:xfrm>
          <a:off x="35820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55263</xdr:rowOff>
    </xdr:from>
    <xdr:ext cx="405111" cy="259045"/>
    <xdr:sp macro="" textlink="">
      <xdr:nvSpPr>
        <xdr:cNvPr id="315" name="n_2mainValue【福祉施設】&#10;有形固定資産減価償却率">
          <a:extLst>
            <a:ext uri="{FF2B5EF4-FFF2-40B4-BE49-F238E27FC236}">
              <a16:creationId xmlns:a16="http://schemas.microsoft.com/office/drawing/2014/main" id="{E159B007-46F7-4873-8A7E-9363AECD9EBF}"/>
            </a:ext>
          </a:extLst>
        </xdr:cNvPr>
        <xdr:cNvSpPr txBox="1"/>
      </xdr:nvSpPr>
      <xdr:spPr>
        <a:xfrm>
          <a:off x="2705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6" name="n_3mainValue【福祉施設】&#10;有形固定資産減価償却率">
          <a:extLst>
            <a:ext uri="{FF2B5EF4-FFF2-40B4-BE49-F238E27FC236}">
              <a16:creationId xmlns:a16="http://schemas.microsoft.com/office/drawing/2014/main" id="{8180D070-132D-47CD-AE9E-8E1EEE6EC90B}"/>
            </a:ext>
          </a:extLst>
        </xdr:cNvPr>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87647</xdr:rowOff>
    </xdr:from>
    <xdr:ext cx="405111" cy="259045"/>
    <xdr:sp macro="" textlink="">
      <xdr:nvSpPr>
        <xdr:cNvPr id="317" name="n_4mainValue【福祉施設】&#10;有形固定資産減価償却率">
          <a:extLst>
            <a:ext uri="{FF2B5EF4-FFF2-40B4-BE49-F238E27FC236}">
              <a16:creationId xmlns:a16="http://schemas.microsoft.com/office/drawing/2014/main" id="{BCBE9FF5-AC10-4633-A018-04BC9E509979}"/>
            </a:ext>
          </a:extLst>
        </xdr:cNvPr>
        <xdr:cNvSpPr txBox="1"/>
      </xdr:nvSpPr>
      <xdr:spPr>
        <a:xfrm>
          <a:off x="927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1537B374-DF61-4589-91A4-CD781BCE9E1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EB55A027-31CF-4ED4-83BD-F871B9B748F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40E2D890-5B1B-434A-A38C-0C032A45E6A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2FCBEE7E-2557-4884-9D3A-8BD619433E7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249B6674-46A8-46F8-8EC4-14B6E34BC24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46A6F397-C466-4AFF-9B97-3F9FA9EDE33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651A9A11-5508-446C-A5DA-691379AE5D1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5F4AC149-7794-4784-82A1-442EDDDA75E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B28A5FD0-C52F-43D5-BF61-8269F1B7561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3DA0E18-34C3-49AE-9AD4-CBB5C0A96C1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F2A7B08B-98B3-4E29-AFFB-EE25FC69DD0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67472EA9-C4D9-4F4C-97F4-A16335DFAA9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9119C11D-C1CA-496A-BBCA-055B51F29CC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a:extLst>
            <a:ext uri="{FF2B5EF4-FFF2-40B4-BE49-F238E27FC236}">
              <a16:creationId xmlns:a16="http://schemas.microsoft.com/office/drawing/2014/main" id="{6DFA0018-F756-442E-802A-C6439FFDEFA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5835BB42-BDA7-4232-8E0B-4F08BD8A488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a:extLst>
            <a:ext uri="{FF2B5EF4-FFF2-40B4-BE49-F238E27FC236}">
              <a16:creationId xmlns:a16="http://schemas.microsoft.com/office/drawing/2014/main" id="{41057FE4-0B23-4A57-AE33-6300494754E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70D63B19-B435-4617-B091-26188A2DFA0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a:extLst>
            <a:ext uri="{FF2B5EF4-FFF2-40B4-BE49-F238E27FC236}">
              <a16:creationId xmlns:a16="http://schemas.microsoft.com/office/drawing/2014/main" id="{A60BD575-EBE4-48C9-A0C1-01D6925C437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F4121FC8-19EC-40E3-889D-322FE4701B6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a:extLst>
            <a:ext uri="{FF2B5EF4-FFF2-40B4-BE49-F238E27FC236}">
              <a16:creationId xmlns:a16="http://schemas.microsoft.com/office/drawing/2014/main" id="{44B3F256-9F65-40E2-ACAB-B50058A2AFF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804B2C67-FBEC-411B-AB20-D0921EF95FF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a:extLst>
            <a:ext uri="{FF2B5EF4-FFF2-40B4-BE49-F238E27FC236}">
              <a16:creationId xmlns:a16="http://schemas.microsoft.com/office/drawing/2014/main" id="{B1EE9217-EC71-4ACE-B792-FD4B9FE03A25}"/>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5810B90B-FD22-4557-A703-B7F814B31B2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D070D419-001A-49F4-BA18-3B764592E02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2709FA9F-C6E4-4663-A3B4-DDF5C5D8AE0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343" name="直線コネクタ 342">
          <a:extLst>
            <a:ext uri="{FF2B5EF4-FFF2-40B4-BE49-F238E27FC236}">
              <a16:creationId xmlns:a16="http://schemas.microsoft.com/office/drawing/2014/main" id="{482729B2-F141-4BCB-8E55-BED104BB6CE2}"/>
            </a:ext>
          </a:extLst>
        </xdr:cNvPr>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44" name="【福祉施設】&#10;一人当たり面積最小値テキスト">
          <a:extLst>
            <a:ext uri="{FF2B5EF4-FFF2-40B4-BE49-F238E27FC236}">
              <a16:creationId xmlns:a16="http://schemas.microsoft.com/office/drawing/2014/main" id="{9D9B767A-721C-4404-9B06-6B4FABDA4101}"/>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45" name="直線コネクタ 344">
          <a:extLst>
            <a:ext uri="{FF2B5EF4-FFF2-40B4-BE49-F238E27FC236}">
              <a16:creationId xmlns:a16="http://schemas.microsoft.com/office/drawing/2014/main" id="{A3D3A386-F969-4A0C-B1E2-608CDA42529A}"/>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346" name="【福祉施設】&#10;一人当たり面積最大値テキスト">
          <a:extLst>
            <a:ext uri="{FF2B5EF4-FFF2-40B4-BE49-F238E27FC236}">
              <a16:creationId xmlns:a16="http://schemas.microsoft.com/office/drawing/2014/main" id="{9FDECC45-9AC1-4441-AB57-0EB290D44C43}"/>
            </a:ext>
          </a:extLst>
        </xdr:cNvPr>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347" name="直線コネクタ 346">
          <a:extLst>
            <a:ext uri="{FF2B5EF4-FFF2-40B4-BE49-F238E27FC236}">
              <a16:creationId xmlns:a16="http://schemas.microsoft.com/office/drawing/2014/main" id="{15CE0B39-7C41-4DC7-BB87-31C46B5E0214}"/>
            </a:ext>
          </a:extLst>
        </xdr:cNvPr>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65332</xdr:rowOff>
    </xdr:from>
    <xdr:ext cx="469744" cy="259045"/>
    <xdr:sp macro="" textlink="">
      <xdr:nvSpPr>
        <xdr:cNvPr id="348" name="【福祉施設】&#10;一人当たり面積平均値テキスト">
          <a:extLst>
            <a:ext uri="{FF2B5EF4-FFF2-40B4-BE49-F238E27FC236}">
              <a16:creationId xmlns:a16="http://schemas.microsoft.com/office/drawing/2014/main" id="{5A9E473E-A3FD-40FB-9FC7-B071CD9D9A39}"/>
            </a:ext>
          </a:extLst>
        </xdr:cNvPr>
        <xdr:cNvSpPr txBox="1"/>
      </xdr:nvSpPr>
      <xdr:spPr>
        <a:xfrm>
          <a:off x="10515600" y="14467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349" name="フローチャート: 判断 348">
          <a:extLst>
            <a:ext uri="{FF2B5EF4-FFF2-40B4-BE49-F238E27FC236}">
              <a16:creationId xmlns:a16="http://schemas.microsoft.com/office/drawing/2014/main" id="{E943184C-C2E9-414E-81D5-29E55B414DD5}"/>
            </a:ext>
          </a:extLst>
        </xdr:cNvPr>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350" name="フローチャート: 判断 349">
          <a:extLst>
            <a:ext uri="{FF2B5EF4-FFF2-40B4-BE49-F238E27FC236}">
              <a16:creationId xmlns:a16="http://schemas.microsoft.com/office/drawing/2014/main" id="{EE883BBF-26DD-493B-8425-0A1B144E8D5B}"/>
            </a:ext>
          </a:extLst>
        </xdr:cNvPr>
        <xdr:cNvSpPr/>
      </xdr:nvSpPr>
      <xdr:spPr>
        <a:xfrm>
          <a:off x="9588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351" name="フローチャート: 判断 350">
          <a:extLst>
            <a:ext uri="{FF2B5EF4-FFF2-40B4-BE49-F238E27FC236}">
              <a16:creationId xmlns:a16="http://schemas.microsoft.com/office/drawing/2014/main" id="{0AA7175A-B623-44A4-9069-7359E8C4D4BF}"/>
            </a:ext>
          </a:extLst>
        </xdr:cNvPr>
        <xdr:cNvSpPr/>
      </xdr:nvSpPr>
      <xdr:spPr>
        <a:xfrm>
          <a:off x="8699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352" name="フローチャート: 判断 351">
          <a:extLst>
            <a:ext uri="{FF2B5EF4-FFF2-40B4-BE49-F238E27FC236}">
              <a16:creationId xmlns:a16="http://schemas.microsoft.com/office/drawing/2014/main" id="{E2CE4107-E027-4817-9596-26A179A6E798}"/>
            </a:ext>
          </a:extLst>
        </xdr:cNvPr>
        <xdr:cNvSpPr/>
      </xdr:nvSpPr>
      <xdr:spPr>
        <a:xfrm>
          <a:off x="7810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353" name="フローチャート: 判断 352">
          <a:extLst>
            <a:ext uri="{FF2B5EF4-FFF2-40B4-BE49-F238E27FC236}">
              <a16:creationId xmlns:a16="http://schemas.microsoft.com/office/drawing/2014/main" id="{7C3B31D4-7F2F-4C68-BA34-6F12727CB1B2}"/>
            </a:ext>
          </a:extLst>
        </xdr:cNvPr>
        <xdr:cNvSpPr/>
      </xdr:nvSpPr>
      <xdr:spPr>
        <a:xfrm>
          <a:off x="6921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ACCD54D-4D45-4E95-9166-3C94D790621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ACE037D-ADB2-4D11-AAFD-B7FBA003B9D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844D02E-9C83-4555-9C46-19343BE7A6E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E2AC162-3934-413B-AC12-8E1BF4280A0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B4C5BBC-4AB0-43F8-9D46-7A9CD95D4AC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70576</xdr:rowOff>
    </xdr:from>
    <xdr:to>
      <xdr:col>55</xdr:col>
      <xdr:colOff>50800</xdr:colOff>
      <xdr:row>83</xdr:row>
      <xdr:rowOff>726</xdr:rowOff>
    </xdr:to>
    <xdr:sp macro="" textlink="">
      <xdr:nvSpPr>
        <xdr:cNvPr id="359" name="楕円 358">
          <a:extLst>
            <a:ext uri="{FF2B5EF4-FFF2-40B4-BE49-F238E27FC236}">
              <a16:creationId xmlns:a16="http://schemas.microsoft.com/office/drawing/2014/main" id="{2D4E2C18-4DAE-47BE-9FFA-2EFFAB5DC666}"/>
            </a:ext>
          </a:extLst>
        </xdr:cNvPr>
        <xdr:cNvSpPr/>
      </xdr:nvSpPr>
      <xdr:spPr>
        <a:xfrm>
          <a:off x="104267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93453</xdr:rowOff>
    </xdr:from>
    <xdr:ext cx="469744" cy="259045"/>
    <xdr:sp macro="" textlink="">
      <xdr:nvSpPr>
        <xdr:cNvPr id="360" name="【福祉施設】&#10;一人当たり面積該当値テキスト">
          <a:extLst>
            <a:ext uri="{FF2B5EF4-FFF2-40B4-BE49-F238E27FC236}">
              <a16:creationId xmlns:a16="http://schemas.microsoft.com/office/drawing/2014/main" id="{127C81DC-9470-4930-A52C-D8916F70044B}"/>
            </a:ext>
          </a:extLst>
        </xdr:cNvPr>
        <xdr:cNvSpPr txBox="1"/>
      </xdr:nvSpPr>
      <xdr:spPr>
        <a:xfrm>
          <a:off x="10515600" y="139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82006</xdr:rowOff>
    </xdr:from>
    <xdr:to>
      <xdr:col>50</xdr:col>
      <xdr:colOff>165100</xdr:colOff>
      <xdr:row>83</xdr:row>
      <xdr:rowOff>12156</xdr:rowOff>
    </xdr:to>
    <xdr:sp macro="" textlink="">
      <xdr:nvSpPr>
        <xdr:cNvPr id="361" name="楕円 360">
          <a:extLst>
            <a:ext uri="{FF2B5EF4-FFF2-40B4-BE49-F238E27FC236}">
              <a16:creationId xmlns:a16="http://schemas.microsoft.com/office/drawing/2014/main" id="{86BC9A67-BC7F-4D77-992E-9584E890258D}"/>
            </a:ext>
          </a:extLst>
        </xdr:cNvPr>
        <xdr:cNvSpPr/>
      </xdr:nvSpPr>
      <xdr:spPr>
        <a:xfrm>
          <a:off x="9588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121376</xdr:rowOff>
    </xdr:from>
    <xdr:to>
      <xdr:col>55</xdr:col>
      <xdr:colOff>0</xdr:colOff>
      <xdr:row>82</xdr:row>
      <xdr:rowOff>132806</xdr:rowOff>
    </xdr:to>
    <xdr:cxnSp macro="">
      <xdr:nvCxnSpPr>
        <xdr:cNvPr id="362" name="直線コネクタ 361">
          <a:extLst>
            <a:ext uri="{FF2B5EF4-FFF2-40B4-BE49-F238E27FC236}">
              <a16:creationId xmlns:a16="http://schemas.microsoft.com/office/drawing/2014/main" id="{71D5ED20-1BFF-496E-B21E-C84382D7BB89}"/>
            </a:ext>
          </a:extLst>
        </xdr:cNvPr>
        <xdr:cNvCxnSpPr/>
      </xdr:nvCxnSpPr>
      <xdr:spPr>
        <a:xfrm flipV="1">
          <a:off x="9639300" y="1418027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85271</xdr:rowOff>
    </xdr:from>
    <xdr:to>
      <xdr:col>46</xdr:col>
      <xdr:colOff>38100</xdr:colOff>
      <xdr:row>83</xdr:row>
      <xdr:rowOff>15421</xdr:rowOff>
    </xdr:to>
    <xdr:sp macro="" textlink="">
      <xdr:nvSpPr>
        <xdr:cNvPr id="363" name="楕円 362">
          <a:extLst>
            <a:ext uri="{FF2B5EF4-FFF2-40B4-BE49-F238E27FC236}">
              <a16:creationId xmlns:a16="http://schemas.microsoft.com/office/drawing/2014/main" id="{619BF008-ED20-4AAE-9DC9-ED5BBF53A94A}"/>
            </a:ext>
          </a:extLst>
        </xdr:cNvPr>
        <xdr:cNvSpPr/>
      </xdr:nvSpPr>
      <xdr:spPr>
        <a:xfrm>
          <a:off x="8699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132806</xdr:rowOff>
    </xdr:from>
    <xdr:to>
      <xdr:col>50</xdr:col>
      <xdr:colOff>114300</xdr:colOff>
      <xdr:row>82</xdr:row>
      <xdr:rowOff>136071</xdr:rowOff>
    </xdr:to>
    <xdr:cxnSp macro="">
      <xdr:nvCxnSpPr>
        <xdr:cNvPr id="364" name="直線コネクタ 363">
          <a:extLst>
            <a:ext uri="{FF2B5EF4-FFF2-40B4-BE49-F238E27FC236}">
              <a16:creationId xmlns:a16="http://schemas.microsoft.com/office/drawing/2014/main" id="{897BE395-EAE6-457F-90C3-10A8A67912F9}"/>
            </a:ext>
          </a:extLst>
        </xdr:cNvPr>
        <xdr:cNvCxnSpPr/>
      </xdr:nvCxnSpPr>
      <xdr:spPr>
        <a:xfrm flipV="1">
          <a:off x="8750300" y="141917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88537</xdr:rowOff>
    </xdr:from>
    <xdr:to>
      <xdr:col>41</xdr:col>
      <xdr:colOff>101600</xdr:colOff>
      <xdr:row>83</xdr:row>
      <xdr:rowOff>18687</xdr:rowOff>
    </xdr:to>
    <xdr:sp macro="" textlink="">
      <xdr:nvSpPr>
        <xdr:cNvPr id="365" name="楕円 364">
          <a:extLst>
            <a:ext uri="{FF2B5EF4-FFF2-40B4-BE49-F238E27FC236}">
              <a16:creationId xmlns:a16="http://schemas.microsoft.com/office/drawing/2014/main" id="{8E7F5245-339C-4BFC-960B-D3057C77A107}"/>
            </a:ext>
          </a:extLst>
        </xdr:cNvPr>
        <xdr:cNvSpPr/>
      </xdr:nvSpPr>
      <xdr:spPr>
        <a:xfrm>
          <a:off x="7810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136071</xdr:rowOff>
    </xdr:from>
    <xdr:to>
      <xdr:col>45</xdr:col>
      <xdr:colOff>177800</xdr:colOff>
      <xdr:row>82</xdr:row>
      <xdr:rowOff>139337</xdr:rowOff>
    </xdr:to>
    <xdr:cxnSp macro="">
      <xdr:nvCxnSpPr>
        <xdr:cNvPr id="366" name="直線コネクタ 365">
          <a:extLst>
            <a:ext uri="{FF2B5EF4-FFF2-40B4-BE49-F238E27FC236}">
              <a16:creationId xmlns:a16="http://schemas.microsoft.com/office/drawing/2014/main" id="{57D2568F-DD75-4959-A736-0FD7597C0778}"/>
            </a:ext>
          </a:extLst>
        </xdr:cNvPr>
        <xdr:cNvCxnSpPr/>
      </xdr:nvCxnSpPr>
      <xdr:spPr>
        <a:xfrm flipV="1">
          <a:off x="7861300" y="141949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96701</xdr:rowOff>
    </xdr:from>
    <xdr:to>
      <xdr:col>36</xdr:col>
      <xdr:colOff>165100</xdr:colOff>
      <xdr:row>83</xdr:row>
      <xdr:rowOff>26851</xdr:rowOff>
    </xdr:to>
    <xdr:sp macro="" textlink="">
      <xdr:nvSpPr>
        <xdr:cNvPr id="367" name="楕円 366">
          <a:extLst>
            <a:ext uri="{FF2B5EF4-FFF2-40B4-BE49-F238E27FC236}">
              <a16:creationId xmlns:a16="http://schemas.microsoft.com/office/drawing/2014/main" id="{06490401-B920-431B-BC69-43FE31818E59}"/>
            </a:ext>
          </a:extLst>
        </xdr:cNvPr>
        <xdr:cNvSpPr/>
      </xdr:nvSpPr>
      <xdr:spPr>
        <a:xfrm>
          <a:off x="6921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139337</xdr:rowOff>
    </xdr:from>
    <xdr:to>
      <xdr:col>41</xdr:col>
      <xdr:colOff>50800</xdr:colOff>
      <xdr:row>82</xdr:row>
      <xdr:rowOff>147501</xdr:rowOff>
    </xdr:to>
    <xdr:cxnSp macro="">
      <xdr:nvCxnSpPr>
        <xdr:cNvPr id="368" name="直線コネクタ 367">
          <a:extLst>
            <a:ext uri="{FF2B5EF4-FFF2-40B4-BE49-F238E27FC236}">
              <a16:creationId xmlns:a16="http://schemas.microsoft.com/office/drawing/2014/main" id="{69DC17AD-B39C-4106-A5DD-BB8549AC23E0}"/>
            </a:ext>
          </a:extLst>
        </xdr:cNvPr>
        <xdr:cNvCxnSpPr/>
      </xdr:nvCxnSpPr>
      <xdr:spPr>
        <a:xfrm flipV="1">
          <a:off x="6972300" y="1419823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143708</xdr:rowOff>
    </xdr:from>
    <xdr:ext cx="469744" cy="259045"/>
    <xdr:sp macro="" textlink="">
      <xdr:nvSpPr>
        <xdr:cNvPr id="369" name="n_1aveValue【福祉施設】&#10;一人当たり面積">
          <a:extLst>
            <a:ext uri="{FF2B5EF4-FFF2-40B4-BE49-F238E27FC236}">
              <a16:creationId xmlns:a16="http://schemas.microsoft.com/office/drawing/2014/main" id="{7A083A3B-DA3F-4227-8014-B599FCA81B21}"/>
            </a:ext>
          </a:extLst>
        </xdr:cNvPr>
        <xdr:cNvSpPr txBox="1"/>
      </xdr:nvSpPr>
      <xdr:spPr>
        <a:xfrm>
          <a:off x="9391727" y="145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138809</xdr:rowOff>
    </xdr:from>
    <xdr:ext cx="469744" cy="259045"/>
    <xdr:sp macro="" textlink="">
      <xdr:nvSpPr>
        <xdr:cNvPr id="370" name="n_2aveValue【福祉施設】&#10;一人当たり面積">
          <a:extLst>
            <a:ext uri="{FF2B5EF4-FFF2-40B4-BE49-F238E27FC236}">
              <a16:creationId xmlns:a16="http://schemas.microsoft.com/office/drawing/2014/main" id="{EF777544-82BB-4E00-A583-D8F2E02ED306}"/>
            </a:ext>
          </a:extLst>
        </xdr:cNvPr>
        <xdr:cNvSpPr txBox="1"/>
      </xdr:nvSpPr>
      <xdr:spPr>
        <a:xfrm>
          <a:off x="8515427" y="1454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160038</xdr:rowOff>
    </xdr:from>
    <xdr:ext cx="469744" cy="259045"/>
    <xdr:sp macro="" textlink="">
      <xdr:nvSpPr>
        <xdr:cNvPr id="371" name="n_3aveValue【福祉施設】&#10;一人当たり面積">
          <a:extLst>
            <a:ext uri="{FF2B5EF4-FFF2-40B4-BE49-F238E27FC236}">
              <a16:creationId xmlns:a16="http://schemas.microsoft.com/office/drawing/2014/main" id="{F89ADE77-E580-4D7D-B114-A0E43829CE34}"/>
            </a:ext>
          </a:extLst>
        </xdr:cNvPr>
        <xdr:cNvSpPr txBox="1"/>
      </xdr:nvSpPr>
      <xdr:spPr>
        <a:xfrm>
          <a:off x="7626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47370</xdr:rowOff>
    </xdr:from>
    <xdr:ext cx="469744" cy="259045"/>
    <xdr:sp macro="" textlink="">
      <xdr:nvSpPr>
        <xdr:cNvPr id="372" name="n_4aveValue【福祉施設】&#10;一人当たり面積">
          <a:extLst>
            <a:ext uri="{FF2B5EF4-FFF2-40B4-BE49-F238E27FC236}">
              <a16:creationId xmlns:a16="http://schemas.microsoft.com/office/drawing/2014/main" id="{3B3C0225-D574-4A1B-B3A9-363E7806EBB3}"/>
            </a:ext>
          </a:extLst>
        </xdr:cNvPr>
        <xdr:cNvSpPr txBox="1"/>
      </xdr:nvSpPr>
      <xdr:spPr>
        <a:xfrm>
          <a:off x="67374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28683</xdr:rowOff>
    </xdr:from>
    <xdr:ext cx="469744" cy="259045"/>
    <xdr:sp macro="" textlink="">
      <xdr:nvSpPr>
        <xdr:cNvPr id="373" name="n_1mainValue【福祉施設】&#10;一人当たり面積">
          <a:extLst>
            <a:ext uri="{FF2B5EF4-FFF2-40B4-BE49-F238E27FC236}">
              <a16:creationId xmlns:a16="http://schemas.microsoft.com/office/drawing/2014/main" id="{8AE2B94F-27CA-41E3-9E20-A392EE166F4E}"/>
            </a:ext>
          </a:extLst>
        </xdr:cNvPr>
        <xdr:cNvSpPr txBox="1"/>
      </xdr:nvSpPr>
      <xdr:spPr>
        <a:xfrm>
          <a:off x="9391727" y="1391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31948</xdr:rowOff>
    </xdr:from>
    <xdr:ext cx="469744" cy="259045"/>
    <xdr:sp macro="" textlink="">
      <xdr:nvSpPr>
        <xdr:cNvPr id="374" name="n_2mainValue【福祉施設】&#10;一人当たり面積">
          <a:extLst>
            <a:ext uri="{FF2B5EF4-FFF2-40B4-BE49-F238E27FC236}">
              <a16:creationId xmlns:a16="http://schemas.microsoft.com/office/drawing/2014/main" id="{7F5D074C-A473-468B-B9AC-A940FB029D4A}"/>
            </a:ext>
          </a:extLst>
        </xdr:cNvPr>
        <xdr:cNvSpPr txBox="1"/>
      </xdr:nvSpPr>
      <xdr:spPr>
        <a:xfrm>
          <a:off x="8515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35214</xdr:rowOff>
    </xdr:from>
    <xdr:ext cx="469744" cy="259045"/>
    <xdr:sp macro="" textlink="">
      <xdr:nvSpPr>
        <xdr:cNvPr id="375" name="n_3mainValue【福祉施設】&#10;一人当たり面積">
          <a:extLst>
            <a:ext uri="{FF2B5EF4-FFF2-40B4-BE49-F238E27FC236}">
              <a16:creationId xmlns:a16="http://schemas.microsoft.com/office/drawing/2014/main" id="{6946869A-76A6-4B42-89DE-71EE2A77C540}"/>
            </a:ext>
          </a:extLst>
        </xdr:cNvPr>
        <xdr:cNvSpPr txBox="1"/>
      </xdr:nvSpPr>
      <xdr:spPr>
        <a:xfrm>
          <a:off x="7626427" y="139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43378</xdr:rowOff>
    </xdr:from>
    <xdr:ext cx="469744" cy="259045"/>
    <xdr:sp macro="" textlink="">
      <xdr:nvSpPr>
        <xdr:cNvPr id="376" name="n_4mainValue【福祉施設】&#10;一人当たり面積">
          <a:extLst>
            <a:ext uri="{FF2B5EF4-FFF2-40B4-BE49-F238E27FC236}">
              <a16:creationId xmlns:a16="http://schemas.microsoft.com/office/drawing/2014/main" id="{A4510B78-7854-4347-AA9D-37D41F15D8DE}"/>
            </a:ext>
          </a:extLst>
        </xdr:cNvPr>
        <xdr:cNvSpPr txBox="1"/>
      </xdr:nvSpPr>
      <xdr:spPr>
        <a:xfrm>
          <a:off x="6737427" y="1393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B80A0C26-BB3B-419B-A003-DAF517061FC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31DF896E-6291-4283-A2D5-93E27543456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5FB08440-F134-45FD-9806-B2A5FA127EC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FA5FBEEC-AD6D-4BFB-BCDF-D22EB387C85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8E85E75C-113B-46FB-87E1-E87FACBB1BC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B008A1DC-6750-4451-9BA3-00606AB1826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5F75624F-7EC1-47E0-9925-72FC11B85D4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5B4201FC-3398-4983-B019-3AD06FCADAB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6BC45215-902C-4EC3-923E-E4D445B8BCB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766D369E-1724-4B94-ADFF-DC2A43B47C9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91E27073-F53C-4E2C-850D-D72342633B1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FF169236-3C56-42C9-AFBA-F870B5D4B07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F30815EA-D17C-40F7-9178-83DBAAF29B69}"/>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7E4F9FCD-6F24-443C-96DA-33CEEFB3531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C980AE9A-58BE-48EB-8FA0-268A9326CC9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81B838DA-318C-4FC6-9F10-77CB33923996}"/>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B248FB9E-4A44-49A0-ACD3-12831B097E1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6925B52B-C458-40DC-B291-E2E57FB9AAB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8DDC591C-A2B0-406B-9B75-FA66963D487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EAA1D5F5-986D-4844-8EF2-59D3A5F044EC}"/>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AF4390FE-CA72-41DA-94AF-09ECED207864}"/>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7676E9CC-5211-4CBD-9F62-61B2B11C181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71BF480A-84C3-4923-A923-6D2703D44282}"/>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5190196E-0B29-4021-A3E6-94324DEC85D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401" name="直線コネクタ 400">
          <a:extLst>
            <a:ext uri="{FF2B5EF4-FFF2-40B4-BE49-F238E27FC236}">
              <a16:creationId xmlns:a16="http://schemas.microsoft.com/office/drawing/2014/main" id="{2C9DF1A5-9B58-4656-A514-AFFBD3D2245C}"/>
            </a:ext>
          </a:extLst>
        </xdr:cNvPr>
        <xdr:cNvCxnSpPr/>
      </xdr:nvCxnSpPr>
      <xdr:spPr>
        <a:xfrm flipV="1">
          <a:off x="4634865" y="1712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402" name="【市民会館】&#10;有形固定資産減価償却率最小値テキスト">
          <a:extLst>
            <a:ext uri="{FF2B5EF4-FFF2-40B4-BE49-F238E27FC236}">
              <a16:creationId xmlns:a16="http://schemas.microsoft.com/office/drawing/2014/main" id="{702EAB19-6649-4C56-B47C-D7F50133FDB4}"/>
            </a:ext>
          </a:extLst>
        </xdr:cNvPr>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403" name="直線コネクタ 402">
          <a:extLst>
            <a:ext uri="{FF2B5EF4-FFF2-40B4-BE49-F238E27FC236}">
              <a16:creationId xmlns:a16="http://schemas.microsoft.com/office/drawing/2014/main" id="{D8C27B50-3A65-4FB3-911F-AB7D31F69741}"/>
            </a:ext>
          </a:extLst>
        </xdr:cNvPr>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99077</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9861A3A6-E07D-49FD-BDA5-7D19EE6497E0}"/>
            </a:ext>
          </a:extLst>
        </xdr:cNvPr>
        <xdr:cNvSpPr txBox="1"/>
      </xdr:nvSpPr>
      <xdr:spPr>
        <a:xfrm>
          <a:off x="46736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405" name="直線コネクタ 404">
          <a:extLst>
            <a:ext uri="{FF2B5EF4-FFF2-40B4-BE49-F238E27FC236}">
              <a16:creationId xmlns:a16="http://schemas.microsoft.com/office/drawing/2014/main" id="{A5AFEE67-1D59-441B-BD85-17CD9F4A4ED5}"/>
            </a:ext>
          </a:extLst>
        </xdr:cNvPr>
        <xdr:cNvCxnSpPr/>
      </xdr:nvCxnSpPr>
      <xdr:spPr>
        <a:xfrm>
          <a:off x="4546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FEB6E5DB-5A16-4809-B444-4DE60CAAE333}"/>
            </a:ext>
          </a:extLst>
        </xdr:cNvPr>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407" name="フローチャート: 判断 406">
          <a:extLst>
            <a:ext uri="{FF2B5EF4-FFF2-40B4-BE49-F238E27FC236}">
              <a16:creationId xmlns:a16="http://schemas.microsoft.com/office/drawing/2014/main" id="{D0CAEAAC-EE09-432C-8FEC-FD961FFA3C12}"/>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154939</xdr:rowOff>
    </xdr:from>
    <xdr:to>
      <xdr:col>20</xdr:col>
      <xdr:colOff>38100</xdr:colOff>
      <xdr:row>104</xdr:row>
      <xdr:rowOff>85089</xdr:rowOff>
    </xdr:to>
    <xdr:sp macro="" textlink="">
      <xdr:nvSpPr>
        <xdr:cNvPr id="408" name="フローチャート: 判断 407">
          <a:extLst>
            <a:ext uri="{FF2B5EF4-FFF2-40B4-BE49-F238E27FC236}">
              <a16:creationId xmlns:a16="http://schemas.microsoft.com/office/drawing/2014/main" id="{E858CC42-35A1-4026-9EB4-018AF5D64C7C}"/>
            </a:ext>
          </a:extLst>
        </xdr:cNvPr>
        <xdr:cNvSpPr/>
      </xdr:nvSpPr>
      <xdr:spPr>
        <a:xfrm>
          <a:off x="3746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409" name="フローチャート: 判断 408">
          <a:extLst>
            <a:ext uri="{FF2B5EF4-FFF2-40B4-BE49-F238E27FC236}">
              <a16:creationId xmlns:a16="http://schemas.microsoft.com/office/drawing/2014/main" id="{23CF9D2A-8310-4180-8B27-7A9EEAD20668}"/>
            </a:ext>
          </a:extLst>
        </xdr:cNvPr>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410" name="フローチャート: 判断 409">
          <a:extLst>
            <a:ext uri="{FF2B5EF4-FFF2-40B4-BE49-F238E27FC236}">
              <a16:creationId xmlns:a16="http://schemas.microsoft.com/office/drawing/2014/main" id="{A4500318-FBAC-4593-9713-E998DA00070B}"/>
            </a:ext>
          </a:extLst>
        </xdr:cNvPr>
        <xdr:cNvSpPr/>
      </xdr:nvSpPr>
      <xdr:spPr>
        <a:xfrm>
          <a:off x="1968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156845</xdr:rowOff>
    </xdr:from>
    <xdr:to>
      <xdr:col>6</xdr:col>
      <xdr:colOff>38100</xdr:colOff>
      <xdr:row>103</xdr:row>
      <xdr:rowOff>86995</xdr:rowOff>
    </xdr:to>
    <xdr:sp macro="" textlink="">
      <xdr:nvSpPr>
        <xdr:cNvPr id="411" name="フローチャート: 判断 410">
          <a:extLst>
            <a:ext uri="{FF2B5EF4-FFF2-40B4-BE49-F238E27FC236}">
              <a16:creationId xmlns:a16="http://schemas.microsoft.com/office/drawing/2014/main" id="{0AC17F53-1C9D-4B25-8784-930A4330ADE2}"/>
            </a:ext>
          </a:extLst>
        </xdr:cNvPr>
        <xdr:cNvSpPr/>
      </xdr:nvSpPr>
      <xdr:spPr>
        <a:xfrm>
          <a:off x="1079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E1AB022-1DCD-49D0-AA09-0D2B9E6A5CC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E45B5408-6576-4A29-B752-5CEDDD58C54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D78064BA-C177-48F4-9145-EFE6AB41602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BE4C30CD-91C5-4D52-AFFA-707E14AB8D1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C3AA21D2-0568-4656-B39D-2DD7BC5F477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74930</xdr:rowOff>
    </xdr:from>
    <xdr:to>
      <xdr:col>24</xdr:col>
      <xdr:colOff>114300</xdr:colOff>
      <xdr:row>106</xdr:row>
      <xdr:rowOff>5080</xdr:rowOff>
    </xdr:to>
    <xdr:sp macro="" textlink="">
      <xdr:nvSpPr>
        <xdr:cNvPr id="417" name="楕円 416">
          <a:extLst>
            <a:ext uri="{FF2B5EF4-FFF2-40B4-BE49-F238E27FC236}">
              <a16:creationId xmlns:a16="http://schemas.microsoft.com/office/drawing/2014/main" id="{DB43D903-2C80-4702-A123-138594F4CCAC}"/>
            </a:ext>
          </a:extLst>
        </xdr:cNvPr>
        <xdr:cNvSpPr/>
      </xdr:nvSpPr>
      <xdr:spPr>
        <a:xfrm>
          <a:off x="45847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53357</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5E6F33FE-B5EC-40E3-AE1C-C06D26EFD4CE}"/>
            </a:ext>
          </a:extLst>
        </xdr:cNvPr>
        <xdr:cNvSpPr txBox="1"/>
      </xdr:nvSpPr>
      <xdr:spPr>
        <a:xfrm>
          <a:off x="4673600"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38736</xdr:rowOff>
    </xdr:from>
    <xdr:to>
      <xdr:col>20</xdr:col>
      <xdr:colOff>38100</xdr:colOff>
      <xdr:row>105</xdr:row>
      <xdr:rowOff>140336</xdr:rowOff>
    </xdr:to>
    <xdr:sp macro="" textlink="">
      <xdr:nvSpPr>
        <xdr:cNvPr id="419" name="楕円 418">
          <a:extLst>
            <a:ext uri="{FF2B5EF4-FFF2-40B4-BE49-F238E27FC236}">
              <a16:creationId xmlns:a16="http://schemas.microsoft.com/office/drawing/2014/main" id="{B0E42BC2-4494-41BA-A4B2-6154344BF792}"/>
            </a:ext>
          </a:extLst>
        </xdr:cNvPr>
        <xdr:cNvSpPr/>
      </xdr:nvSpPr>
      <xdr:spPr>
        <a:xfrm>
          <a:off x="3746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89536</xdr:rowOff>
    </xdr:from>
    <xdr:to>
      <xdr:col>24</xdr:col>
      <xdr:colOff>63500</xdr:colOff>
      <xdr:row>105</xdr:row>
      <xdr:rowOff>125730</xdr:rowOff>
    </xdr:to>
    <xdr:cxnSp macro="">
      <xdr:nvCxnSpPr>
        <xdr:cNvPr id="420" name="直線コネクタ 419">
          <a:extLst>
            <a:ext uri="{FF2B5EF4-FFF2-40B4-BE49-F238E27FC236}">
              <a16:creationId xmlns:a16="http://schemas.microsoft.com/office/drawing/2014/main" id="{2AEB765B-39EA-4982-B8FA-E5B54983E36D}"/>
            </a:ext>
          </a:extLst>
        </xdr:cNvPr>
        <xdr:cNvCxnSpPr/>
      </xdr:nvCxnSpPr>
      <xdr:spPr>
        <a:xfrm>
          <a:off x="3797300" y="180917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71120</xdr:rowOff>
    </xdr:from>
    <xdr:to>
      <xdr:col>15</xdr:col>
      <xdr:colOff>101600</xdr:colOff>
      <xdr:row>106</xdr:row>
      <xdr:rowOff>1270</xdr:rowOff>
    </xdr:to>
    <xdr:sp macro="" textlink="">
      <xdr:nvSpPr>
        <xdr:cNvPr id="421" name="楕円 420">
          <a:extLst>
            <a:ext uri="{FF2B5EF4-FFF2-40B4-BE49-F238E27FC236}">
              <a16:creationId xmlns:a16="http://schemas.microsoft.com/office/drawing/2014/main" id="{6F2557AA-C461-48E6-A180-575982D65B29}"/>
            </a:ext>
          </a:extLst>
        </xdr:cNvPr>
        <xdr:cNvSpPr/>
      </xdr:nvSpPr>
      <xdr:spPr>
        <a:xfrm>
          <a:off x="2857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89536</xdr:rowOff>
    </xdr:from>
    <xdr:to>
      <xdr:col>19</xdr:col>
      <xdr:colOff>177800</xdr:colOff>
      <xdr:row>105</xdr:row>
      <xdr:rowOff>121920</xdr:rowOff>
    </xdr:to>
    <xdr:cxnSp macro="">
      <xdr:nvCxnSpPr>
        <xdr:cNvPr id="422" name="直線コネクタ 421">
          <a:extLst>
            <a:ext uri="{FF2B5EF4-FFF2-40B4-BE49-F238E27FC236}">
              <a16:creationId xmlns:a16="http://schemas.microsoft.com/office/drawing/2014/main" id="{0E3D8E81-BC7A-4C17-95CC-FFE171587392}"/>
            </a:ext>
          </a:extLst>
        </xdr:cNvPr>
        <xdr:cNvCxnSpPr/>
      </xdr:nvCxnSpPr>
      <xdr:spPr>
        <a:xfrm flipV="1">
          <a:off x="2908300" y="180917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88264</xdr:rowOff>
    </xdr:from>
    <xdr:to>
      <xdr:col>10</xdr:col>
      <xdr:colOff>165100</xdr:colOff>
      <xdr:row>106</xdr:row>
      <xdr:rowOff>18414</xdr:rowOff>
    </xdr:to>
    <xdr:sp macro="" textlink="">
      <xdr:nvSpPr>
        <xdr:cNvPr id="423" name="楕円 422">
          <a:extLst>
            <a:ext uri="{FF2B5EF4-FFF2-40B4-BE49-F238E27FC236}">
              <a16:creationId xmlns:a16="http://schemas.microsoft.com/office/drawing/2014/main" id="{3AF0BCFD-08BF-4A8A-9900-53E3CE469013}"/>
            </a:ext>
          </a:extLst>
        </xdr:cNvPr>
        <xdr:cNvSpPr/>
      </xdr:nvSpPr>
      <xdr:spPr>
        <a:xfrm>
          <a:off x="1968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121920</xdr:rowOff>
    </xdr:from>
    <xdr:to>
      <xdr:col>15</xdr:col>
      <xdr:colOff>50800</xdr:colOff>
      <xdr:row>105</xdr:row>
      <xdr:rowOff>139064</xdr:rowOff>
    </xdr:to>
    <xdr:cxnSp macro="">
      <xdr:nvCxnSpPr>
        <xdr:cNvPr id="424" name="直線コネクタ 423">
          <a:extLst>
            <a:ext uri="{FF2B5EF4-FFF2-40B4-BE49-F238E27FC236}">
              <a16:creationId xmlns:a16="http://schemas.microsoft.com/office/drawing/2014/main" id="{58C5D726-6CE9-4536-ADDF-7115CC164B93}"/>
            </a:ext>
          </a:extLst>
        </xdr:cNvPr>
        <xdr:cNvCxnSpPr/>
      </xdr:nvCxnSpPr>
      <xdr:spPr>
        <a:xfrm flipV="1">
          <a:off x="2019300" y="181241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63500</xdr:rowOff>
    </xdr:from>
    <xdr:to>
      <xdr:col>6</xdr:col>
      <xdr:colOff>38100</xdr:colOff>
      <xdr:row>105</xdr:row>
      <xdr:rowOff>165100</xdr:rowOff>
    </xdr:to>
    <xdr:sp macro="" textlink="">
      <xdr:nvSpPr>
        <xdr:cNvPr id="425" name="楕円 424">
          <a:extLst>
            <a:ext uri="{FF2B5EF4-FFF2-40B4-BE49-F238E27FC236}">
              <a16:creationId xmlns:a16="http://schemas.microsoft.com/office/drawing/2014/main" id="{05FA941D-A20B-4C76-A387-7887DF34210E}"/>
            </a:ext>
          </a:extLst>
        </xdr:cNvPr>
        <xdr:cNvSpPr/>
      </xdr:nvSpPr>
      <xdr:spPr>
        <a:xfrm>
          <a:off x="1079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114300</xdr:rowOff>
    </xdr:from>
    <xdr:to>
      <xdr:col>10</xdr:col>
      <xdr:colOff>114300</xdr:colOff>
      <xdr:row>105</xdr:row>
      <xdr:rowOff>139064</xdr:rowOff>
    </xdr:to>
    <xdr:cxnSp macro="">
      <xdr:nvCxnSpPr>
        <xdr:cNvPr id="426" name="直線コネクタ 425">
          <a:extLst>
            <a:ext uri="{FF2B5EF4-FFF2-40B4-BE49-F238E27FC236}">
              <a16:creationId xmlns:a16="http://schemas.microsoft.com/office/drawing/2014/main" id="{C7C979FB-F095-40AF-98B8-7D7C4DAA62ED}"/>
            </a:ext>
          </a:extLst>
        </xdr:cNvPr>
        <xdr:cNvCxnSpPr/>
      </xdr:nvCxnSpPr>
      <xdr:spPr>
        <a:xfrm>
          <a:off x="1130300" y="1811655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101616</xdr:rowOff>
    </xdr:from>
    <xdr:ext cx="405111" cy="259045"/>
    <xdr:sp macro="" textlink="">
      <xdr:nvSpPr>
        <xdr:cNvPr id="427" name="n_1aveValue【市民会館】&#10;有形固定資産減価償却率">
          <a:extLst>
            <a:ext uri="{FF2B5EF4-FFF2-40B4-BE49-F238E27FC236}">
              <a16:creationId xmlns:a16="http://schemas.microsoft.com/office/drawing/2014/main" id="{C3F53FB5-AA93-498A-8503-E390236774E1}"/>
            </a:ext>
          </a:extLst>
        </xdr:cNvPr>
        <xdr:cNvSpPr txBox="1"/>
      </xdr:nvSpPr>
      <xdr:spPr>
        <a:xfrm>
          <a:off x="3582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44466</xdr:rowOff>
    </xdr:from>
    <xdr:ext cx="405111" cy="259045"/>
    <xdr:sp macro="" textlink="">
      <xdr:nvSpPr>
        <xdr:cNvPr id="428" name="n_2aveValue【市民会館】&#10;有形固定資産減価償却率">
          <a:extLst>
            <a:ext uri="{FF2B5EF4-FFF2-40B4-BE49-F238E27FC236}">
              <a16:creationId xmlns:a16="http://schemas.microsoft.com/office/drawing/2014/main" id="{55C9AB4E-BE59-4EEC-8242-972384E14718}"/>
            </a:ext>
          </a:extLst>
        </xdr:cNvPr>
        <xdr:cNvSpPr txBox="1"/>
      </xdr:nvSpPr>
      <xdr:spPr>
        <a:xfrm>
          <a:off x="2705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153052</xdr:rowOff>
    </xdr:from>
    <xdr:ext cx="405111" cy="259045"/>
    <xdr:sp macro="" textlink="">
      <xdr:nvSpPr>
        <xdr:cNvPr id="429" name="n_3aveValue【市民会館】&#10;有形固定資産減価償却率">
          <a:extLst>
            <a:ext uri="{FF2B5EF4-FFF2-40B4-BE49-F238E27FC236}">
              <a16:creationId xmlns:a16="http://schemas.microsoft.com/office/drawing/2014/main" id="{6DF75B11-4823-46D5-A606-2DB7A0F31E58}"/>
            </a:ext>
          </a:extLst>
        </xdr:cNvPr>
        <xdr:cNvSpPr txBox="1"/>
      </xdr:nvSpPr>
      <xdr:spPr>
        <a:xfrm>
          <a:off x="1816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103522</xdr:rowOff>
    </xdr:from>
    <xdr:ext cx="405111" cy="259045"/>
    <xdr:sp macro="" textlink="">
      <xdr:nvSpPr>
        <xdr:cNvPr id="430" name="n_4aveValue【市民会館】&#10;有形固定資産減価償却率">
          <a:extLst>
            <a:ext uri="{FF2B5EF4-FFF2-40B4-BE49-F238E27FC236}">
              <a16:creationId xmlns:a16="http://schemas.microsoft.com/office/drawing/2014/main" id="{8B1FF23B-3E9C-44DD-BBD2-C1D3B5C1A5B9}"/>
            </a:ext>
          </a:extLst>
        </xdr:cNvPr>
        <xdr:cNvSpPr txBox="1"/>
      </xdr:nvSpPr>
      <xdr:spPr>
        <a:xfrm>
          <a:off x="927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131463</xdr:rowOff>
    </xdr:from>
    <xdr:ext cx="405111" cy="259045"/>
    <xdr:sp macro="" textlink="">
      <xdr:nvSpPr>
        <xdr:cNvPr id="431" name="n_1mainValue【市民会館】&#10;有形固定資産減価償却率">
          <a:extLst>
            <a:ext uri="{FF2B5EF4-FFF2-40B4-BE49-F238E27FC236}">
              <a16:creationId xmlns:a16="http://schemas.microsoft.com/office/drawing/2014/main" id="{7C9B3FA2-017F-4563-B019-34DF8F168344}"/>
            </a:ext>
          </a:extLst>
        </xdr:cNvPr>
        <xdr:cNvSpPr txBox="1"/>
      </xdr:nvSpPr>
      <xdr:spPr>
        <a:xfrm>
          <a:off x="35820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163847</xdr:rowOff>
    </xdr:from>
    <xdr:ext cx="405111" cy="259045"/>
    <xdr:sp macro="" textlink="">
      <xdr:nvSpPr>
        <xdr:cNvPr id="432" name="n_2mainValue【市民会館】&#10;有形固定資産減価償却率">
          <a:extLst>
            <a:ext uri="{FF2B5EF4-FFF2-40B4-BE49-F238E27FC236}">
              <a16:creationId xmlns:a16="http://schemas.microsoft.com/office/drawing/2014/main" id="{D2D53375-D2C5-451E-A698-3F42AD05C825}"/>
            </a:ext>
          </a:extLst>
        </xdr:cNvPr>
        <xdr:cNvSpPr txBox="1"/>
      </xdr:nvSpPr>
      <xdr:spPr>
        <a:xfrm>
          <a:off x="2705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9541</xdr:rowOff>
    </xdr:from>
    <xdr:ext cx="405111" cy="259045"/>
    <xdr:sp macro="" textlink="">
      <xdr:nvSpPr>
        <xdr:cNvPr id="433" name="n_3mainValue【市民会館】&#10;有形固定資産減価償却率">
          <a:extLst>
            <a:ext uri="{FF2B5EF4-FFF2-40B4-BE49-F238E27FC236}">
              <a16:creationId xmlns:a16="http://schemas.microsoft.com/office/drawing/2014/main" id="{614358C7-A90F-4E6C-B9C3-517E7BCBC7F4}"/>
            </a:ext>
          </a:extLst>
        </xdr:cNvPr>
        <xdr:cNvSpPr txBox="1"/>
      </xdr:nvSpPr>
      <xdr:spPr>
        <a:xfrm>
          <a:off x="1816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156227</xdr:rowOff>
    </xdr:from>
    <xdr:ext cx="405111" cy="259045"/>
    <xdr:sp macro="" textlink="">
      <xdr:nvSpPr>
        <xdr:cNvPr id="434" name="n_4mainValue【市民会館】&#10;有形固定資産減価償却率">
          <a:extLst>
            <a:ext uri="{FF2B5EF4-FFF2-40B4-BE49-F238E27FC236}">
              <a16:creationId xmlns:a16="http://schemas.microsoft.com/office/drawing/2014/main" id="{0D69C6AC-04D1-4929-B4D9-33B1B43F6882}"/>
            </a:ext>
          </a:extLst>
        </xdr:cNvPr>
        <xdr:cNvSpPr txBox="1"/>
      </xdr:nvSpPr>
      <xdr:spPr>
        <a:xfrm>
          <a:off x="927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5B316915-860D-4BF3-82F7-0FC0C6816B7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B96594C6-754F-41DA-98A2-9988DD18FEC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68287A4D-CE41-48C3-8CBC-442F004C07C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87BD32F5-B1E5-4600-9E7A-F04E2E117CB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4BA16A3E-63FD-4440-ABC6-75B5A44D29B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572218E9-63B3-4FC4-8B40-FA3E6D7E57D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862BB0D7-6FA9-4CA4-AAC0-01E4584DDA7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6419F88E-5D3A-49D1-914F-0EF27ED1CCF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DCFE0D5B-D7EF-4A30-BF47-8E012F6B350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A85F4F4A-021F-4A73-AB8A-BA884B26CD6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A24285DC-6A81-4308-9CF5-B0284B05272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a:extLst>
            <a:ext uri="{FF2B5EF4-FFF2-40B4-BE49-F238E27FC236}">
              <a16:creationId xmlns:a16="http://schemas.microsoft.com/office/drawing/2014/main" id="{813BF587-26E7-4CF2-893E-99DDE5891B4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EA33153E-DA1D-4A44-9AFB-78475CE4830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a:extLst>
            <a:ext uri="{FF2B5EF4-FFF2-40B4-BE49-F238E27FC236}">
              <a16:creationId xmlns:a16="http://schemas.microsoft.com/office/drawing/2014/main" id="{AC913137-3E3B-45C8-86BD-09038ECF0027}"/>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021C4956-1EB7-4225-9808-A6F163610CE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id="{36D737C3-09A4-4833-8742-2AB5565D725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F72619D6-77D2-4290-A975-89B9FE07224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a:extLst>
            <a:ext uri="{FF2B5EF4-FFF2-40B4-BE49-F238E27FC236}">
              <a16:creationId xmlns:a16="http://schemas.microsoft.com/office/drawing/2014/main" id="{038D84DE-3D70-40AB-A7D8-B85B0E21BE5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4E2EA82A-D808-4F85-8D8C-19EE714D65B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a:extLst>
            <a:ext uri="{FF2B5EF4-FFF2-40B4-BE49-F238E27FC236}">
              <a16:creationId xmlns:a16="http://schemas.microsoft.com/office/drawing/2014/main" id="{8CA2B5E3-14BF-47A8-95D0-64C08AC5093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E7A45075-9209-435B-9585-9ECB63A8427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36F13AF9-0252-49BF-8734-7E591958275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FFAFF399-2329-4089-9BB3-34E67A6526A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83820</xdr:rowOff>
    </xdr:to>
    <xdr:cxnSp macro="">
      <xdr:nvCxnSpPr>
        <xdr:cNvPr id="458" name="直線コネクタ 457">
          <a:extLst>
            <a:ext uri="{FF2B5EF4-FFF2-40B4-BE49-F238E27FC236}">
              <a16:creationId xmlns:a16="http://schemas.microsoft.com/office/drawing/2014/main" id="{D462318C-38BF-4FE6-BB38-77828386EE72}"/>
            </a:ext>
          </a:extLst>
        </xdr:cNvPr>
        <xdr:cNvCxnSpPr/>
      </xdr:nvCxnSpPr>
      <xdr:spPr>
        <a:xfrm flipV="1">
          <a:off x="10476865" y="173736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59" name="【市民会館】&#10;一人当たり面積最小値テキスト">
          <a:extLst>
            <a:ext uri="{FF2B5EF4-FFF2-40B4-BE49-F238E27FC236}">
              <a16:creationId xmlns:a16="http://schemas.microsoft.com/office/drawing/2014/main" id="{B9018D9B-09AA-4F32-8330-A1A2A4C3EB08}"/>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60" name="直線コネクタ 459">
          <a:extLst>
            <a:ext uri="{FF2B5EF4-FFF2-40B4-BE49-F238E27FC236}">
              <a16:creationId xmlns:a16="http://schemas.microsoft.com/office/drawing/2014/main" id="{F7D52E8A-809E-4938-AAE2-3C5A599294E5}"/>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1" name="【市民会館】&#10;一人当たり面積最大値テキスト">
          <a:extLst>
            <a:ext uri="{FF2B5EF4-FFF2-40B4-BE49-F238E27FC236}">
              <a16:creationId xmlns:a16="http://schemas.microsoft.com/office/drawing/2014/main" id="{275605DE-C44C-470C-8B50-009443F255E2}"/>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2" name="直線コネクタ 461">
          <a:extLst>
            <a:ext uri="{FF2B5EF4-FFF2-40B4-BE49-F238E27FC236}">
              <a16:creationId xmlns:a16="http://schemas.microsoft.com/office/drawing/2014/main" id="{BDDBCDAF-7496-41CA-996A-DDD33DC8AD75}"/>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652</xdr:rowOff>
    </xdr:from>
    <xdr:ext cx="469744" cy="259045"/>
    <xdr:sp macro="" textlink="">
      <xdr:nvSpPr>
        <xdr:cNvPr id="463" name="【市民会館】&#10;一人当たり面積平均値テキスト">
          <a:extLst>
            <a:ext uri="{FF2B5EF4-FFF2-40B4-BE49-F238E27FC236}">
              <a16:creationId xmlns:a16="http://schemas.microsoft.com/office/drawing/2014/main" id="{D6F1ACD6-CDE2-44DD-8CC9-81C5EAF9842E}"/>
            </a:ext>
          </a:extLst>
        </xdr:cNvPr>
        <xdr:cNvSpPr txBox="1"/>
      </xdr:nvSpPr>
      <xdr:spPr>
        <a:xfrm>
          <a:off x="10515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149225</xdr:rowOff>
    </xdr:from>
    <xdr:to>
      <xdr:col>55</xdr:col>
      <xdr:colOff>50800</xdr:colOff>
      <xdr:row>106</xdr:row>
      <xdr:rowOff>79375</xdr:rowOff>
    </xdr:to>
    <xdr:sp macro="" textlink="">
      <xdr:nvSpPr>
        <xdr:cNvPr id="464" name="フローチャート: 判断 463">
          <a:extLst>
            <a:ext uri="{FF2B5EF4-FFF2-40B4-BE49-F238E27FC236}">
              <a16:creationId xmlns:a16="http://schemas.microsoft.com/office/drawing/2014/main" id="{A344C4C9-3D96-429B-8EA1-725715A8E5B4}"/>
            </a:ext>
          </a:extLst>
        </xdr:cNvPr>
        <xdr:cNvSpPr/>
      </xdr:nvSpPr>
      <xdr:spPr>
        <a:xfrm>
          <a:off x="10426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65" name="フローチャート: 判断 464">
          <a:extLst>
            <a:ext uri="{FF2B5EF4-FFF2-40B4-BE49-F238E27FC236}">
              <a16:creationId xmlns:a16="http://schemas.microsoft.com/office/drawing/2014/main" id="{24F3FEA1-00E8-48E3-AE0D-ABE9F90E3BF5}"/>
            </a:ext>
          </a:extLst>
        </xdr:cNvPr>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57786</xdr:rowOff>
    </xdr:from>
    <xdr:to>
      <xdr:col>46</xdr:col>
      <xdr:colOff>38100</xdr:colOff>
      <xdr:row>105</xdr:row>
      <xdr:rowOff>159386</xdr:rowOff>
    </xdr:to>
    <xdr:sp macro="" textlink="">
      <xdr:nvSpPr>
        <xdr:cNvPr id="466" name="フローチャート: 判断 465">
          <a:extLst>
            <a:ext uri="{FF2B5EF4-FFF2-40B4-BE49-F238E27FC236}">
              <a16:creationId xmlns:a16="http://schemas.microsoft.com/office/drawing/2014/main" id="{D13044C3-76E7-466B-9CF7-83EA17FC0B87}"/>
            </a:ext>
          </a:extLst>
        </xdr:cNvPr>
        <xdr:cNvSpPr/>
      </xdr:nvSpPr>
      <xdr:spPr>
        <a:xfrm>
          <a:off x="8699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42545</xdr:rowOff>
    </xdr:from>
    <xdr:to>
      <xdr:col>41</xdr:col>
      <xdr:colOff>101600</xdr:colOff>
      <xdr:row>105</xdr:row>
      <xdr:rowOff>144145</xdr:rowOff>
    </xdr:to>
    <xdr:sp macro="" textlink="">
      <xdr:nvSpPr>
        <xdr:cNvPr id="467" name="フローチャート: 判断 466">
          <a:extLst>
            <a:ext uri="{FF2B5EF4-FFF2-40B4-BE49-F238E27FC236}">
              <a16:creationId xmlns:a16="http://schemas.microsoft.com/office/drawing/2014/main" id="{34EAAE68-F1E7-44E5-BC6A-368C0FC8FA0D}"/>
            </a:ext>
          </a:extLst>
        </xdr:cNvPr>
        <xdr:cNvSpPr/>
      </xdr:nvSpPr>
      <xdr:spPr>
        <a:xfrm>
          <a:off x="7810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468" name="フローチャート: 判断 467">
          <a:extLst>
            <a:ext uri="{FF2B5EF4-FFF2-40B4-BE49-F238E27FC236}">
              <a16:creationId xmlns:a16="http://schemas.microsoft.com/office/drawing/2014/main" id="{D332F4AC-1904-4199-97C9-593E5ACF2E04}"/>
            </a:ext>
          </a:extLst>
        </xdr:cNvPr>
        <xdr:cNvSpPr/>
      </xdr:nvSpPr>
      <xdr:spPr>
        <a:xfrm>
          <a:off x="6921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5D6B3F15-F452-4ABB-99DF-17A5F47433F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89F486FE-A01D-4BB1-BB06-A30BF25F830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42BD1F81-8C96-41B8-A94C-7F52156F24F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613EA5DE-18EA-4B10-945B-F51799590DD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3F611AF-87EC-4D0D-A548-AF6F88BA386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164464</xdr:rowOff>
    </xdr:from>
    <xdr:to>
      <xdr:col>55</xdr:col>
      <xdr:colOff>50800</xdr:colOff>
      <xdr:row>106</xdr:row>
      <xdr:rowOff>94614</xdr:rowOff>
    </xdr:to>
    <xdr:sp macro="" textlink="">
      <xdr:nvSpPr>
        <xdr:cNvPr id="474" name="楕円 473">
          <a:extLst>
            <a:ext uri="{FF2B5EF4-FFF2-40B4-BE49-F238E27FC236}">
              <a16:creationId xmlns:a16="http://schemas.microsoft.com/office/drawing/2014/main" id="{9352BAD3-902E-426C-AC59-14F39772E146}"/>
            </a:ext>
          </a:extLst>
        </xdr:cNvPr>
        <xdr:cNvSpPr/>
      </xdr:nvSpPr>
      <xdr:spPr>
        <a:xfrm>
          <a:off x="104267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142891</xdr:rowOff>
    </xdr:from>
    <xdr:ext cx="469744" cy="259045"/>
    <xdr:sp macro="" textlink="">
      <xdr:nvSpPr>
        <xdr:cNvPr id="475" name="【市民会館】&#10;一人当たり面積該当値テキスト">
          <a:extLst>
            <a:ext uri="{FF2B5EF4-FFF2-40B4-BE49-F238E27FC236}">
              <a16:creationId xmlns:a16="http://schemas.microsoft.com/office/drawing/2014/main" id="{1EE21764-3971-401D-9058-904AD6C3AF7D}"/>
            </a:ext>
          </a:extLst>
        </xdr:cNvPr>
        <xdr:cNvSpPr txBox="1"/>
      </xdr:nvSpPr>
      <xdr:spPr>
        <a:xfrm>
          <a:off x="10515600" y="1814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636</xdr:rowOff>
    </xdr:from>
    <xdr:to>
      <xdr:col>50</xdr:col>
      <xdr:colOff>165100</xdr:colOff>
      <xdr:row>106</xdr:row>
      <xdr:rowOff>102236</xdr:rowOff>
    </xdr:to>
    <xdr:sp macro="" textlink="">
      <xdr:nvSpPr>
        <xdr:cNvPr id="476" name="楕円 475">
          <a:extLst>
            <a:ext uri="{FF2B5EF4-FFF2-40B4-BE49-F238E27FC236}">
              <a16:creationId xmlns:a16="http://schemas.microsoft.com/office/drawing/2014/main" id="{9C888520-F29F-49C1-9F46-BECBDD31DF70}"/>
            </a:ext>
          </a:extLst>
        </xdr:cNvPr>
        <xdr:cNvSpPr/>
      </xdr:nvSpPr>
      <xdr:spPr>
        <a:xfrm>
          <a:off x="9588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43814</xdr:rowOff>
    </xdr:from>
    <xdr:to>
      <xdr:col>55</xdr:col>
      <xdr:colOff>0</xdr:colOff>
      <xdr:row>106</xdr:row>
      <xdr:rowOff>51436</xdr:rowOff>
    </xdr:to>
    <xdr:cxnSp macro="">
      <xdr:nvCxnSpPr>
        <xdr:cNvPr id="477" name="直線コネクタ 476">
          <a:extLst>
            <a:ext uri="{FF2B5EF4-FFF2-40B4-BE49-F238E27FC236}">
              <a16:creationId xmlns:a16="http://schemas.microsoft.com/office/drawing/2014/main" id="{C76DBBDB-D6EC-461A-97C9-643A643E5807}"/>
            </a:ext>
          </a:extLst>
        </xdr:cNvPr>
        <xdr:cNvCxnSpPr/>
      </xdr:nvCxnSpPr>
      <xdr:spPr>
        <a:xfrm flipV="1">
          <a:off x="9639300" y="1821751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2539</xdr:rowOff>
    </xdr:from>
    <xdr:to>
      <xdr:col>46</xdr:col>
      <xdr:colOff>38100</xdr:colOff>
      <xdr:row>106</xdr:row>
      <xdr:rowOff>104139</xdr:rowOff>
    </xdr:to>
    <xdr:sp macro="" textlink="">
      <xdr:nvSpPr>
        <xdr:cNvPr id="478" name="楕円 477">
          <a:extLst>
            <a:ext uri="{FF2B5EF4-FFF2-40B4-BE49-F238E27FC236}">
              <a16:creationId xmlns:a16="http://schemas.microsoft.com/office/drawing/2014/main" id="{5627E346-A456-4F27-BF1F-BDA0C1B1DAC1}"/>
            </a:ext>
          </a:extLst>
        </xdr:cNvPr>
        <xdr:cNvSpPr/>
      </xdr:nvSpPr>
      <xdr:spPr>
        <a:xfrm>
          <a:off x="8699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51436</xdr:rowOff>
    </xdr:from>
    <xdr:to>
      <xdr:col>50</xdr:col>
      <xdr:colOff>114300</xdr:colOff>
      <xdr:row>106</xdr:row>
      <xdr:rowOff>53339</xdr:rowOff>
    </xdr:to>
    <xdr:cxnSp macro="">
      <xdr:nvCxnSpPr>
        <xdr:cNvPr id="479" name="直線コネクタ 478">
          <a:extLst>
            <a:ext uri="{FF2B5EF4-FFF2-40B4-BE49-F238E27FC236}">
              <a16:creationId xmlns:a16="http://schemas.microsoft.com/office/drawing/2014/main" id="{F80B026F-DD02-4B69-84AB-0134FD63E0E9}"/>
            </a:ext>
          </a:extLst>
        </xdr:cNvPr>
        <xdr:cNvCxnSpPr/>
      </xdr:nvCxnSpPr>
      <xdr:spPr>
        <a:xfrm flipV="1">
          <a:off x="8750300" y="182251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4445</xdr:rowOff>
    </xdr:from>
    <xdr:to>
      <xdr:col>41</xdr:col>
      <xdr:colOff>101600</xdr:colOff>
      <xdr:row>106</xdr:row>
      <xdr:rowOff>106045</xdr:rowOff>
    </xdr:to>
    <xdr:sp macro="" textlink="">
      <xdr:nvSpPr>
        <xdr:cNvPr id="480" name="楕円 479">
          <a:extLst>
            <a:ext uri="{FF2B5EF4-FFF2-40B4-BE49-F238E27FC236}">
              <a16:creationId xmlns:a16="http://schemas.microsoft.com/office/drawing/2014/main" id="{F6FCE063-1C97-40C7-BF4C-8253BF1B8C51}"/>
            </a:ext>
          </a:extLst>
        </xdr:cNvPr>
        <xdr:cNvSpPr/>
      </xdr:nvSpPr>
      <xdr:spPr>
        <a:xfrm>
          <a:off x="7810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53339</xdr:rowOff>
    </xdr:from>
    <xdr:to>
      <xdr:col>45</xdr:col>
      <xdr:colOff>177800</xdr:colOff>
      <xdr:row>106</xdr:row>
      <xdr:rowOff>55245</xdr:rowOff>
    </xdr:to>
    <xdr:cxnSp macro="">
      <xdr:nvCxnSpPr>
        <xdr:cNvPr id="481" name="直線コネクタ 480">
          <a:extLst>
            <a:ext uri="{FF2B5EF4-FFF2-40B4-BE49-F238E27FC236}">
              <a16:creationId xmlns:a16="http://schemas.microsoft.com/office/drawing/2014/main" id="{E6F6D598-693D-46C2-BDB5-89B0D09DD6DC}"/>
            </a:ext>
          </a:extLst>
        </xdr:cNvPr>
        <xdr:cNvCxnSpPr/>
      </xdr:nvCxnSpPr>
      <xdr:spPr>
        <a:xfrm flipV="1">
          <a:off x="7861300" y="182270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8255</xdr:rowOff>
    </xdr:from>
    <xdr:to>
      <xdr:col>36</xdr:col>
      <xdr:colOff>165100</xdr:colOff>
      <xdr:row>106</xdr:row>
      <xdr:rowOff>109855</xdr:rowOff>
    </xdr:to>
    <xdr:sp macro="" textlink="">
      <xdr:nvSpPr>
        <xdr:cNvPr id="482" name="楕円 481">
          <a:extLst>
            <a:ext uri="{FF2B5EF4-FFF2-40B4-BE49-F238E27FC236}">
              <a16:creationId xmlns:a16="http://schemas.microsoft.com/office/drawing/2014/main" id="{4FF4A1CE-E1FC-43FE-A7E0-02371A4975B3}"/>
            </a:ext>
          </a:extLst>
        </xdr:cNvPr>
        <xdr:cNvSpPr/>
      </xdr:nvSpPr>
      <xdr:spPr>
        <a:xfrm>
          <a:off x="6921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55245</xdr:rowOff>
    </xdr:from>
    <xdr:to>
      <xdr:col>41</xdr:col>
      <xdr:colOff>50800</xdr:colOff>
      <xdr:row>106</xdr:row>
      <xdr:rowOff>59055</xdr:rowOff>
    </xdr:to>
    <xdr:cxnSp macro="">
      <xdr:nvCxnSpPr>
        <xdr:cNvPr id="483" name="直線コネクタ 482">
          <a:extLst>
            <a:ext uri="{FF2B5EF4-FFF2-40B4-BE49-F238E27FC236}">
              <a16:creationId xmlns:a16="http://schemas.microsoft.com/office/drawing/2014/main" id="{93383B58-8221-474F-B681-B3FACAAE0FD8}"/>
            </a:ext>
          </a:extLst>
        </xdr:cNvPr>
        <xdr:cNvCxnSpPr/>
      </xdr:nvCxnSpPr>
      <xdr:spPr>
        <a:xfrm flipV="1">
          <a:off x="6972300" y="182289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21607</xdr:rowOff>
    </xdr:from>
    <xdr:ext cx="469744" cy="259045"/>
    <xdr:sp macro="" textlink="">
      <xdr:nvSpPr>
        <xdr:cNvPr id="484" name="n_1aveValue【市民会館】&#10;一人当たり面積">
          <a:extLst>
            <a:ext uri="{FF2B5EF4-FFF2-40B4-BE49-F238E27FC236}">
              <a16:creationId xmlns:a16="http://schemas.microsoft.com/office/drawing/2014/main" id="{71288545-4F44-4597-8CCE-1ED491E35BDC}"/>
            </a:ext>
          </a:extLst>
        </xdr:cNvPr>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4463</xdr:rowOff>
    </xdr:from>
    <xdr:ext cx="469744" cy="259045"/>
    <xdr:sp macro="" textlink="">
      <xdr:nvSpPr>
        <xdr:cNvPr id="485" name="n_2aveValue【市民会館】&#10;一人当たり面積">
          <a:extLst>
            <a:ext uri="{FF2B5EF4-FFF2-40B4-BE49-F238E27FC236}">
              <a16:creationId xmlns:a16="http://schemas.microsoft.com/office/drawing/2014/main" id="{4EF2396B-94CD-44C4-8F3E-C573BE585462}"/>
            </a:ext>
          </a:extLst>
        </xdr:cNvPr>
        <xdr:cNvSpPr txBox="1"/>
      </xdr:nvSpPr>
      <xdr:spPr>
        <a:xfrm>
          <a:off x="8515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160672</xdr:rowOff>
    </xdr:from>
    <xdr:ext cx="469744" cy="259045"/>
    <xdr:sp macro="" textlink="">
      <xdr:nvSpPr>
        <xdr:cNvPr id="486" name="n_3aveValue【市民会館】&#10;一人当たり面積">
          <a:extLst>
            <a:ext uri="{FF2B5EF4-FFF2-40B4-BE49-F238E27FC236}">
              <a16:creationId xmlns:a16="http://schemas.microsoft.com/office/drawing/2014/main" id="{31717D9F-DE4A-41C4-BA0D-059430245748}"/>
            </a:ext>
          </a:extLst>
        </xdr:cNvPr>
        <xdr:cNvSpPr txBox="1"/>
      </xdr:nvSpPr>
      <xdr:spPr>
        <a:xfrm>
          <a:off x="7626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103522</xdr:rowOff>
    </xdr:from>
    <xdr:ext cx="469744" cy="259045"/>
    <xdr:sp macro="" textlink="">
      <xdr:nvSpPr>
        <xdr:cNvPr id="487" name="n_4aveValue【市民会館】&#10;一人当たり面積">
          <a:extLst>
            <a:ext uri="{FF2B5EF4-FFF2-40B4-BE49-F238E27FC236}">
              <a16:creationId xmlns:a16="http://schemas.microsoft.com/office/drawing/2014/main" id="{63B27D82-2FFF-470B-9133-9174874BFDFA}"/>
            </a:ext>
          </a:extLst>
        </xdr:cNvPr>
        <xdr:cNvSpPr txBox="1"/>
      </xdr:nvSpPr>
      <xdr:spPr>
        <a:xfrm>
          <a:off x="6737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93363</xdr:rowOff>
    </xdr:from>
    <xdr:ext cx="469744" cy="259045"/>
    <xdr:sp macro="" textlink="">
      <xdr:nvSpPr>
        <xdr:cNvPr id="488" name="n_1mainValue【市民会館】&#10;一人当たり面積">
          <a:extLst>
            <a:ext uri="{FF2B5EF4-FFF2-40B4-BE49-F238E27FC236}">
              <a16:creationId xmlns:a16="http://schemas.microsoft.com/office/drawing/2014/main" id="{04AF2D1D-9BE6-4F16-878F-5A0DE35D0DBF}"/>
            </a:ext>
          </a:extLst>
        </xdr:cNvPr>
        <xdr:cNvSpPr txBox="1"/>
      </xdr:nvSpPr>
      <xdr:spPr>
        <a:xfrm>
          <a:off x="9391727" y="1826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95266</xdr:rowOff>
    </xdr:from>
    <xdr:ext cx="469744" cy="259045"/>
    <xdr:sp macro="" textlink="">
      <xdr:nvSpPr>
        <xdr:cNvPr id="489" name="n_2mainValue【市民会館】&#10;一人当たり面積">
          <a:extLst>
            <a:ext uri="{FF2B5EF4-FFF2-40B4-BE49-F238E27FC236}">
              <a16:creationId xmlns:a16="http://schemas.microsoft.com/office/drawing/2014/main" id="{A4EA18C0-D058-41EF-B59E-EBE5CF113038}"/>
            </a:ext>
          </a:extLst>
        </xdr:cNvPr>
        <xdr:cNvSpPr txBox="1"/>
      </xdr:nvSpPr>
      <xdr:spPr>
        <a:xfrm>
          <a:off x="8515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97172</xdr:rowOff>
    </xdr:from>
    <xdr:ext cx="469744" cy="259045"/>
    <xdr:sp macro="" textlink="">
      <xdr:nvSpPr>
        <xdr:cNvPr id="490" name="n_3mainValue【市民会館】&#10;一人当たり面積">
          <a:extLst>
            <a:ext uri="{FF2B5EF4-FFF2-40B4-BE49-F238E27FC236}">
              <a16:creationId xmlns:a16="http://schemas.microsoft.com/office/drawing/2014/main" id="{83BCCF4E-3C5A-412D-B4D0-1B7423929CE5}"/>
            </a:ext>
          </a:extLst>
        </xdr:cNvPr>
        <xdr:cNvSpPr txBox="1"/>
      </xdr:nvSpPr>
      <xdr:spPr>
        <a:xfrm>
          <a:off x="76264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100982</xdr:rowOff>
    </xdr:from>
    <xdr:ext cx="469744" cy="259045"/>
    <xdr:sp macro="" textlink="">
      <xdr:nvSpPr>
        <xdr:cNvPr id="491" name="n_4mainValue【市民会館】&#10;一人当たり面積">
          <a:extLst>
            <a:ext uri="{FF2B5EF4-FFF2-40B4-BE49-F238E27FC236}">
              <a16:creationId xmlns:a16="http://schemas.microsoft.com/office/drawing/2014/main" id="{6D72F17E-FE6C-4EC1-A74A-CCDF354E675F}"/>
            </a:ext>
          </a:extLst>
        </xdr:cNvPr>
        <xdr:cNvSpPr txBox="1"/>
      </xdr:nvSpPr>
      <xdr:spPr>
        <a:xfrm>
          <a:off x="6737427"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C12928B7-761D-41D7-8ABD-DDA27874236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7AF9AE1D-B629-418E-9083-35819E0E3F8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737409BF-3792-4DD5-AB01-3D645952A0E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A8AA1D12-67A5-4BA1-A9F0-C685DB462A3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A8091F66-D3BA-4969-8C1E-E88052F02F5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1AB4352C-8A76-4944-9D89-E73931534E0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02C4E69F-533E-4503-A2AB-4CAAA451FA0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3E7DD9F9-E88E-44D4-B490-F41C7469B5A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6B0D6D2E-0723-4D88-B10C-D53255B0FA8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15DDA988-47F7-460A-90F1-5BFB30B2CFD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5C42EE1A-E331-4F30-9E94-A576559FE0C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496C1666-73A1-4F7D-8DC9-8392262C21E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D5E51B6F-CE60-45F9-BD9B-FFAF5181625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37FA62FC-1FAD-4FAB-96CF-0958803FE9B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19D6DF41-1FA3-4DBF-BEC6-5BB1BDF72BD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7F0A22F9-8DF6-4BAB-98E9-25F71590F25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19C2AAF4-1BF0-42D6-A345-551787C33E9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98E04543-37AB-46E8-9C45-B931E64625E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A06DC381-BADE-4FF4-A7DF-C5C969BEA97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BC7FA00F-D4FF-441A-84D7-E47AA39EFE8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1CD75661-F097-4DFA-9ED9-64A1E5C81CD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1BA38230-55C9-4230-8A6C-A3D088EBC5A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E36B29EE-800B-48A3-911F-62DF350C34F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EE9D4E9B-7929-4AAD-877E-EDEC16517CB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516" name="直線コネクタ 515">
          <a:extLst>
            <a:ext uri="{FF2B5EF4-FFF2-40B4-BE49-F238E27FC236}">
              <a16:creationId xmlns:a16="http://schemas.microsoft.com/office/drawing/2014/main" id="{4B507075-3B80-4F23-B292-88B67F3A9DC6}"/>
            </a:ext>
          </a:extLst>
        </xdr:cNvPr>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一般廃棄物処理施設】&#10;有形固定資産減価償却率最小値テキスト">
          <a:extLst>
            <a:ext uri="{FF2B5EF4-FFF2-40B4-BE49-F238E27FC236}">
              <a16:creationId xmlns:a16="http://schemas.microsoft.com/office/drawing/2014/main" id="{49834F9B-61CA-42B3-967F-8239157225D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a:extLst>
            <a:ext uri="{FF2B5EF4-FFF2-40B4-BE49-F238E27FC236}">
              <a16:creationId xmlns:a16="http://schemas.microsoft.com/office/drawing/2014/main" id="{7AF156B3-58DC-458A-81CE-84F9709D507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519" name="【一般廃棄物処理施設】&#10;有形固定資産減価償却率最大値テキスト">
          <a:extLst>
            <a:ext uri="{FF2B5EF4-FFF2-40B4-BE49-F238E27FC236}">
              <a16:creationId xmlns:a16="http://schemas.microsoft.com/office/drawing/2014/main" id="{1F7BCE19-6241-4384-8E6F-681E02664BC1}"/>
            </a:ext>
          </a:extLst>
        </xdr:cNvPr>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520" name="直線コネクタ 519">
          <a:extLst>
            <a:ext uri="{FF2B5EF4-FFF2-40B4-BE49-F238E27FC236}">
              <a16:creationId xmlns:a16="http://schemas.microsoft.com/office/drawing/2014/main" id="{CD3C97BA-1D2B-4237-8BF1-5E70FE752C82}"/>
            </a:ext>
          </a:extLst>
        </xdr:cNvPr>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128287</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1F384ACC-04C8-4EC8-BB69-C7267879BA95}"/>
            </a:ext>
          </a:extLst>
        </xdr:cNvPr>
        <xdr:cNvSpPr txBox="1"/>
      </xdr:nvSpPr>
      <xdr:spPr>
        <a:xfrm>
          <a:off x="16357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522" name="フローチャート: 判断 521">
          <a:extLst>
            <a:ext uri="{FF2B5EF4-FFF2-40B4-BE49-F238E27FC236}">
              <a16:creationId xmlns:a16="http://schemas.microsoft.com/office/drawing/2014/main" id="{9523BBFE-25B6-4732-8D87-4FA461197854}"/>
            </a:ext>
          </a:extLst>
        </xdr:cNvPr>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523" name="フローチャート: 判断 522">
          <a:extLst>
            <a:ext uri="{FF2B5EF4-FFF2-40B4-BE49-F238E27FC236}">
              <a16:creationId xmlns:a16="http://schemas.microsoft.com/office/drawing/2014/main" id="{89716808-8B6B-4C2A-885B-E7D4BAADE0D2}"/>
            </a:ext>
          </a:extLst>
        </xdr:cNvPr>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524" name="フローチャート: 判断 523">
          <a:extLst>
            <a:ext uri="{FF2B5EF4-FFF2-40B4-BE49-F238E27FC236}">
              <a16:creationId xmlns:a16="http://schemas.microsoft.com/office/drawing/2014/main" id="{23C331F7-E69D-47E2-89C4-DD369C32C4EE}"/>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525" name="フローチャート: 判断 524">
          <a:extLst>
            <a:ext uri="{FF2B5EF4-FFF2-40B4-BE49-F238E27FC236}">
              <a16:creationId xmlns:a16="http://schemas.microsoft.com/office/drawing/2014/main" id="{4417C313-6841-412B-9FC9-258F2D4778CC}"/>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526" name="フローチャート: 判断 525">
          <a:extLst>
            <a:ext uri="{FF2B5EF4-FFF2-40B4-BE49-F238E27FC236}">
              <a16:creationId xmlns:a16="http://schemas.microsoft.com/office/drawing/2014/main" id="{738A08B7-4319-4D48-B02D-F89DAC560BDA}"/>
            </a:ext>
          </a:extLst>
        </xdr:cNvPr>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F51D1472-95C4-4A5B-A696-3526B3BCE8F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4DC50FB0-B928-4CCF-A24A-808F5C41D0E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2D3863FC-E15C-49CF-828F-E0C43564C08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80E17F6C-F7D7-4B0A-9F19-33DB12536B1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6EF8BFBC-4E52-4305-88AF-8081AD42DEE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34925</xdr:rowOff>
    </xdr:from>
    <xdr:to>
      <xdr:col>85</xdr:col>
      <xdr:colOff>177800</xdr:colOff>
      <xdr:row>40</xdr:row>
      <xdr:rowOff>136525</xdr:rowOff>
    </xdr:to>
    <xdr:sp macro="" textlink="">
      <xdr:nvSpPr>
        <xdr:cNvPr id="532" name="楕円 531">
          <a:extLst>
            <a:ext uri="{FF2B5EF4-FFF2-40B4-BE49-F238E27FC236}">
              <a16:creationId xmlns:a16="http://schemas.microsoft.com/office/drawing/2014/main" id="{4E6BB626-65CC-4645-BACA-BF85C3B84C9A}"/>
            </a:ext>
          </a:extLst>
        </xdr:cNvPr>
        <xdr:cNvSpPr/>
      </xdr:nvSpPr>
      <xdr:spPr>
        <a:xfrm>
          <a:off x="162687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13352</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F6DD33BF-EE49-450E-89EE-09EB081DE249}"/>
            </a:ext>
          </a:extLst>
        </xdr:cNvPr>
        <xdr:cNvSpPr txBox="1"/>
      </xdr:nvSpPr>
      <xdr:spPr>
        <a:xfrm>
          <a:off x="16357600"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168275</xdr:rowOff>
    </xdr:from>
    <xdr:to>
      <xdr:col>81</xdr:col>
      <xdr:colOff>101600</xdr:colOff>
      <xdr:row>40</xdr:row>
      <xdr:rowOff>98425</xdr:rowOff>
    </xdr:to>
    <xdr:sp macro="" textlink="">
      <xdr:nvSpPr>
        <xdr:cNvPr id="534" name="楕円 533">
          <a:extLst>
            <a:ext uri="{FF2B5EF4-FFF2-40B4-BE49-F238E27FC236}">
              <a16:creationId xmlns:a16="http://schemas.microsoft.com/office/drawing/2014/main" id="{0E0F98FE-F1BB-4F84-94FC-C671722B3871}"/>
            </a:ext>
          </a:extLst>
        </xdr:cNvPr>
        <xdr:cNvSpPr/>
      </xdr:nvSpPr>
      <xdr:spPr>
        <a:xfrm>
          <a:off x="15430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47625</xdr:rowOff>
    </xdr:from>
    <xdr:to>
      <xdr:col>85</xdr:col>
      <xdr:colOff>127000</xdr:colOff>
      <xdr:row>40</xdr:row>
      <xdr:rowOff>85725</xdr:rowOff>
    </xdr:to>
    <xdr:cxnSp macro="">
      <xdr:nvCxnSpPr>
        <xdr:cNvPr id="535" name="直線コネクタ 534">
          <a:extLst>
            <a:ext uri="{FF2B5EF4-FFF2-40B4-BE49-F238E27FC236}">
              <a16:creationId xmlns:a16="http://schemas.microsoft.com/office/drawing/2014/main" id="{5CB79890-38C8-4065-AB64-7ED5095937DB}"/>
            </a:ext>
          </a:extLst>
        </xdr:cNvPr>
        <xdr:cNvCxnSpPr/>
      </xdr:nvCxnSpPr>
      <xdr:spPr>
        <a:xfrm>
          <a:off x="15481300" y="69056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130175</xdr:rowOff>
    </xdr:from>
    <xdr:to>
      <xdr:col>76</xdr:col>
      <xdr:colOff>165100</xdr:colOff>
      <xdr:row>40</xdr:row>
      <xdr:rowOff>60325</xdr:rowOff>
    </xdr:to>
    <xdr:sp macro="" textlink="">
      <xdr:nvSpPr>
        <xdr:cNvPr id="536" name="楕円 535">
          <a:extLst>
            <a:ext uri="{FF2B5EF4-FFF2-40B4-BE49-F238E27FC236}">
              <a16:creationId xmlns:a16="http://schemas.microsoft.com/office/drawing/2014/main" id="{A0E8AEBC-3917-4BC3-A2BF-05C41762D500}"/>
            </a:ext>
          </a:extLst>
        </xdr:cNvPr>
        <xdr:cNvSpPr/>
      </xdr:nvSpPr>
      <xdr:spPr>
        <a:xfrm>
          <a:off x="14541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9525</xdr:rowOff>
    </xdr:from>
    <xdr:to>
      <xdr:col>81</xdr:col>
      <xdr:colOff>50800</xdr:colOff>
      <xdr:row>40</xdr:row>
      <xdr:rowOff>47625</xdr:rowOff>
    </xdr:to>
    <xdr:cxnSp macro="">
      <xdr:nvCxnSpPr>
        <xdr:cNvPr id="537" name="直線コネクタ 536">
          <a:extLst>
            <a:ext uri="{FF2B5EF4-FFF2-40B4-BE49-F238E27FC236}">
              <a16:creationId xmlns:a16="http://schemas.microsoft.com/office/drawing/2014/main" id="{4C72661D-1009-4836-A4E2-DF1A0F5FEF0F}"/>
            </a:ext>
          </a:extLst>
        </xdr:cNvPr>
        <xdr:cNvCxnSpPr/>
      </xdr:nvCxnSpPr>
      <xdr:spPr>
        <a:xfrm>
          <a:off x="14592300" y="6867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90170</xdr:rowOff>
    </xdr:from>
    <xdr:to>
      <xdr:col>72</xdr:col>
      <xdr:colOff>38100</xdr:colOff>
      <xdr:row>40</xdr:row>
      <xdr:rowOff>20320</xdr:rowOff>
    </xdr:to>
    <xdr:sp macro="" textlink="">
      <xdr:nvSpPr>
        <xdr:cNvPr id="538" name="楕円 537">
          <a:extLst>
            <a:ext uri="{FF2B5EF4-FFF2-40B4-BE49-F238E27FC236}">
              <a16:creationId xmlns:a16="http://schemas.microsoft.com/office/drawing/2014/main" id="{D56BB5FE-506A-446A-A997-13BB208A5BE7}"/>
            </a:ext>
          </a:extLst>
        </xdr:cNvPr>
        <xdr:cNvSpPr/>
      </xdr:nvSpPr>
      <xdr:spPr>
        <a:xfrm>
          <a:off x="13652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140970</xdr:rowOff>
    </xdr:from>
    <xdr:to>
      <xdr:col>76</xdr:col>
      <xdr:colOff>114300</xdr:colOff>
      <xdr:row>40</xdr:row>
      <xdr:rowOff>9525</xdr:rowOff>
    </xdr:to>
    <xdr:cxnSp macro="">
      <xdr:nvCxnSpPr>
        <xdr:cNvPr id="539" name="直線コネクタ 538">
          <a:extLst>
            <a:ext uri="{FF2B5EF4-FFF2-40B4-BE49-F238E27FC236}">
              <a16:creationId xmlns:a16="http://schemas.microsoft.com/office/drawing/2014/main" id="{7DC507CC-1A1D-4E60-8AAC-80E6F35C3DB4}"/>
            </a:ext>
          </a:extLst>
        </xdr:cNvPr>
        <xdr:cNvCxnSpPr/>
      </xdr:nvCxnSpPr>
      <xdr:spPr>
        <a:xfrm>
          <a:off x="13703300" y="68275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52070</xdr:rowOff>
    </xdr:from>
    <xdr:to>
      <xdr:col>67</xdr:col>
      <xdr:colOff>101600</xdr:colOff>
      <xdr:row>39</xdr:row>
      <xdr:rowOff>153670</xdr:rowOff>
    </xdr:to>
    <xdr:sp macro="" textlink="">
      <xdr:nvSpPr>
        <xdr:cNvPr id="540" name="楕円 539">
          <a:extLst>
            <a:ext uri="{FF2B5EF4-FFF2-40B4-BE49-F238E27FC236}">
              <a16:creationId xmlns:a16="http://schemas.microsoft.com/office/drawing/2014/main" id="{7B465306-8D76-47A2-8362-3992BBAC8163}"/>
            </a:ext>
          </a:extLst>
        </xdr:cNvPr>
        <xdr:cNvSpPr/>
      </xdr:nvSpPr>
      <xdr:spPr>
        <a:xfrm>
          <a:off x="12763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102870</xdr:rowOff>
    </xdr:from>
    <xdr:to>
      <xdr:col>71</xdr:col>
      <xdr:colOff>177800</xdr:colOff>
      <xdr:row>39</xdr:row>
      <xdr:rowOff>140970</xdr:rowOff>
    </xdr:to>
    <xdr:cxnSp macro="">
      <xdr:nvCxnSpPr>
        <xdr:cNvPr id="541" name="直線コネクタ 540">
          <a:extLst>
            <a:ext uri="{FF2B5EF4-FFF2-40B4-BE49-F238E27FC236}">
              <a16:creationId xmlns:a16="http://schemas.microsoft.com/office/drawing/2014/main" id="{14D5586D-764B-4BE7-A177-E766ABAF172A}"/>
            </a:ext>
          </a:extLst>
        </xdr:cNvPr>
        <xdr:cNvCxnSpPr/>
      </xdr:nvCxnSpPr>
      <xdr:spPr>
        <a:xfrm>
          <a:off x="12814300" y="6789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90187</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1D4D9BB6-E94A-4485-B92F-C5EA77038814}"/>
            </a:ext>
          </a:extLst>
        </xdr:cNvPr>
        <xdr:cNvSpPr txBox="1"/>
      </xdr:nvSpPr>
      <xdr:spPr>
        <a:xfrm>
          <a:off x="15266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336BC86A-BAE7-46E3-96BC-C68442D44EE2}"/>
            </a:ext>
          </a:extLst>
        </xdr:cNvPr>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83AE5478-98B6-49DB-B7A6-53787457DEFA}"/>
            </a:ext>
          </a:extLst>
        </xdr:cNvPr>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23512</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C660CBD5-5B39-43B2-BC50-2BAA889567FA}"/>
            </a:ext>
          </a:extLst>
        </xdr:cNvPr>
        <xdr:cNvSpPr txBox="1"/>
      </xdr:nvSpPr>
      <xdr:spPr>
        <a:xfrm>
          <a:off x="12611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89552</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D4D4F07A-3E77-4B87-8028-1EF1C749C564}"/>
            </a:ext>
          </a:extLst>
        </xdr:cNvPr>
        <xdr:cNvSpPr txBox="1"/>
      </xdr:nvSpPr>
      <xdr:spPr>
        <a:xfrm>
          <a:off x="15266044"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51452</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6463C998-27BD-4910-B378-3B73FAAF6560}"/>
            </a:ext>
          </a:extLst>
        </xdr:cNvPr>
        <xdr:cNvSpPr txBox="1"/>
      </xdr:nvSpPr>
      <xdr:spPr>
        <a:xfrm>
          <a:off x="143897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11447</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3A9238EC-EB33-4E17-B375-5E8424EC9A3F}"/>
            </a:ext>
          </a:extLst>
        </xdr:cNvPr>
        <xdr:cNvSpPr txBox="1"/>
      </xdr:nvSpPr>
      <xdr:spPr>
        <a:xfrm>
          <a:off x="13500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144797</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726CC0C1-B3D0-4D15-9927-FD1BD244671C}"/>
            </a:ext>
          </a:extLst>
        </xdr:cNvPr>
        <xdr:cNvSpPr txBox="1"/>
      </xdr:nvSpPr>
      <xdr:spPr>
        <a:xfrm>
          <a:off x="126117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DB52243E-1D57-4DBA-8F1F-7FE9346C17A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480793EF-C691-4DBB-84F0-F904B5A4BF6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D93FA5AC-9A50-485F-BA08-F4DCC9234EF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D18F3800-CD7C-415A-A1D8-0C371FBBCA7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A8AC6B9E-3213-455A-8103-F71EF821F3A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64089FB0-F9DF-4C5D-92C2-98155E5AFD8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653A146B-9EC4-4EB9-A3A0-DC406FAEDA1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B71810B4-3B21-4DCC-B873-F2D8ECD16C2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BC9667B6-D774-425D-93EE-F66D289422F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2C9CACC3-681A-4F63-9E53-0D3CDDBF527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a:extLst>
            <a:ext uri="{FF2B5EF4-FFF2-40B4-BE49-F238E27FC236}">
              <a16:creationId xmlns:a16="http://schemas.microsoft.com/office/drawing/2014/main" id="{3272E1A1-AC3B-44A1-B37E-FC8CC9E4631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1" name="テキスト ボックス 560">
          <a:extLst>
            <a:ext uri="{FF2B5EF4-FFF2-40B4-BE49-F238E27FC236}">
              <a16:creationId xmlns:a16="http://schemas.microsoft.com/office/drawing/2014/main" id="{3A0D7E1F-E45F-4138-BFDE-9884DC52B42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a:extLst>
            <a:ext uri="{FF2B5EF4-FFF2-40B4-BE49-F238E27FC236}">
              <a16:creationId xmlns:a16="http://schemas.microsoft.com/office/drawing/2014/main" id="{9CC25E11-1BBA-46D9-88E7-5C52A26E417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3" name="テキスト ボックス 562">
          <a:extLst>
            <a:ext uri="{FF2B5EF4-FFF2-40B4-BE49-F238E27FC236}">
              <a16:creationId xmlns:a16="http://schemas.microsoft.com/office/drawing/2014/main" id="{A45CE483-E277-4F51-B5BB-CB3F1A0FEA62}"/>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6B9682AA-2D46-42F6-8473-B8403B09377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id="{D3FF7F74-B841-41FE-8461-DF9EBCE0A67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a:extLst>
            <a:ext uri="{FF2B5EF4-FFF2-40B4-BE49-F238E27FC236}">
              <a16:creationId xmlns:a16="http://schemas.microsoft.com/office/drawing/2014/main" id="{978D30CD-C8B2-4F9C-818A-C01E34A9089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7" name="テキスト ボックス 566">
          <a:extLst>
            <a:ext uri="{FF2B5EF4-FFF2-40B4-BE49-F238E27FC236}">
              <a16:creationId xmlns:a16="http://schemas.microsoft.com/office/drawing/2014/main" id="{E65F495A-7518-493F-B244-990FAAA93B49}"/>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a:extLst>
            <a:ext uri="{FF2B5EF4-FFF2-40B4-BE49-F238E27FC236}">
              <a16:creationId xmlns:a16="http://schemas.microsoft.com/office/drawing/2014/main" id="{21C6D79F-84D7-47AE-A6F3-122602DED88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9" name="テキスト ボックス 568">
          <a:extLst>
            <a:ext uri="{FF2B5EF4-FFF2-40B4-BE49-F238E27FC236}">
              <a16:creationId xmlns:a16="http://schemas.microsoft.com/office/drawing/2014/main" id="{D1CAB5DB-5E79-4492-87A3-046E9D1BA9B3}"/>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2C943E05-83BA-4A81-B458-C7791CFC0C1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BFC48D35-4D18-4C5B-A6FB-F565EEFF14B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126DE767-2B1B-4C5B-AC83-CC8157D9B61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573" name="直線コネクタ 572">
          <a:extLst>
            <a:ext uri="{FF2B5EF4-FFF2-40B4-BE49-F238E27FC236}">
              <a16:creationId xmlns:a16="http://schemas.microsoft.com/office/drawing/2014/main" id="{B4C6D856-B8E6-4DB0-88C8-C0717D06F0DA}"/>
            </a:ext>
          </a:extLst>
        </xdr:cNvPr>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574" name="【一般廃棄物処理施設】&#10;一人当たり有形固定資産（償却資産）額最小値テキスト">
          <a:extLst>
            <a:ext uri="{FF2B5EF4-FFF2-40B4-BE49-F238E27FC236}">
              <a16:creationId xmlns:a16="http://schemas.microsoft.com/office/drawing/2014/main" id="{7B66F439-0B32-4FE1-9759-AD1496F6B5FB}"/>
            </a:ext>
          </a:extLst>
        </xdr:cNvPr>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575" name="直線コネクタ 574">
          <a:extLst>
            <a:ext uri="{FF2B5EF4-FFF2-40B4-BE49-F238E27FC236}">
              <a16:creationId xmlns:a16="http://schemas.microsoft.com/office/drawing/2014/main" id="{BE200D1E-8E16-4F1D-900C-B872E672475A}"/>
            </a:ext>
          </a:extLst>
        </xdr:cNvPr>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6064F703-5BD8-4A0C-B612-7A11370898D9}"/>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577" name="直線コネクタ 576">
          <a:extLst>
            <a:ext uri="{FF2B5EF4-FFF2-40B4-BE49-F238E27FC236}">
              <a16:creationId xmlns:a16="http://schemas.microsoft.com/office/drawing/2014/main" id="{055DC567-0395-45F2-A47E-6211246EC238}"/>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244</xdr:rowOff>
    </xdr:from>
    <xdr:ext cx="599010" cy="259045"/>
    <xdr:sp macro="" textlink="">
      <xdr:nvSpPr>
        <xdr:cNvPr id="578" name="【一般廃棄物処理施設】&#10;一人当たり有形固定資産（償却資産）額平均値テキスト">
          <a:extLst>
            <a:ext uri="{FF2B5EF4-FFF2-40B4-BE49-F238E27FC236}">
              <a16:creationId xmlns:a16="http://schemas.microsoft.com/office/drawing/2014/main" id="{29F5BAF6-BE25-44B8-8498-F2CC9E47A610}"/>
            </a:ext>
          </a:extLst>
        </xdr:cNvPr>
        <xdr:cNvSpPr txBox="1"/>
      </xdr:nvSpPr>
      <xdr:spPr>
        <a:xfrm>
          <a:off x="22199600" y="6515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579" name="フローチャート: 判断 578">
          <a:extLst>
            <a:ext uri="{FF2B5EF4-FFF2-40B4-BE49-F238E27FC236}">
              <a16:creationId xmlns:a16="http://schemas.microsoft.com/office/drawing/2014/main" id="{79FC76A6-2626-40D9-BCD0-E1B24C1457AE}"/>
            </a:ext>
          </a:extLst>
        </xdr:cNvPr>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580" name="フローチャート: 判断 579">
          <a:extLst>
            <a:ext uri="{FF2B5EF4-FFF2-40B4-BE49-F238E27FC236}">
              <a16:creationId xmlns:a16="http://schemas.microsoft.com/office/drawing/2014/main" id="{0163F508-4726-44C9-A393-ED6B671F625D}"/>
            </a:ext>
          </a:extLst>
        </xdr:cNvPr>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581" name="フローチャート: 判断 580">
          <a:extLst>
            <a:ext uri="{FF2B5EF4-FFF2-40B4-BE49-F238E27FC236}">
              <a16:creationId xmlns:a16="http://schemas.microsoft.com/office/drawing/2014/main" id="{180370FB-3CD7-483E-ABF2-77D3F3C5F7E9}"/>
            </a:ext>
          </a:extLst>
        </xdr:cNvPr>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582" name="フローチャート: 判断 581">
          <a:extLst>
            <a:ext uri="{FF2B5EF4-FFF2-40B4-BE49-F238E27FC236}">
              <a16:creationId xmlns:a16="http://schemas.microsoft.com/office/drawing/2014/main" id="{C2531657-427F-40E0-9D20-309D79703812}"/>
            </a:ext>
          </a:extLst>
        </xdr:cNvPr>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583" name="フローチャート: 判断 582">
          <a:extLst>
            <a:ext uri="{FF2B5EF4-FFF2-40B4-BE49-F238E27FC236}">
              <a16:creationId xmlns:a16="http://schemas.microsoft.com/office/drawing/2014/main" id="{735B0670-3984-42E3-8878-BCCA276286A2}"/>
            </a:ext>
          </a:extLst>
        </xdr:cNvPr>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B4E454BD-2AAA-4CC1-AFB0-528A786A81A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AA397880-8B7D-460E-9F1C-E6B8AAF68E5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C0C9A24-D021-427F-933E-14BD84ADB7F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14256DA5-C57A-4EEF-9AFD-F4BA6C54124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4A8AA003-F2DF-4408-B74F-9B2ED5078D9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168492</xdr:rowOff>
    </xdr:from>
    <xdr:to>
      <xdr:col>116</xdr:col>
      <xdr:colOff>114300</xdr:colOff>
      <xdr:row>39</xdr:row>
      <xdr:rowOff>98642</xdr:rowOff>
    </xdr:to>
    <xdr:sp macro="" textlink="">
      <xdr:nvSpPr>
        <xdr:cNvPr id="589" name="楕円 588">
          <a:extLst>
            <a:ext uri="{FF2B5EF4-FFF2-40B4-BE49-F238E27FC236}">
              <a16:creationId xmlns:a16="http://schemas.microsoft.com/office/drawing/2014/main" id="{13BE346F-5E54-4C8F-ABAA-A5246280C167}"/>
            </a:ext>
          </a:extLst>
        </xdr:cNvPr>
        <xdr:cNvSpPr/>
      </xdr:nvSpPr>
      <xdr:spPr>
        <a:xfrm>
          <a:off x="22110700" y="668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146919</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22D3B88C-8298-4C62-BE00-2618B9B4DD2D}"/>
            </a:ext>
          </a:extLst>
        </xdr:cNvPr>
        <xdr:cNvSpPr txBox="1"/>
      </xdr:nvSpPr>
      <xdr:spPr>
        <a:xfrm>
          <a:off x="22199600" y="666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4685</xdr:rowOff>
    </xdr:from>
    <xdr:to>
      <xdr:col>112</xdr:col>
      <xdr:colOff>38100</xdr:colOff>
      <xdr:row>39</xdr:row>
      <xdr:rowOff>106285</xdr:rowOff>
    </xdr:to>
    <xdr:sp macro="" textlink="">
      <xdr:nvSpPr>
        <xdr:cNvPr id="591" name="楕円 590">
          <a:extLst>
            <a:ext uri="{FF2B5EF4-FFF2-40B4-BE49-F238E27FC236}">
              <a16:creationId xmlns:a16="http://schemas.microsoft.com/office/drawing/2014/main" id="{2EE4CA98-EE9F-4DEE-8673-F88B04F3BA61}"/>
            </a:ext>
          </a:extLst>
        </xdr:cNvPr>
        <xdr:cNvSpPr/>
      </xdr:nvSpPr>
      <xdr:spPr>
        <a:xfrm>
          <a:off x="21272500" y="66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47842</xdr:rowOff>
    </xdr:from>
    <xdr:to>
      <xdr:col>116</xdr:col>
      <xdr:colOff>63500</xdr:colOff>
      <xdr:row>39</xdr:row>
      <xdr:rowOff>55485</xdr:rowOff>
    </xdr:to>
    <xdr:cxnSp macro="">
      <xdr:nvCxnSpPr>
        <xdr:cNvPr id="592" name="直線コネクタ 591">
          <a:extLst>
            <a:ext uri="{FF2B5EF4-FFF2-40B4-BE49-F238E27FC236}">
              <a16:creationId xmlns:a16="http://schemas.microsoft.com/office/drawing/2014/main" id="{91FB1450-7122-4165-8167-C12E13F9265B}"/>
            </a:ext>
          </a:extLst>
        </xdr:cNvPr>
        <xdr:cNvCxnSpPr/>
      </xdr:nvCxnSpPr>
      <xdr:spPr>
        <a:xfrm flipV="1">
          <a:off x="21323300" y="6734392"/>
          <a:ext cx="8382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6945</xdr:rowOff>
    </xdr:from>
    <xdr:to>
      <xdr:col>107</xdr:col>
      <xdr:colOff>101600</xdr:colOff>
      <xdr:row>39</xdr:row>
      <xdr:rowOff>108545</xdr:rowOff>
    </xdr:to>
    <xdr:sp macro="" textlink="">
      <xdr:nvSpPr>
        <xdr:cNvPr id="593" name="楕円 592">
          <a:extLst>
            <a:ext uri="{FF2B5EF4-FFF2-40B4-BE49-F238E27FC236}">
              <a16:creationId xmlns:a16="http://schemas.microsoft.com/office/drawing/2014/main" id="{11846E2F-A670-460A-B693-DF07F03206ED}"/>
            </a:ext>
          </a:extLst>
        </xdr:cNvPr>
        <xdr:cNvSpPr/>
      </xdr:nvSpPr>
      <xdr:spPr>
        <a:xfrm>
          <a:off x="20383500" y="669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55485</xdr:rowOff>
    </xdr:from>
    <xdr:to>
      <xdr:col>111</xdr:col>
      <xdr:colOff>177800</xdr:colOff>
      <xdr:row>39</xdr:row>
      <xdr:rowOff>57745</xdr:rowOff>
    </xdr:to>
    <xdr:cxnSp macro="">
      <xdr:nvCxnSpPr>
        <xdr:cNvPr id="594" name="直線コネクタ 593">
          <a:extLst>
            <a:ext uri="{FF2B5EF4-FFF2-40B4-BE49-F238E27FC236}">
              <a16:creationId xmlns:a16="http://schemas.microsoft.com/office/drawing/2014/main" id="{92DDB5BD-BC3A-4119-A059-BBB26D572A56}"/>
            </a:ext>
          </a:extLst>
        </xdr:cNvPr>
        <xdr:cNvCxnSpPr/>
      </xdr:nvCxnSpPr>
      <xdr:spPr>
        <a:xfrm flipV="1">
          <a:off x="20434300" y="6742035"/>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8922</xdr:rowOff>
    </xdr:from>
    <xdr:to>
      <xdr:col>102</xdr:col>
      <xdr:colOff>165100</xdr:colOff>
      <xdr:row>39</xdr:row>
      <xdr:rowOff>110522</xdr:rowOff>
    </xdr:to>
    <xdr:sp macro="" textlink="">
      <xdr:nvSpPr>
        <xdr:cNvPr id="595" name="楕円 594">
          <a:extLst>
            <a:ext uri="{FF2B5EF4-FFF2-40B4-BE49-F238E27FC236}">
              <a16:creationId xmlns:a16="http://schemas.microsoft.com/office/drawing/2014/main" id="{CBD38D81-0F25-4B48-B41A-1E95D3B75615}"/>
            </a:ext>
          </a:extLst>
        </xdr:cNvPr>
        <xdr:cNvSpPr/>
      </xdr:nvSpPr>
      <xdr:spPr>
        <a:xfrm>
          <a:off x="19494500" y="669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57745</xdr:rowOff>
    </xdr:from>
    <xdr:to>
      <xdr:col>107</xdr:col>
      <xdr:colOff>50800</xdr:colOff>
      <xdr:row>39</xdr:row>
      <xdr:rowOff>59722</xdr:rowOff>
    </xdr:to>
    <xdr:cxnSp macro="">
      <xdr:nvCxnSpPr>
        <xdr:cNvPr id="596" name="直線コネクタ 595">
          <a:extLst>
            <a:ext uri="{FF2B5EF4-FFF2-40B4-BE49-F238E27FC236}">
              <a16:creationId xmlns:a16="http://schemas.microsoft.com/office/drawing/2014/main" id="{0C540685-187E-41E7-BB36-145CA41F59C9}"/>
            </a:ext>
          </a:extLst>
        </xdr:cNvPr>
        <xdr:cNvCxnSpPr/>
      </xdr:nvCxnSpPr>
      <xdr:spPr>
        <a:xfrm flipV="1">
          <a:off x="19545300" y="6744295"/>
          <a:ext cx="889000" cy="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14725</xdr:rowOff>
    </xdr:from>
    <xdr:to>
      <xdr:col>98</xdr:col>
      <xdr:colOff>38100</xdr:colOff>
      <xdr:row>39</xdr:row>
      <xdr:rowOff>116325</xdr:rowOff>
    </xdr:to>
    <xdr:sp macro="" textlink="">
      <xdr:nvSpPr>
        <xdr:cNvPr id="597" name="楕円 596">
          <a:extLst>
            <a:ext uri="{FF2B5EF4-FFF2-40B4-BE49-F238E27FC236}">
              <a16:creationId xmlns:a16="http://schemas.microsoft.com/office/drawing/2014/main" id="{29EC297F-6CE6-445C-BF15-3BE60A437694}"/>
            </a:ext>
          </a:extLst>
        </xdr:cNvPr>
        <xdr:cNvSpPr/>
      </xdr:nvSpPr>
      <xdr:spPr>
        <a:xfrm>
          <a:off x="18605500" y="67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59722</xdr:rowOff>
    </xdr:from>
    <xdr:to>
      <xdr:col>102</xdr:col>
      <xdr:colOff>114300</xdr:colOff>
      <xdr:row>39</xdr:row>
      <xdr:rowOff>65525</xdr:rowOff>
    </xdr:to>
    <xdr:cxnSp macro="">
      <xdr:nvCxnSpPr>
        <xdr:cNvPr id="598" name="直線コネクタ 597">
          <a:extLst>
            <a:ext uri="{FF2B5EF4-FFF2-40B4-BE49-F238E27FC236}">
              <a16:creationId xmlns:a16="http://schemas.microsoft.com/office/drawing/2014/main" id="{6A795C70-7840-463C-9BC1-BB2C6A530AEF}"/>
            </a:ext>
          </a:extLst>
        </xdr:cNvPr>
        <xdr:cNvCxnSpPr/>
      </xdr:nvCxnSpPr>
      <xdr:spPr>
        <a:xfrm flipV="1">
          <a:off x="18656300" y="6746272"/>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124265</xdr:rowOff>
    </xdr:from>
    <xdr:ext cx="599010" cy="259045"/>
    <xdr:sp macro="" textlink="">
      <xdr:nvSpPr>
        <xdr:cNvPr id="599" name="n_1aveValue【一般廃棄物処理施設】&#10;一人当たり有形固定資産（償却資産）額">
          <a:extLst>
            <a:ext uri="{FF2B5EF4-FFF2-40B4-BE49-F238E27FC236}">
              <a16:creationId xmlns:a16="http://schemas.microsoft.com/office/drawing/2014/main" id="{CB6F280D-B207-4E63-9D79-966AA0F68647}"/>
            </a:ext>
          </a:extLst>
        </xdr:cNvPr>
        <xdr:cNvSpPr txBox="1"/>
      </xdr:nvSpPr>
      <xdr:spPr>
        <a:xfrm>
          <a:off x="210110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132174</xdr:rowOff>
    </xdr:from>
    <xdr:ext cx="599010" cy="259045"/>
    <xdr:sp macro="" textlink="">
      <xdr:nvSpPr>
        <xdr:cNvPr id="600" name="n_2aveValue【一般廃棄物処理施設】&#10;一人当たり有形固定資産（償却資産）額">
          <a:extLst>
            <a:ext uri="{FF2B5EF4-FFF2-40B4-BE49-F238E27FC236}">
              <a16:creationId xmlns:a16="http://schemas.microsoft.com/office/drawing/2014/main" id="{B3BAFF89-1131-4EA2-A006-6A01F692E22B}"/>
            </a:ext>
          </a:extLst>
        </xdr:cNvPr>
        <xdr:cNvSpPr txBox="1"/>
      </xdr:nvSpPr>
      <xdr:spPr>
        <a:xfrm>
          <a:off x="20134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156524</xdr:rowOff>
    </xdr:from>
    <xdr:ext cx="599010" cy="259045"/>
    <xdr:sp macro="" textlink="">
      <xdr:nvSpPr>
        <xdr:cNvPr id="601" name="n_3aveValue【一般廃棄物処理施設】&#10;一人当たり有形固定資産（償却資産）額">
          <a:extLst>
            <a:ext uri="{FF2B5EF4-FFF2-40B4-BE49-F238E27FC236}">
              <a16:creationId xmlns:a16="http://schemas.microsoft.com/office/drawing/2014/main" id="{B4B69860-3B98-4877-8583-3F05D7A1448F}"/>
            </a:ext>
          </a:extLst>
        </xdr:cNvPr>
        <xdr:cNvSpPr txBox="1"/>
      </xdr:nvSpPr>
      <xdr:spPr>
        <a:xfrm>
          <a:off x="19245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27019</xdr:rowOff>
    </xdr:from>
    <xdr:ext cx="599010" cy="259045"/>
    <xdr:sp macro="" textlink="">
      <xdr:nvSpPr>
        <xdr:cNvPr id="602" name="n_4aveValue【一般廃棄物処理施設】&#10;一人当たり有形固定資産（償却資産）額">
          <a:extLst>
            <a:ext uri="{FF2B5EF4-FFF2-40B4-BE49-F238E27FC236}">
              <a16:creationId xmlns:a16="http://schemas.microsoft.com/office/drawing/2014/main" id="{F14BC209-21C7-4C1C-9D7A-04D55391EDA3}"/>
            </a:ext>
          </a:extLst>
        </xdr:cNvPr>
        <xdr:cNvSpPr txBox="1"/>
      </xdr:nvSpPr>
      <xdr:spPr>
        <a:xfrm>
          <a:off x="18356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122812</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E47C2BE2-2E3D-4949-A2FB-61A1E1FAE69F}"/>
            </a:ext>
          </a:extLst>
        </xdr:cNvPr>
        <xdr:cNvSpPr txBox="1"/>
      </xdr:nvSpPr>
      <xdr:spPr>
        <a:xfrm>
          <a:off x="21011095" y="646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125072</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77D9668B-DDA1-40C5-8719-87AAB69F1C89}"/>
            </a:ext>
          </a:extLst>
        </xdr:cNvPr>
        <xdr:cNvSpPr txBox="1"/>
      </xdr:nvSpPr>
      <xdr:spPr>
        <a:xfrm>
          <a:off x="20134795" y="646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127049</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4D0AE141-A56E-4A3D-B96C-4F48DA0CAFB8}"/>
            </a:ext>
          </a:extLst>
        </xdr:cNvPr>
        <xdr:cNvSpPr txBox="1"/>
      </xdr:nvSpPr>
      <xdr:spPr>
        <a:xfrm>
          <a:off x="19245795" y="647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132852</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0AFFD209-94FD-4C15-B925-895E162138C2}"/>
            </a:ext>
          </a:extLst>
        </xdr:cNvPr>
        <xdr:cNvSpPr txBox="1"/>
      </xdr:nvSpPr>
      <xdr:spPr>
        <a:xfrm>
          <a:off x="18356795" y="64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281DC269-3312-4847-8256-896664AE2A6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EAD306BA-21AD-4C66-AA4A-AF402E561FC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43CA6D8E-C271-4C5E-B3F9-C6D109204E9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9ECBE3A7-563A-40F5-AFE4-D6D1AC92856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513E0B0B-EF90-4EE5-9B9C-A1DB345E47F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B3A81295-2210-43DC-9C99-AA6BFB8847E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D3287438-FF2F-44DE-AE52-13EFB1B1C6C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3B2AE7C7-1B96-4F82-BA08-9DB18F58A3E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37E7F17D-9732-40AB-B669-59C1DB5572E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D225E576-C64D-410D-8D60-C49781B9164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E775B13E-47B1-4F66-B8E5-99C546586B8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a:extLst>
            <a:ext uri="{FF2B5EF4-FFF2-40B4-BE49-F238E27FC236}">
              <a16:creationId xmlns:a16="http://schemas.microsoft.com/office/drawing/2014/main" id="{6C3AE6F6-9624-47BB-A758-D22426AD710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id="{1FD4E0A7-FE94-428D-8A85-036BA6A5786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a:extLst>
            <a:ext uri="{FF2B5EF4-FFF2-40B4-BE49-F238E27FC236}">
              <a16:creationId xmlns:a16="http://schemas.microsoft.com/office/drawing/2014/main" id="{85C1F354-3E9C-4F6A-9BD0-9F73DCB72B5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a:extLst>
            <a:ext uri="{FF2B5EF4-FFF2-40B4-BE49-F238E27FC236}">
              <a16:creationId xmlns:a16="http://schemas.microsoft.com/office/drawing/2014/main" id="{89674D21-A36F-424D-8D6F-BDB26E101C9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188E28A6-74FC-4A6F-BC6E-6369C1C3E3D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01B4F363-89FC-48CB-B633-680C58591D7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a:extLst>
            <a:ext uri="{FF2B5EF4-FFF2-40B4-BE49-F238E27FC236}">
              <a16:creationId xmlns:a16="http://schemas.microsoft.com/office/drawing/2014/main" id="{6E580390-FADA-4187-82DC-22086F43131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a:extLst>
            <a:ext uri="{FF2B5EF4-FFF2-40B4-BE49-F238E27FC236}">
              <a16:creationId xmlns:a16="http://schemas.microsoft.com/office/drawing/2014/main" id="{EC122E13-32FD-43CC-89DA-9CB03028508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a:extLst>
            <a:ext uri="{FF2B5EF4-FFF2-40B4-BE49-F238E27FC236}">
              <a16:creationId xmlns:a16="http://schemas.microsoft.com/office/drawing/2014/main" id="{325794CE-0CC2-41F2-AFF1-E768E173E1D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7" name="テキスト ボックス 626">
          <a:extLst>
            <a:ext uri="{FF2B5EF4-FFF2-40B4-BE49-F238E27FC236}">
              <a16:creationId xmlns:a16="http://schemas.microsoft.com/office/drawing/2014/main" id="{1C76E46A-0DBD-46F1-A6F6-1750ADE0BCEE}"/>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13815E30-3E8C-4676-8BF5-30CCB0BB1FC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DA4CD51E-1B9A-4D3B-A439-359B9F4B8FE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630" name="直線コネクタ 629">
          <a:extLst>
            <a:ext uri="{FF2B5EF4-FFF2-40B4-BE49-F238E27FC236}">
              <a16:creationId xmlns:a16="http://schemas.microsoft.com/office/drawing/2014/main" id="{7F791F11-E737-49EA-A629-6BB3D21AB6E9}"/>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31" name="【保健センター・保健所】&#10;有形固定資産減価償却率最小値テキスト">
          <a:extLst>
            <a:ext uri="{FF2B5EF4-FFF2-40B4-BE49-F238E27FC236}">
              <a16:creationId xmlns:a16="http://schemas.microsoft.com/office/drawing/2014/main" id="{0329E584-DE78-4054-BFBA-B3CC464587A5}"/>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32" name="直線コネクタ 631">
          <a:extLst>
            <a:ext uri="{FF2B5EF4-FFF2-40B4-BE49-F238E27FC236}">
              <a16:creationId xmlns:a16="http://schemas.microsoft.com/office/drawing/2014/main" id="{78935989-5DA0-4E9B-9EA5-4C11FA178ABB}"/>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33" name="【保健センター・保健所】&#10;有形固定資産減価償却率最大値テキスト">
          <a:extLst>
            <a:ext uri="{FF2B5EF4-FFF2-40B4-BE49-F238E27FC236}">
              <a16:creationId xmlns:a16="http://schemas.microsoft.com/office/drawing/2014/main" id="{213687AF-6136-4E8A-BE2E-8EE6A28AD08B}"/>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34" name="直線コネクタ 633">
          <a:extLst>
            <a:ext uri="{FF2B5EF4-FFF2-40B4-BE49-F238E27FC236}">
              <a16:creationId xmlns:a16="http://schemas.microsoft.com/office/drawing/2014/main" id="{9D65FF6A-5F0F-47D7-B55D-7403CB4E807B}"/>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80CD6B10-FF23-46B0-BD36-7512CA8EBDBF}"/>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636" name="フローチャート: 判断 635">
          <a:extLst>
            <a:ext uri="{FF2B5EF4-FFF2-40B4-BE49-F238E27FC236}">
              <a16:creationId xmlns:a16="http://schemas.microsoft.com/office/drawing/2014/main" id="{2C7D2B6C-7D5C-4813-9F6B-CC2888D4A0C7}"/>
            </a:ext>
          </a:extLst>
        </xdr:cNvPr>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637" name="フローチャート: 判断 636">
          <a:extLst>
            <a:ext uri="{FF2B5EF4-FFF2-40B4-BE49-F238E27FC236}">
              <a16:creationId xmlns:a16="http://schemas.microsoft.com/office/drawing/2014/main" id="{BD9326DC-4FCB-4922-AD03-279E8434EF25}"/>
            </a:ext>
          </a:extLst>
        </xdr:cNvPr>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638" name="フローチャート: 判断 637">
          <a:extLst>
            <a:ext uri="{FF2B5EF4-FFF2-40B4-BE49-F238E27FC236}">
              <a16:creationId xmlns:a16="http://schemas.microsoft.com/office/drawing/2014/main" id="{3FEAD450-483A-47EB-95E5-1ADEC6B22CF2}"/>
            </a:ext>
          </a:extLst>
        </xdr:cNvPr>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639" name="フローチャート: 判断 638">
          <a:extLst>
            <a:ext uri="{FF2B5EF4-FFF2-40B4-BE49-F238E27FC236}">
              <a16:creationId xmlns:a16="http://schemas.microsoft.com/office/drawing/2014/main" id="{056B46E3-2AA8-4C3A-8A22-642BA3D46F94}"/>
            </a:ext>
          </a:extLst>
        </xdr:cNvPr>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640" name="フローチャート: 判断 639">
          <a:extLst>
            <a:ext uri="{FF2B5EF4-FFF2-40B4-BE49-F238E27FC236}">
              <a16:creationId xmlns:a16="http://schemas.microsoft.com/office/drawing/2014/main" id="{343C8A68-C98B-4E55-AD1D-4811FED15D65}"/>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85ACD1DA-03B4-4006-9F41-6E60C65816D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49473F7D-415F-4D55-BD98-5B4CA080610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85CEF88F-8728-4204-863E-68DF9B748EF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2A842B81-D3D0-4F6E-8D16-A710D607178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F35766AE-851D-4560-BA20-47C005CD164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170180</xdr:rowOff>
    </xdr:from>
    <xdr:to>
      <xdr:col>76</xdr:col>
      <xdr:colOff>165100</xdr:colOff>
      <xdr:row>61</xdr:row>
      <xdr:rowOff>100330</xdr:rowOff>
    </xdr:to>
    <xdr:sp macro="" textlink="">
      <xdr:nvSpPr>
        <xdr:cNvPr id="646" name="楕円 645">
          <a:extLst>
            <a:ext uri="{FF2B5EF4-FFF2-40B4-BE49-F238E27FC236}">
              <a16:creationId xmlns:a16="http://schemas.microsoft.com/office/drawing/2014/main" id="{376EB423-497F-48B7-9EA1-DDB8AB1BD635}"/>
            </a:ext>
          </a:extLst>
        </xdr:cNvPr>
        <xdr:cNvSpPr/>
      </xdr:nvSpPr>
      <xdr:spPr>
        <a:xfrm>
          <a:off x="14541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144780</xdr:rowOff>
    </xdr:from>
    <xdr:to>
      <xdr:col>72</xdr:col>
      <xdr:colOff>38100</xdr:colOff>
      <xdr:row>61</xdr:row>
      <xdr:rowOff>74930</xdr:rowOff>
    </xdr:to>
    <xdr:sp macro="" textlink="">
      <xdr:nvSpPr>
        <xdr:cNvPr id="647" name="楕円 646">
          <a:extLst>
            <a:ext uri="{FF2B5EF4-FFF2-40B4-BE49-F238E27FC236}">
              <a16:creationId xmlns:a16="http://schemas.microsoft.com/office/drawing/2014/main" id="{34380666-DB30-483F-A02B-1D8B3D619778}"/>
            </a:ext>
          </a:extLst>
        </xdr:cNvPr>
        <xdr:cNvSpPr/>
      </xdr:nvSpPr>
      <xdr:spPr>
        <a:xfrm>
          <a:off x="136525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24130</xdr:rowOff>
    </xdr:from>
    <xdr:to>
      <xdr:col>76</xdr:col>
      <xdr:colOff>114300</xdr:colOff>
      <xdr:row>61</xdr:row>
      <xdr:rowOff>49530</xdr:rowOff>
    </xdr:to>
    <xdr:cxnSp macro="">
      <xdr:nvCxnSpPr>
        <xdr:cNvPr id="648" name="直線コネクタ 647">
          <a:extLst>
            <a:ext uri="{FF2B5EF4-FFF2-40B4-BE49-F238E27FC236}">
              <a16:creationId xmlns:a16="http://schemas.microsoft.com/office/drawing/2014/main" id="{71C11CBC-492C-43AC-A968-098E7E98A33B}"/>
            </a:ext>
          </a:extLst>
        </xdr:cNvPr>
        <xdr:cNvCxnSpPr/>
      </xdr:nvCxnSpPr>
      <xdr:spPr>
        <a:xfrm>
          <a:off x="13703300" y="104825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119380</xdr:rowOff>
    </xdr:from>
    <xdr:to>
      <xdr:col>67</xdr:col>
      <xdr:colOff>101600</xdr:colOff>
      <xdr:row>61</xdr:row>
      <xdr:rowOff>49530</xdr:rowOff>
    </xdr:to>
    <xdr:sp macro="" textlink="">
      <xdr:nvSpPr>
        <xdr:cNvPr id="649" name="楕円 648">
          <a:extLst>
            <a:ext uri="{FF2B5EF4-FFF2-40B4-BE49-F238E27FC236}">
              <a16:creationId xmlns:a16="http://schemas.microsoft.com/office/drawing/2014/main" id="{B866FB6A-DF1C-4D33-A115-F9427C2B660E}"/>
            </a:ext>
          </a:extLst>
        </xdr:cNvPr>
        <xdr:cNvSpPr/>
      </xdr:nvSpPr>
      <xdr:spPr>
        <a:xfrm>
          <a:off x="127635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170180</xdr:rowOff>
    </xdr:from>
    <xdr:to>
      <xdr:col>71</xdr:col>
      <xdr:colOff>177800</xdr:colOff>
      <xdr:row>61</xdr:row>
      <xdr:rowOff>24130</xdr:rowOff>
    </xdr:to>
    <xdr:cxnSp macro="">
      <xdr:nvCxnSpPr>
        <xdr:cNvPr id="650" name="直線コネクタ 649">
          <a:extLst>
            <a:ext uri="{FF2B5EF4-FFF2-40B4-BE49-F238E27FC236}">
              <a16:creationId xmlns:a16="http://schemas.microsoft.com/office/drawing/2014/main" id="{055BD61B-2DD5-4497-B98A-0C984E2DC236}"/>
            </a:ext>
          </a:extLst>
        </xdr:cNvPr>
        <xdr:cNvCxnSpPr/>
      </xdr:nvCxnSpPr>
      <xdr:spPr>
        <a:xfrm>
          <a:off x="12814300" y="104571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xdr:rowOff>
    </xdr:from>
    <xdr:ext cx="405111" cy="259045"/>
    <xdr:sp macro="" textlink="">
      <xdr:nvSpPr>
        <xdr:cNvPr id="651" name="n_1aveValue【保健センター・保健所】&#10;有形固定資産減価償却率">
          <a:extLst>
            <a:ext uri="{FF2B5EF4-FFF2-40B4-BE49-F238E27FC236}">
              <a16:creationId xmlns:a16="http://schemas.microsoft.com/office/drawing/2014/main" id="{A6973521-EFF5-4E25-8540-DBAE24B75663}"/>
            </a:ext>
          </a:extLst>
        </xdr:cNvPr>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652" name="n_2aveValue【保健センター・保健所】&#10;有形固定資産減価償却率">
          <a:extLst>
            <a:ext uri="{FF2B5EF4-FFF2-40B4-BE49-F238E27FC236}">
              <a16:creationId xmlns:a16="http://schemas.microsoft.com/office/drawing/2014/main" id="{F872E4C8-E41D-4B60-81C0-43B42BA71FF1}"/>
            </a:ext>
          </a:extLst>
        </xdr:cNvPr>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653" name="n_3aveValue【保健センター・保健所】&#10;有形固定資産減価償却率">
          <a:extLst>
            <a:ext uri="{FF2B5EF4-FFF2-40B4-BE49-F238E27FC236}">
              <a16:creationId xmlns:a16="http://schemas.microsoft.com/office/drawing/2014/main" id="{5B846AA4-0199-45A0-9CC4-A3DB852B3D36}"/>
            </a:ext>
          </a:extLst>
        </xdr:cNvPr>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654" name="n_4aveValue【保健センター・保健所】&#10;有形固定資産減価償却率">
          <a:extLst>
            <a:ext uri="{FF2B5EF4-FFF2-40B4-BE49-F238E27FC236}">
              <a16:creationId xmlns:a16="http://schemas.microsoft.com/office/drawing/2014/main" id="{EBE3160C-AFD8-44C5-AFC5-70666B4C0AD8}"/>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0A86777E-6FC5-4646-A883-C605802FFD4C}"/>
            </a:ext>
          </a:extLst>
        </xdr:cNvPr>
        <xdr:cNvSpPr txBox="1"/>
      </xdr:nvSpPr>
      <xdr:spPr>
        <a:xfrm>
          <a:off x="14389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66057</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38E96DF4-DF8E-4DF8-A488-58D8E8D15CAA}"/>
            </a:ext>
          </a:extLst>
        </xdr:cNvPr>
        <xdr:cNvSpPr txBox="1"/>
      </xdr:nvSpPr>
      <xdr:spPr>
        <a:xfrm>
          <a:off x="13500744" y="1052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40657</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E70C4D9E-65BD-4541-B632-2B1507B8E69F}"/>
            </a:ext>
          </a:extLst>
        </xdr:cNvPr>
        <xdr:cNvSpPr txBox="1"/>
      </xdr:nvSpPr>
      <xdr:spPr>
        <a:xfrm>
          <a:off x="12611744" y="1049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E9DA672B-A095-495A-8F52-5AC3B5DB021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00E96FFE-D504-4C08-9AF5-88D7BF65B3D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F819626A-CBE5-4E3E-BC99-8D8BC1B9644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FD447468-EE79-431A-AF8E-98536F85B97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7757157F-3FEF-4D7B-B0FE-76E464DB03E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2AC6237D-D7C3-4F6A-BF56-15673BD340E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C46E547D-8457-4AC8-AE14-F5C7C6004FF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CD1A3DE4-018D-422A-921B-8D0D13851E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A9A1093D-08C8-4322-8D5C-188A41FA5EF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9D6E2EC9-D826-4A76-850A-4E3E400D038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8" name="直線コネクタ 667">
          <a:extLst>
            <a:ext uri="{FF2B5EF4-FFF2-40B4-BE49-F238E27FC236}">
              <a16:creationId xmlns:a16="http://schemas.microsoft.com/office/drawing/2014/main" id="{1EC04035-A7C7-45E0-80F5-FDACCD2F806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9" name="テキスト ボックス 668">
          <a:extLst>
            <a:ext uri="{FF2B5EF4-FFF2-40B4-BE49-F238E27FC236}">
              <a16:creationId xmlns:a16="http://schemas.microsoft.com/office/drawing/2014/main" id="{DDCB875E-3BE7-403C-AFFD-57D1780541E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0" name="直線コネクタ 669">
          <a:extLst>
            <a:ext uri="{FF2B5EF4-FFF2-40B4-BE49-F238E27FC236}">
              <a16:creationId xmlns:a16="http://schemas.microsoft.com/office/drawing/2014/main" id="{49E11EEE-E390-46AE-99AF-73597297FCB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1" name="テキスト ボックス 670">
          <a:extLst>
            <a:ext uri="{FF2B5EF4-FFF2-40B4-BE49-F238E27FC236}">
              <a16:creationId xmlns:a16="http://schemas.microsoft.com/office/drawing/2014/main" id="{DBD0B0EA-1E40-41DE-9067-E2CFF157FC4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2" name="直線コネクタ 671">
          <a:extLst>
            <a:ext uri="{FF2B5EF4-FFF2-40B4-BE49-F238E27FC236}">
              <a16:creationId xmlns:a16="http://schemas.microsoft.com/office/drawing/2014/main" id="{78E62405-A92A-44F4-BD92-F00F6A07E32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3" name="テキスト ボックス 672">
          <a:extLst>
            <a:ext uri="{FF2B5EF4-FFF2-40B4-BE49-F238E27FC236}">
              <a16:creationId xmlns:a16="http://schemas.microsoft.com/office/drawing/2014/main" id="{BF17C6C7-3310-4746-8F91-A8365C265E6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4" name="直線コネクタ 673">
          <a:extLst>
            <a:ext uri="{FF2B5EF4-FFF2-40B4-BE49-F238E27FC236}">
              <a16:creationId xmlns:a16="http://schemas.microsoft.com/office/drawing/2014/main" id="{E19AE042-01FF-4F0C-BEFD-ED583FD6ABA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5" name="テキスト ボックス 674">
          <a:extLst>
            <a:ext uri="{FF2B5EF4-FFF2-40B4-BE49-F238E27FC236}">
              <a16:creationId xmlns:a16="http://schemas.microsoft.com/office/drawing/2014/main" id="{2E78167A-BB24-46DA-B976-3299FA3A131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6" name="直線コネクタ 675">
          <a:extLst>
            <a:ext uri="{FF2B5EF4-FFF2-40B4-BE49-F238E27FC236}">
              <a16:creationId xmlns:a16="http://schemas.microsoft.com/office/drawing/2014/main" id="{6A8E5222-B86A-4F58-86E6-B92A23DF7BE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7" name="テキスト ボックス 676">
          <a:extLst>
            <a:ext uri="{FF2B5EF4-FFF2-40B4-BE49-F238E27FC236}">
              <a16:creationId xmlns:a16="http://schemas.microsoft.com/office/drawing/2014/main" id="{BCB403CA-5052-411E-9714-A24E3E0146A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a:extLst>
            <a:ext uri="{FF2B5EF4-FFF2-40B4-BE49-F238E27FC236}">
              <a16:creationId xmlns:a16="http://schemas.microsoft.com/office/drawing/2014/main" id="{663AC089-BF05-4A92-B580-BA27ADFF2BB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9" name="テキスト ボックス 678">
          <a:extLst>
            <a:ext uri="{FF2B5EF4-FFF2-40B4-BE49-F238E27FC236}">
              <a16:creationId xmlns:a16="http://schemas.microsoft.com/office/drawing/2014/main" id="{BC48FE47-173B-4EE7-BE0B-75CA853ACEE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保健センター・保健所】&#10;一人当たり面積グラフ枠">
          <a:extLst>
            <a:ext uri="{FF2B5EF4-FFF2-40B4-BE49-F238E27FC236}">
              <a16:creationId xmlns:a16="http://schemas.microsoft.com/office/drawing/2014/main" id="{486B94E9-8F92-474D-8BE1-9E303A7C224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681" name="直線コネクタ 680">
          <a:extLst>
            <a:ext uri="{FF2B5EF4-FFF2-40B4-BE49-F238E27FC236}">
              <a16:creationId xmlns:a16="http://schemas.microsoft.com/office/drawing/2014/main" id="{A6174F30-44BA-4672-A140-30B554CE88D2}"/>
            </a:ext>
          </a:extLst>
        </xdr:cNvPr>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682" name="【保健センター・保健所】&#10;一人当たり面積最小値テキスト">
          <a:extLst>
            <a:ext uri="{FF2B5EF4-FFF2-40B4-BE49-F238E27FC236}">
              <a16:creationId xmlns:a16="http://schemas.microsoft.com/office/drawing/2014/main" id="{9415FD89-D085-4A56-A373-1D00B191BA3A}"/>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683" name="直線コネクタ 682">
          <a:extLst>
            <a:ext uri="{FF2B5EF4-FFF2-40B4-BE49-F238E27FC236}">
              <a16:creationId xmlns:a16="http://schemas.microsoft.com/office/drawing/2014/main" id="{CF5927AC-3935-48BC-AF87-CBD123ECCC77}"/>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684" name="【保健センター・保健所】&#10;一人当たり面積最大値テキスト">
          <a:extLst>
            <a:ext uri="{FF2B5EF4-FFF2-40B4-BE49-F238E27FC236}">
              <a16:creationId xmlns:a16="http://schemas.microsoft.com/office/drawing/2014/main" id="{14682D52-FB10-4D7B-93E2-63808FB9D784}"/>
            </a:ext>
          </a:extLst>
        </xdr:cNvPr>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685" name="直線コネクタ 684">
          <a:extLst>
            <a:ext uri="{FF2B5EF4-FFF2-40B4-BE49-F238E27FC236}">
              <a16:creationId xmlns:a16="http://schemas.microsoft.com/office/drawing/2014/main" id="{54BA8498-84CA-4C58-8E3D-03777C1E5CBB}"/>
            </a:ext>
          </a:extLst>
        </xdr:cNvPr>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macro="" textlink="">
      <xdr:nvSpPr>
        <xdr:cNvPr id="686" name="【保健センター・保健所】&#10;一人当たり面積平均値テキスト">
          <a:extLst>
            <a:ext uri="{FF2B5EF4-FFF2-40B4-BE49-F238E27FC236}">
              <a16:creationId xmlns:a16="http://schemas.microsoft.com/office/drawing/2014/main" id="{F6048EDF-0CE6-4CB6-BAA6-7EE3566CFD88}"/>
            </a:ext>
          </a:extLst>
        </xdr:cNvPr>
        <xdr:cNvSpPr txBox="1"/>
      </xdr:nvSpPr>
      <xdr:spPr>
        <a:xfrm>
          <a:off x="221996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687" name="フローチャート: 判断 686">
          <a:extLst>
            <a:ext uri="{FF2B5EF4-FFF2-40B4-BE49-F238E27FC236}">
              <a16:creationId xmlns:a16="http://schemas.microsoft.com/office/drawing/2014/main" id="{95451508-CC59-4CAC-82DE-BBBD48496780}"/>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688" name="フローチャート: 判断 687">
          <a:extLst>
            <a:ext uri="{FF2B5EF4-FFF2-40B4-BE49-F238E27FC236}">
              <a16:creationId xmlns:a16="http://schemas.microsoft.com/office/drawing/2014/main" id="{59E4AA07-1798-45B9-9BDF-BBBA4D2F77D1}"/>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689" name="フローチャート: 判断 688">
          <a:extLst>
            <a:ext uri="{FF2B5EF4-FFF2-40B4-BE49-F238E27FC236}">
              <a16:creationId xmlns:a16="http://schemas.microsoft.com/office/drawing/2014/main" id="{6FD01210-1E1F-4E52-98F8-23EDD628F2FD}"/>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90" name="フローチャート: 判断 689">
          <a:extLst>
            <a:ext uri="{FF2B5EF4-FFF2-40B4-BE49-F238E27FC236}">
              <a16:creationId xmlns:a16="http://schemas.microsoft.com/office/drawing/2014/main" id="{E6BABCF8-DEC1-4A9C-A9FE-80FDC925EDA8}"/>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1" name="フローチャート: 判断 690">
          <a:extLst>
            <a:ext uri="{FF2B5EF4-FFF2-40B4-BE49-F238E27FC236}">
              <a16:creationId xmlns:a16="http://schemas.microsoft.com/office/drawing/2014/main" id="{246E9C5F-ED1A-442F-A82B-E126110DAC3B}"/>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C25F31A9-1FFB-4EF4-9D96-155F42DF4BD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7FDB065B-2E36-432E-AED7-45B83D171E3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E07D741F-42AD-4BCC-9879-A2C91AB1653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FA14CBFC-88C5-4E15-A97F-9050C2F5D72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C89A5562-7C06-42B0-97C7-E585319E6E6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166370</xdr:rowOff>
    </xdr:from>
    <xdr:to>
      <xdr:col>107</xdr:col>
      <xdr:colOff>101600</xdr:colOff>
      <xdr:row>63</xdr:row>
      <xdr:rowOff>96520</xdr:rowOff>
    </xdr:to>
    <xdr:sp macro="" textlink="">
      <xdr:nvSpPr>
        <xdr:cNvPr id="697" name="楕円 696">
          <a:extLst>
            <a:ext uri="{FF2B5EF4-FFF2-40B4-BE49-F238E27FC236}">
              <a16:creationId xmlns:a16="http://schemas.microsoft.com/office/drawing/2014/main" id="{29C26542-7962-4C4A-B16F-CC32F7EE6AD5}"/>
            </a:ext>
          </a:extLst>
        </xdr:cNvPr>
        <xdr:cNvSpPr/>
      </xdr:nvSpPr>
      <xdr:spPr>
        <a:xfrm>
          <a:off x="20383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698" name="楕円 697">
          <a:extLst>
            <a:ext uri="{FF2B5EF4-FFF2-40B4-BE49-F238E27FC236}">
              <a16:creationId xmlns:a16="http://schemas.microsoft.com/office/drawing/2014/main" id="{04E1139B-455A-404C-867B-AA689812E103}"/>
            </a:ext>
          </a:extLst>
        </xdr:cNvPr>
        <xdr:cNvSpPr/>
      </xdr:nvSpPr>
      <xdr:spPr>
        <a:xfrm>
          <a:off x="19494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45720</xdr:rowOff>
    </xdr:from>
    <xdr:to>
      <xdr:col>107</xdr:col>
      <xdr:colOff>50800</xdr:colOff>
      <xdr:row>63</xdr:row>
      <xdr:rowOff>45720</xdr:rowOff>
    </xdr:to>
    <xdr:cxnSp macro="">
      <xdr:nvCxnSpPr>
        <xdr:cNvPr id="699" name="直線コネクタ 698">
          <a:extLst>
            <a:ext uri="{FF2B5EF4-FFF2-40B4-BE49-F238E27FC236}">
              <a16:creationId xmlns:a16="http://schemas.microsoft.com/office/drawing/2014/main" id="{B35AF69F-A581-4E7E-8037-BDB9E56BB43B}"/>
            </a:ext>
          </a:extLst>
        </xdr:cNvPr>
        <xdr:cNvCxnSpPr/>
      </xdr:nvCxnSpPr>
      <xdr:spPr>
        <a:xfrm>
          <a:off x="19545300" y="1084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170180</xdr:rowOff>
    </xdr:from>
    <xdr:to>
      <xdr:col>98</xdr:col>
      <xdr:colOff>38100</xdr:colOff>
      <xdr:row>63</xdr:row>
      <xdr:rowOff>100330</xdr:rowOff>
    </xdr:to>
    <xdr:sp macro="" textlink="">
      <xdr:nvSpPr>
        <xdr:cNvPr id="700" name="楕円 699">
          <a:extLst>
            <a:ext uri="{FF2B5EF4-FFF2-40B4-BE49-F238E27FC236}">
              <a16:creationId xmlns:a16="http://schemas.microsoft.com/office/drawing/2014/main" id="{7E1BA7C9-F8DF-4CD8-BB47-4A1A94CEA0F7}"/>
            </a:ext>
          </a:extLst>
        </xdr:cNvPr>
        <xdr:cNvSpPr/>
      </xdr:nvSpPr>
      <xdr:spPr>
        <a:xfrm>
          <a:off x="18605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45720</xdr:rowOff>
    </xdr:from>
    <xdr:to>
      <xdr:col>102</xdr:col>
      <xdr:colOff>114300</xdr:colOff>
      <xdr:row>63</xdr:row>
      <xdr:rowOff>49530</xdr:rowOff>
    </xdr:to>
    <xdr:cxnSp macro="">
      <xdr:nvCxnSpPr>
        <xdr:cNvPr id="701" name="直線コネクタ 700">
          <a:extLst>
            <a:ext uri="{FF2B5EF4-FFF2-40B4-BE49-F238E27FC236}">
              <a16:creationId xmlns:a16="http://schemas.microsoft.com/office/drawing/2014/main" id="{A9D97192-4FEB-4995-99D5-77B9353F1725}"/>
            </a:ext>
          </a:extLst>
        </xdr:cNvPr>
        <xdr:cNvCxnSpPr/>
      </xdr:nvCxnSpPr>
      <xdr:spPr>
        <a:xfrm flipV="1">
          <a:off x="18656300" y="1084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702" name="n_1aveValue【保健センター・保健所】&#10;一人当たり面積">
          <a:extLst>
            <a:ext uri="{FF2B5EF4-FFF2-40B4-BE49-F238E27FC236}">
              <a16:creationId xmlns:a16="http://schemas.microsoft.com/office/drawing/2014/main" id="{05EC4028-6EC7-4EBF-826A-CA60450F1316}"/>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703" name="n_2aveValue【保健センター・保健所】&#10;一人当たり面積">
          <a:extLst>
            <a:ext uri="{FF2B5EF4-FFF2-40B4-BE49-F238E27FC236}">
              <a16:creationId xmlns:a16="http://schemas.microsoft.com/office/drawing/2014/main" id="{DFB12305-27A4-47D3-9B10-DCB414928F5A}"/>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704" name="n_3aveValue【保健センター・保健所】&#10;一人当たり面積">
          <a:extLst>
            <a:ext uri="{FF2B5EF4-FFF2-40B4-BE49-F238E27FC236}">
              <a16:creationId xmlns:a16="http://schemas.microsoft.com/office/drawing/2014/main" id="{D4602E9B-E699-4941-B8D0-7E059C7A4C47}"/>
            </a:ext>
          </a:extLst>
        </xdr:cNvPr>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05" name="n_4aveValue【保健センター・保健所】&#10;一人当たり面積">
          <a:extLst>
            <a:ext uri="{FF2B5EF4-FFF2-40B4-BE49-F238E27FC236}">
              <a16:creationId xmlns:a16="http://schemas.microsoft.com/office/drawing/2014/main" id="{049D8E11-CCD0-4674-B3C8-1744B49F2927}"/>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706" name="n_2mainValue【保健センター・保健所】&#10;一人当たり面積">
          <a:extLst>
            <a:ext uri="{FF2B5EF4-FFF2-40B4-BE49-F238E27FC236}">
              <a16:creationId xmlns:a16="http://schemas.microsoft.com/office/drawing/2014/main" id="{824D53F7-27D8-4C4A-BDD0-4214CC2BC135}"/>
            </a:ext>
          </a:extLst>
        </xdr:cNvPr>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87647</xdr:rowOff>
    </xdr:from>
    <xdr:ext cx="469744" cy="259045"/>
    <xdr:sp macro="" textlink="">
      <xdr:nvSpPr>
        <xdr:cNvPr id="707" name="n_3mainValue【保健センター・保健所】&#10;一人当たり面積">
          <a:extLst>
            <a:ext uri="{FF2B5EF4-FFF2-40B4-BE49-F238E27FC236}">
              <a16:creationId xmlns:a16="http://schemas.microsoft.com/office/drawing/2014/main" id="{27BB5BA8-72EB-4203-9F6F-790CE0B50907}"/>
            </a:ext>
          </a:extLst>
        </xdr:cNvPr>
        <xdr:cNvSpPr txBox="1"/>
      </xdr:nvSpPr>
      <xdr:spPr>
        <a:xfrm>
          <a:off x="19310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91457</xdr:rowOff>
    </xdr:from>
    <xdr:ext cx="469744" cy="259045"/>
    <xdr:sp macro="" textlink="">
      <xdr:nvSpPr>
        <xdr:cNvPr id="708" name="n_4mainValue【保健センター・保健所】&#10;一人当たり面積">
          <a:extLst>
            <a:ext uri="{FF2B5EF4-FFF2-40B4-BE49-F238E27FC236}">
              <a16:creationId xmlns:a16="http://schemas.microsoft.com/office/drawing/2014/main" id="{2C3D21F1-F7A9-4786-962C-9C05B7DD7D10}"/>
            </a:ext>
          </a:extLst>
        </xdr:cNvPr>
        <xdr:cNvSpPr txBox="1"/>
      </xdr:nvSpPr>
      <xdr:spPr>
        <a:xfrm>
          <a:off x="18421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9" name="正方形/長方形 708">
          <a:extLst>
            <a:ext uri="{FF2B5EF4-FFF2-40B4-BE49-F238E27FC236}">
              <a16:creationId xmlns:a16="http://schemas.microsoft.com/office/drawing/2014/main" id="{8701640E-FA50-41E1-9220-7A65957C9AD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0" name="正方形/長方形 709">
          <a:extLst>
            <a:ext uri="{FF2B5EF4-FFF2-40B4-BE49-F238E27FC236}">
              <a16:creationId xmlns:a16="http://schemas.microsoft.com/office/drawing/2014/main" id="{324F90E8-1951-485D-B919-D2FE5B14A64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1" name="正方形/長方形 710">
          <a:extLst>
            <a:ext uri="{FF2B5EF4-FFF2-40B4-BE49-F238E27FC236}">
              <a16:creationId xmlns:a16="http://schemas.microsoft.com/office/drawing/2014/main" id="{1B8E07FC-AEAA-4AAA-B4CC-96E367520F1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2" name="正方形/長方形 711">
          <a:extLst>
            <a:ext uri="{FF2B5EF4-FFF2-40B4-BE49-F238E27FC236}">
              <a16:creationId xmlns:a16="http://schemas.microsoft.com/office/drawing/2014/main" id="{C30155C3-D309-4444-AD5C-5975D6A8407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3" name="正方形/長方形 712">
          <a:extLst>
            <a:ext uri="{FF2B5EF4-FFF2-40B4-BE49-F238E27FC236}">
              <a16:creationId xmlns:a16="http://schemas.microsoft.com/office/drawing/2014/main" id="{23BDBFF5-341E-4F5B-BF08-003CF6EE11B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4" name="正方形/長方形 713">
          <a:extLst>
            <a:ext uri="{FF2B5EF4-FFF2-40B4-BE49-F238E27FC236}">
              <a16:creationId xmlns:a16="http://schemas.microsoft.com/office/drawing/2014/main" id="{DC2C255C-BEB5-43AA-A7F4-DA238873DE9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5" name="正方形/長方形 714">
          <a:extLst>
            <a:ext uri="{FF2B5EF4-FFF2-40B4-BE49-F238E27FC236}">
              <a16:creationId xmlns:a16="http://schemas.microsoft.com/office/drawing/2014/main" id="{AB6D2633-A0CD-48B0-B648-7C5BE723E25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6" name="正方形/長方形 715">
          <a:extLst>
            <a:ext uri="{FF2B5EF4-FFF2-40B4-BE49-F238E27FC236}">
              <a16:creationId xmlns:a16="http://schemas.microsoft.com/office/drawing/2014/main" id="{9C68D87B-CD0F-4DA4-B0F3-F71C93F5E6E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7" name="テキスト ボックス 716">
          <a:extLst>
            <a:ext uri="{FF2B5EF4-FFF2-40B4-BE49-F238E27FC236}">
              <a16:creationId xmlns:a16="http://schemas.microsoft.com/office/drawing/2014/main" id="{E26EE417-6D46-41B0-8FEB-AFB3444BD06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8" name="直線コネクタ 717">
          <a:extLst>
            <a:ext uri="{FF2B5EF4-FFF2-40B4-BE49-F238E27FC236}">
              <a16:creationId xmlns:a16="http://schemas.microsoft.com/office/drawing/2014/main" id="{05093F81-066F-4D46-BF40-33BD6591493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9" name="テキスト ボックス 718">
          <a:extLst>
            <a:ext uri="{FF2B5EF4-FFF2-40B4-BE49-F238E27FC236}">
              <a16:creationId xmlns:a16="http://schemas.microsoft.com/office/drawing/2014/main" id="{0AFC8BFB-C3E4-424E-BFB1-9EFEB831BB9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0" name="直線コネクタ 719">
          <a:extLst>
            <a:ext uri="{FF2B5EF4-FFF2-40B4-BE49-F238E27FC236}">
              <a16:creationId xmlns:a16="http://schemas.microsoft.com/office/drawing/2014/main" id="{8B90BC0F-823B-4FD1-A1F1-A395A15F85D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1" name="テキスト ボックス 720">
          <a:extLst>
            <a:ext uri="{FF2B5EF4-FFF2-40B4-BE49-F238E27FC236}">
              <a16:creationId xmlns:a16="http://schemas.microsoft.com/office/drawing/2014/main" id="{25404C9A-AFA6-41E9-819B-E7D7AD52EBF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2" name="直線コネクタ 721">
          <a:extLst>
            <a:ext uri="{FF2B5EF4-FFF2-40B4-BE49-F238E27FC236}">
              <a16:creationId xmlns:a16="http://schemas.microsoft.com/office/drawing/2014/main" id="{9CF73466-EFF9-4590-8D9A-4389B84249F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3" name="テキスト ボックス 722">
          <a:extLst>
            <a:ext uri="{FF2B5EF4-FFF2-40B4-BE49-F238E27FC236}">
              <a16:creationId xmlns:a16="http://schemas.microsoft.com/office/drawing/2014/main" id="{B0DEAB40-7DAE-4B42-A3D7-71686B803C0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4" name="直線コネクタ 723">
          <a:extLst>
            <a:ext uri="{FF2B5EF4-FFF2-40B4-BE49-F238E27FC236}">
              <a16:creationId xmlns:a16="http://schemas.microsoft.com/office/drawing/2014/main" id="{E760D678-3D43-43B9-8A28-45936C2C3F3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5" name="テキスト ボックス 724">
          <a:extLst>
            <a:ext uri="{FF2B5EF4-FFF2-40B4-BE49-F238E27FC236}">
              <a16:creationId xmlns:a16="http://schemas.microsoft.com/office/drawing/2014/main" id="{D7C8BE60-8C31-403F-ADD2-A8A764EC48E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6" name="直線コネクタ 725">
          <a:extLst>
            <a:ext uri="{FF2B5EF4-FFF2-40B4-BE49-F238E27FC236}">
              <a16:creationId xmlns:a16="http://schemas.microsoft.com/office/drawing/2014/main" id="{6402462E-DA61-4FB5-9D6A-E2F8ADAED3A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7" name="テキスト ボックス 726">
          <a:extLst>
            <a:ext uri="{FF2B5EF4-FFF2-40B4-BE49-F238E27FC236}">
              <a16:creationId xmlns:a16="http://schemas.microsoft.com/office/drawing/2014/main" id="{22A6DFF1-94CE-4AD2-849C-F9E0BDFFBA8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8" name="直線コネクタ 727">
          <a:extLst>
            <a:ext uri="{FF2B5EF4-FFF2-40B4-BE49-F238E27FC236}">
              <a16:creationId xmlns:a16="http://schemas.microsoft.com/office/drawing/2014/main" id="{2DFD8643-C3A1-4318-88CB-5F31A6CAF27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9" name="テキスト ボックス 728">
          <a:extLst>
            <a:ext uri="{FF2B5EF4-FFF2-40B4-BE49-F238E27FC236}">
              <a16:creationId xmlns:a16="http://schemas.microsoft.com/office/drawing/2014/main" id="{6BFF2918-0638-4286-A781-158A8A25B45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0" name="直線コネクタ 729">
          <a:extLst>
            <a:ext uri="{FF2B5EF4-FFF2-40B4-BE49-F238E27FC236}">
              <a16:creationId xmlns:a16="http://schemas.microsoft.com/office/drawing/2014/main" id="{2ADF8472-FEBA-41E9-8966-8928D5339B9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1" name="テキスト ボックス 730">
          <a:extLst>
            <a:ext uri="{FF2B5EF4-FFF2-40B4-BE49-F238E27FC236}">
              <a16:creationId xmlns:a16="http://schemas.microsoft.com/office/drawing/2014/main" id="{FC8BBC84-65BA-453A-9F27-67D41A91722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2" name="直線コネクタ 731">
          <a:extLst>
            <a:ext uri="{FF2B5EF4-FFF2-40B4-BE49-F238E27FC236}">
              <a16:creationId xmlns:a16="http://schemas.microsoft.com/office/drawing/2014/main" id="{AC4C9509-9D1C-45E9-B809-A0B6C93E8B5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消防施設】&#10;有形固定資産減価償却率グラフ枠">
          <a:extLst>
            <a:ext uri="{FF2B5EF4-FFF2-40B4-BE49-F238E27FC236}">
              <a16:creationId xmlns:a16="http://schemas.microsoft.com/office/drawing/2014/main" id="{8A7E979F-0983-46DF-8E41-A3E924E295D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734" name="直線コネクタ 733">
          <a:extLst>
            <a:ext uri="{FF2B5EF4-FFF2-40B4-BE49-F238E27FC236}">
              <a16:creationId xmlns:a16="http://schemas.microsoft.com/office/drawing/2014/main" id="{64AFBB05-5B58-44A5-923C-71FC776B88BE}"/>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735" name="【消防施設】&#10;有形固定資産減価償却率最小値テキスト">
          <a:extLst>
            <a:ext uri="{FF2B5EF4-FFF2-40B4-BE49-F238E27FC236}">
              <a16:creationId xmlns:a16="http://schemas.microsoft.com/office/drawing/2014/main" id="{5C1B7A03-2C78-422D-B0AB-2F7264CA8462}"/>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736" name="直線コネクタ 735">
          <a:extLst>
            <a:ext uri="{FF2B5EF4-FFF2-40B4-BE49-F238E27FC236}">
              <a16:creationId xmlns:a16="http://schemas.microsoft.com/office/drawing/2014/main" id="{ACCCE401-A539-4B5C-A053-0BC8D846918C}"/>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737" name="【消防施設】&#10;有形固定資産減価償却率最大値テキスト">
          <a:extLst>
            <a:ext uri="{FF2B5EF4-FFF2-40B4-BE49-F238E27FC236}">
              <a16:creationId xmlns:a16="http://schemas.microsoft.com/office/drawing/2014/main" id="{D088FB21-2F0A-4C1B-8CE8-31BA008C360B}"/>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738" name="直線コネクタ 737">
          <a:extLst>
            <a:ext uri="{FF2B5EF4-FFF2-40B4-BE49-F238E27FC236}">
              <a16:creationId xmlns:a16="http://schemas.microsoft.com/office/drawing/2014/main" id="{2BFB8987-F334-46EB-9D91-87575B592C64}"/>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36303</xdr:rowOff>
    </xdr:from>
    <xdr:ext cx="405111" cy="259045"/>
    <xdr:sp macro="" textlink="">
      <xdr:nvSpPr>
        <xdr:cNvPr id="739" name="【消防施設】&#10;有形固定資産減価償却率平均値テキスト">
          <a:extLst>
            <a:ext uri="{FF2B5EF4-FFF2-40B4-BE49-F238E27FC236}">
              <a16:creationId xmlns:a16="http://schemas.microsoft.com/office/drawing/2014/main" id="{FC7E7B61-7C86-488F-87B4-0E663F3776E4}"/>
            </a:ext>
          </a:extLst>
        </xdr:cNvPr>
        <xdr:cNvSpPr txBox="1"/>
      </xdr:nvSpPr>
      <xdr:spPr>
        <a:xfrm>
          <a:off x="16357600" y="1409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740" name="フローチャート: 判断 739">
          <a:extLst>
            <a:ext uri="{FF2B5EF4-FFF2-40B4-BE49-F238E27FC236}">
              <a16:creationId xmlns:a16="http://schemas.microsoft.com/office/drawing/2014/main" id="{7F15F563-D03A-40FC-A4C9-34B4A8A1D878}"/>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741" name="フローチャート: 判断 740">
          <a:extLst>
            <a:ext uri="{FF2B5EF4-FFF2-40B4-BE49-F238E27FC236}">
              <a16:creationId xmlns:a16="http://schemas.microsoft.com/office/drawing/2014/main" id="{60516D22-7187-426E-966A-2B39D9754C07}"/>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742" name="フローチャート: 判断 741">
          <a:extLst>
            <a:ext uri="{FF2B5EF4-FFF2-40B4-BE49-F238E27FC236}">
              <a16:creationId xmlns:a16="http://schemas.microsoft.com/office/drawing/2014/main" id="{177E8ED7-F175-4679-A863-3F4BA2CDC4D6}"/>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43" name="フローチャート: 判断 742">
          <a:extLst>
            <a:ext uri="{FF2B5EF4-FFF2-40B4-BE49-F238E27FC236}">
              <a16:creationId xmlns:a16="http://schemas.microsoft.com/office/drawing/2014/main" id="{633B6F5A-20EF-48EB-BF66-213860AD0204}"/>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744" name="フローチャート: 判断 743">
          <a:extLst>
            <a:ext uri="{FF2B5EF4-FFF2-40B4-BE49-F238E27FC236}">
              <a16:creationId xmlns:a16="http://schemas.microsoft.com/office/drawing/2014/main" id="{2FAB4C73-CA66-491A-A6DB-15BDD1D0F808}"/>
            </a:ext>
          </a:extLst>
        </xdr:cNvPr>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F7B1D332-CEA1-43B2-82A3-A1B4699DBF9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27D88C9-22F2-48DB-91FC-3FBAAF01658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BB938595-AB3B-4474-95B5-327F1A4B240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57954986-8481-498A-AD73-A324D01F1ED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1C17506-AFAF-4948-AA42-13FDB96D682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24856</xdr:rowOff>
    </xdr:from>
    <xdr:to>
      <xdr:col>85</xdr:col>
      <xdr:colOff>177800</xdr:colOff>
      <xdr:row>83</xdr:row>
      <xdr:rowOff>126456</xdr:rowOff>
    </xdr:to>
    <xdr:sp macro="" textlink="">
      <xdr:nvSpPr>
        <xdr:cNvPr id="750" name="楕円 749">
          <a:extLst>
            <a:ext uri="{FF2B5EF4-FFF2-40B4-BE49-F238E27FC236}">
              <a16:creationId xmlns:a16="http://schemas.microsoft.com/office/drawing/2014/main" id="{CBD972C2-CE5D-40B8-A163-9850287FA430}"/>
            </a:ext>
          </a:extLst>
        </xdr:cNvPr>
        <xdr:cNvSpPr/>
      </xdr:nvSpPr>
      <xdr:spPr>
        <a:xfrm>
          <a:off x="162687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3283</xdr:rowOff>
    </xdr:from>
    <xdr:ext cx="405111" cy="259045"/>
    <xdr:sp macro="" textlink="">
      <xdr:nvSpPr>
        <xdr:cNvPr id="751" name="【消防施設】&#10;有形固定資産減価償却率該当値テキスト">
          <a:extLst>
            <a:ext uri="{FF2B5EF4-FFF2-40B4-BE49-F238E27FC236}">
              <a16:creationId xmlns:a16="http://schemas.microsoft.com/office/drawing/2014/main" id="{98533578-57FA-4A87-AB75-8C37E1DC5E6F}"/>
            </a:ext>
          </a:extLst>
        </xdr:cNvPr>
        <xdr:cNvSpPr txBox="1"/>
      </xdr:nvSpPr>
      <xdr:spPr>
        <a:xfrm>
          <a:off x="16357600"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148952</xdr:rowOff>
    </xdr:from>
    <xdr:to>
      <xdr:col>81</xdr:col>
      <xdr:colOff>101600</xdr:colOff>
      <xdr:row>83</xdr:row>
      <xdr:rowOff>79102</xdr:rowOff>
    </xdr:to>
    <xdr:sp macro="" textlink="">
      <xdr:nvSpPr>
        <xdr:cNvPr id="752" name="楕円 751">
          <a:extLst>
            <a:ext uri="{FF2B5EF4-FFF2-40B4-BE49-F238E27FC236}">
              <a16:creationId xmlns:a16="http://schemas.microsoft.com/office/drawing/2014/main" id="{2324E990-214A-4833-BAC5-D47385BAADFC}"/>
            </a:ext>
          </a:extLst>
        </xdr:cNvPr>
        <xdr:cNvSpPr/>
      </xdr:nvSpPr>
      <xdr:spPr>
        <a:xfrm>
          <a:off x="15430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28302</xdr:rowOff>
    </xdr:from>
    <xdr:to>
      <xdr:col>85</xdr:col>
      <xdr:colOff>127000</xdr:colOff>
      <xdr:row>83</xdr:row>
      <xdr:rowOff>75656</xdr:rowOff>
    </xdr:to>
    <xdr:cxnSp macro="">
      <xdr:nvCxnSpPr>
        <xdr:cNvPr id="753" name="直線コネクタ 752">
          <a:extLst>
            <a:ext uri="{FF2B5EF4-FFF2-40B4-BE49-F238E27FC236}">
              <a16:creationId xmlns:a16="http://schemas.microsoft.com/office/drawing/2014/main" id="{D54109D5-2141-496F-8D09-AA2DC7D50C3E}"/>
            </a:ext>
          </a:extLst>
        </xdr:cNvPr>
        <xdr:cNvCxnSpPr/>
      </xdr:nvCxnSpPr>
      <xdr:spPr>
        <a:xfrm>
          <a:off x="15481300" y="14258652"/>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62412</xdr:rowOff>
    </xdr:from>
    <xdr:to>
      <xdr:col>76</xdr:col>
      <xdr:colOff>165100</xdr:colOff>
      <xdr:row>83</xdr:row>
      <xdr:rowOff>164012</xdr:rowOff>
    </xdr:to>
    <xdr:sp macro="" textlink="">
      <xdr:nvSpPr>
        <xdr:cNvPr id="754" name="楕円 753">
          <a:extLst>
            <a:ext uri="{FF2B5EF4-FFF2-40B4-BE49-F238E27FC236}">
              <a16:creationId xmlns:a16="http://schemas.microsoft.com/office/drawing/2014/main" id="{796C491F-B0CD-4E47-92D5-35761880A252}"/>
            </a:ext>
          </a:extLst>
        </xdr:cNvPr>
        <xdr:cNvSpPr/>
      </xdr:nvSpPr>
      <xdr:spPr>
        <a:xfrm>
          <a:off x="14541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28302</xdr:rowOff>
    </xdr:from>
    <xdr:to>
      <xdr:col>81</xdr:col>
      <xdr:colOff>50800</xdr:colOff>
      <xdr:row>83</xdr:row>
      <xdr:rowOff>113212</xdr:rowOff>
    </xdr:to>
    <xdr:cxnSp macro="">
      <xdr:nvCxnSpPr>
        <xdr:cNvPr id="755" name="直線コネクタ 754">
          <a:extLst>
            <a:ext uri="{FF2B5EF4-FFF2-40B4-BE49-F238E27FC236}">
              <a16:creationId xmlns:a16="http://schemas.microsoft.com/office/drawing/2014/main" id="{C56ABE63-ABE0-439B-8F3B-CF599258F567}"/>
            </a:ext>
          </a:extLst>
        </xdr:cNvPr>
        <xdr:cNvCxnSpPr/>
      </xdr:nvCxnSpPr>
      <xdr:spPr>
        <a:xfrm flipV="1">
          <a:off x="14592300" y="14258652"/>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5262</xdr:rowOff>
    </xdr:from>
    <xdr:to>
      <xdr:col>72</xdr:col>
      <xdr:colOff>38100</xdr:colOff>
      <xdr:row>84</xdr:row>
      <xdr:rowOff>106862</xdr:rowOff>
    </xdr:to>
    <xdr:sp macro="" textlink="">
      <xdr:nvSpPr>
        <xdr:cNvPr id="756" name="楕円 755">
          <a:extLst>
            <a:ext uri="{FF2B5EF4-FFF2-40B4-BE49-F238E27FC236}">
              <a16:creationId xmlns:a16="http://schemas.microsoft.com/office/drawing/2014/main" id="{85F66D4D-2951-47BC-AF83-B7534BFA926C}"/>
            </a:ext>
          </a:extLst>
        </xdr:cNvPr>
        <xdr:cNvSpPr/>
      </xdr:nvSpPr>
      <xdr:spPr>
        <a:xfrm>
          <a:off x="13652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113212</xdr:rowOff>
    </xdr:from>
    <xdr:to>
      <xdr:col>76</xdr:col>
      <xdr:colOff>114300</xdr:colOff>
      <xdr:row>84</xdr:row>
      <xdr:rowOff>56062</xdr:rowOff>
    </xdr:to>
    <xdr:cxnSp macro="">
      <xdr:nvCxnSpPr>
        <xdr:cNvPr id="757" name="直線コネクタ 756">
          <a:extLst>
            <a:ext uri="{FF2B5EF4-FFF2-40B4-BE49-F238E27FC236}">
              <a16:creationId xmlns:a16="http://schemas.microsoft.com/office/drawing/2014/main" id="{37791012-21DE-4A91-A56B-BC971FCDF754}"/>
            </a:ext>
          </a:extLst>
        </xdr:cNvPr>
        <xdr:cNvCxnSpPr/>
      </xdr:nvCxnSpPr>
      <xdr:spPr>
        <a:xfrm flipV="1">
          <a:off x="13703300" y="1434356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134257</xdr:rowOff>
    </xdr:from>
    <xdr:to>
      <xdr:col>67</xdr:col>
      <xdr:colOff>101600</xdr:colOff>
      <xdr:row>84</xdr:row>
      <xdr:rowOff>64407</xdr:rowOff>
    </xdr:to>
    <xdr:sp macro="" textlink="">
      <xdr:nvSpPr>
        <xdr:cNvPr id="758" name="楕円 757">
          <a:extLst>
            <a:ext uri="{FF2B5EF4-FFF2-40B4-BE49-F238E27FC236}">
              <a16:creationId xmlns:a16="http://schemas.microsoft.com/office/drawing/2014/main" id="{758FB489-C2CE-4082-A526-5340103D5FA9}"/>
            </a:ext>
          </a:extLst>
        </xdr:cNvPr>
        <xdr:cNvSpPr/>
      </xdr:nvSpPr>
      <xdr:spPr>
        <a:xfrm>
          <a:off x="12763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13607</xdr:rowOff>
    </xdr:from>
    <xdr:to>
      <xdr:col>71</xdr:col>
      <xdr:colOff>177800</xdr:colOff>
      <xdr:row>84</xdr:row>
      <xdr:rowOff>56062</xdr:rowOff>
    </xdr:to>
    <xdr:cxnSp macro="">
      <xdr:nvCxnSpPr>
        <xdr:cNvPr id="759" name="直線コネクタ 758">
          <a:extLst>
            <a:ext uri="{FF2B5EF4-FFF2-40B4-BE49-F238E27FC236}">
              <a16:creationId xmlns:a16="http://schemas.microsoft.com/office/drawing/2014/main" id="{BF88B91A-92FF-4D3E-A13E-D3976A76B33A}"/>
            </a:ext>
          </a:extLst>
        </xdr:cNvPr>
        <xdr:cNvCxnSpPr/>
      </xdr:nvCxnSpPr>
      <xdr:spPr>
        <a:xfrm>
          <a:off x="12814300" y="1441540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760" name="n_1aveValue【消防施設】&#10;有形固定資産減価償却率">
          <a:extLst>
            <a:ext uri="{FF2B5EF4-FFF2-40B4-BE49-F238E27FC236}">
              <a16:creationId xmlns:a16="http://schemas.microsoft.com/office/drawing/2014/main" id="{28201E73-DCAE-4FD3-A104-EBB0F748783E}"/>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761" name="n_2aveValue【消防施設】&#10;有形固定資産減価償却率">
          <a:extLst>
            <a:ext uri="{FF2B5EF4-FFF2-40B4-BE49-F238E27FC236}">
              <a16:creationId xmlns:a16="http://schemas.microsoft.com/office/drawing/2014/main" id="{1A699B1E-E88C-40A5-A23E-A15754605261}"/>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762" name="n_3aveValue【消防施設】&#10;有形固定資産減価償却率">
          <a:extLst>
            <a:ext uri="{FF2B5EF4-FFF2-40B4-BE49-F238E27FC236}">
              <a16:creationId xmlns:a16="http://schemas.microsoft.com/office/drawing/2014/main" id="{78140DB1-E85F-4A12-9EA6-3D0F257BEF67}"/>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763" name="n_4aveValue【消防施設】&#10;有形固定資産減価償却率">
          <a:extLst>
            <a:ext uri="{FF2B5EF4-FFF2-40B4-BE49-F238E27FC236}">
              <a16:creationId xmlns:a16="http://schemas.microsoft.com/office/drawing/2014/main" id="{93C9BF44-D717-4488-8CB4-EB914D42748D}"/>
            </a:ext>
          </a:extLst>
        </xdr:cNvPr>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70229</xdr:rowOff>
    </xdr:from>
    <xdr:ext cx="405111" cy="259045"/>
    <xdr:sp macro="" textlink="">
      <xdr:nvSpPr>
        <xdr:cNvPr id="764" name="n_1mainValue【消防施設】&#10;有形固定資産減価償却率">
          <a:extLst>
            <a:ext uri="{FF2B5EF4-FFF2-40B4-BE49-F238E27FC236}">
              <a16:creationId xmlns:a16="http://schemas.microsoft.com/office/drawing/2014/main" id="{69908CB2-264C-41A6-BD72-4189B1AA28E3}"/>
            </a:ext>
          </a:extLst>
        </xdr:cNvPr>
        <xdr:cNvSpPr txBox="1"/>
      </xdr:nvSpPr>
      <xdr:spPr>
        <a:xfrm>
          <a:off x="152660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765" name="n_2mainValue【消防施設】&#10;有形固定資産減価償却率">
          <a:extLst>
            <a:ext uri="{FF2B5EF4-FFF2-40B4-BE49-F238E27FC236}">
              <a16:creationId xmlns:a16="http://schemas.microsoft.com/office/drawing/2014/main" id="{FDC5B33C-96EC-4603-8A22-56AC9ED17C47}"/>
            </a:ext>
          </a:extLst>
        </xdr:cNvPr>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97989</xdr:rowOff>
    </xdr:from>
    <xdr:ext cx="405111" cy="259045"/>
    <xdr:sp macro="" textlink="">
      <xdr:nvSpPr>
        <xdr:cNvPr id="766" name="n_3mainValue【消防施設】&#10;有形固定資産減価償却率">
          <a:extLst>
            <a:ext uri="{FF2B5EF4-FFF2-40B4-BE49-F238E27FC236}">
              <a16:creationId xmlns:a16="http://schemas.microsoft.com/office/drawing/2014/main" id="{9F2DAE7D-8714-4F9D-8A47-AB968B3031CA}"/>
            </a:ext>
          </a:extLst>
        </xdr:cNvPr>
        <xdr:cNvSpPr txBox="1"/>
      </xdr:nvSpPr>
      <xdr:spPr>
        <a:xfrm>
          <a:off x="13500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55534</xdr:rowOff>
    </xdr:from>
    <xdr:ext cx="405111" cy="259045"/>
    <xdr:sp macro="" textlink="">
      <xdr:nvSpPr>
        <xdr:cNvPr id="767" name="n_4mainValue【消防施設】&#10;有形固定資産減価償却率">
          <a:extLst>
            <a:ext uri="{FF2B5EF4-FFF2-40B4-BE49-F238E27FC236}">
              <a16:creationId xmlns:a16="http://schemas.microsoft.com/office/drawing/2014/main" id="{DAC71026-D911-44BB-AA41-05F70359D1D0}"/>
            </a:ext>
          </a:extLst>
        </xdr:cNvPr>
        <xdr:cNvSpPr txBox="1"/>
      </xdr:nvSpPr>
      <xdr:spPr>
        <a:xfrm>
          <a:off x="12611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8" name="正方形/長方形 767">
          <a:extLst>
            <a:ext uri="{FF2B5EF4-FFF2-40B4-BE49-F238E27FC236}">
              <a16:creationId xmlns:a16="http://schemas.microsoft.com/office/drawing/2014/main" id="{6B3BD139-002C-41ED-901D-84FEBD95362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9" name="正方形/長方形 768">
          <a:extLst>
            <a:ext uri="{FF2B5EF4-FFF2-40B4-BE49-F238E27FC236}">
              <a16:creationId xmlns:a16="http://schemas.microsoft.com/office/drawing/2014/main" id="{59EE76A2-D024-4BC0-A69E-A86120B6874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0" name="正方形/長方形 769">
          <a:extLst>
            <a:ext uri="{FF2B5EF4-FFF2-40B4-BE49-F238E27FC236}">
              <a16:creationId xmlns:a16="http://schemas.microsoft.com/office/drawing/2014/main" id="{9A5642EC-B7D8-403B-B9BE-8F3D8CAC2B7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1" name="正方形/長方形 770">
          <a:extLst>
            <a:ext uri="{FF2B5EF4-FFF2-40B4-BE49-F238E27FC236}">
              <a16:creationId xmlns:a16="http://schemas.microsoft.com/office/drawing/2014/main" id="{11449928-EBD0-4A82-8ED4-41C9C22C269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2" name="正方形/長方形 771">
          <a:extLst>
            <a:ext uri="{FF2B5EF4-FFF2-40B4-BE49-F238E27FC236}">
              <a16:creationId xmlns:a16="http://schemas.microsoft.com/office/drawing/2014/main" id="{F63C985B-3F74-4E15-82AF-E6C29E3DE9D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3" name="正方形/長方形 772">
          <a:extLst>
            <a:ext uri="{FF2B5EF4-FFF2-40B4-BE49-F238E27FC236}">
              <a16:creationId xmlns:a16="http://schemas.microsoft.com/office/drawing/2014/main" id="{6C6688D4-7B23-41F0-8ECC-B60F9169C76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4" name="正方形/長方形 773">
          <a:extLst>
            <a:ext uri="{FF2B5EF4-FFF2-40B4-BE49-F238E27FC236}">
              <a16:creationId xmlns:a16="http://schemas.microsoft.com/office/drawing/2014/main" id="{E0AB4BB4-6FC3-485D-8198-07BD18EAB9D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5" name="正方形/長方形 774">
          <a:extLst>
            <a:ext uri="{FF2B5EF4-FFF2-40B4-BE49-F238E27FC236}">
              <a16:creationId xmlns:a16="http://schemas.microsoft.com/office/drawing/2014/main" id="{A8A709DE-08AB-475B-AA40-21A8A0B5098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6" name="テキスト ボックス 775">
          <a:extLst>
            <a:ext uri="{FF2B5EF4-FFF2-40B4-BE49-F238E27FC236}">
              <a16:creationId xmlns:a16="http://schemas.microsoft.com/office/drawing/2014/main" id="{08C90628-BC15-4EB4-922E-35C31AA49E3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7" name="直線コネクタ 776">
          <a:extLst>
            <a:ext uri="{FF2B5EF4-FFF2-40B4-BE49-F238E27FC236}">
              <a16:creationId xmlns:a16="http://schemas.microsoft.com/office/drawing/2014/main" id="{5EFCB4D6-E998-4C83-8FA3-497A1813214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8" name="直線コネクタ 777">
          <a:extLst>
            <a:ext uri="{FF2B5EF4-FFF2-40B4-BE49-F238E27FC236}">
              <a16:creationId xmlns:a16="http://schemas.microsoft.com/office/drawing/2014/main" id="{18E5EBB5-6A41-43FA-A8E9-661002AF9375}"/>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9" name="テキスト ボックス 778">
          <a:extLst>
            <a:ext uri="{FF2B5EF4-FFF2-40B4-BE49-F238E27FC236}">
              <a16:creationId xmlns:a16="http://schemas.microsoft.com/office/drawing/2014/main" id="{42BC3464-829D-4604-B0AC-B733E3EA31FE}"/>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0" name="直線コネクタ 779">
          <a:extLst>
            <a:ext uri="{FF2B5EF4-FFF2-40B4-BE49-F238E27FC236}">
              <a16:creationId xmlns:a16="http://schemas.microsoft.com/office/drawing/2014/main" id="{682AD17B-1130-4B3A-B0F9-8B71E1384AEC}"/>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1" name="テキスト ボックス 780">
          <a:extLst>
            <a:ext uri="{FF2B5EF4-FFF2-40B4-BE49-F238E27FC236}">
              <a16:creationId xmlns:a16="http://schemas.microsoft.com/office/drawing/2014/main" id="{3912EECF-2F3E-43B0-AB30-A982B8A773C9}"/>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2" name="直線コネクタ 781">
          <a:extLst>
            <a:ext uri="{FF2B5EF4-FFF2-40B4-BE49-F238E27FC236}">
              <a16:creationId xmlns:a16="http://schemas.microsoft.com/office/drawing/2014/main" id="{DBFEF173-2216-476A-BEB1-CC6FDD1C1BCE}"/>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3" name="テキスト ボックス 782">
          <a:extLst>
            <a:ext uri="{FF2B5EF4-FFF2-40B4-BE49-F238E27FC236}">
              <a16:creationId xmlns:a16="http://schemas.microsoft.com/office/drawing/2014/main" id="{030F2F67-1F4B-4103-A2B8-B886A799B852}"/>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4" name="直線コネクタ 783">
          <a:extLst>
            <a:ext uri="{FF2B5EF4-FFF2-40B4-BE49-F238E27FC236}">
              <a16:creationId xmlns:a16="http://schemas.microsoft.com/office/drawing/2014/main" id="{4FFE8FDD-1E99-4E39-9933-0598BB79DA47}"/>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5" name="テキスト ボックス 784">
          <a:extLst>
            <a:ext uri="{FF2B5EF4-FFF2-40B4-BE49-F238E27FC236}">
              <a16:creationId xmlns:a16="http://schemas.microsoft.com/office/drawing/2014/main" id="{92F32E0B-099F-46BB-B1E2-630B3FF7F61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6" name="直線コネクタ 785">
          <a:extLst>
            <a:ext uri="{FF2B5EF4-FFF2-40B4-BE49-F238E27FC236}">
              <a16:creationId xmlns:a16="http://schemas.microsoft.com/office/drawing/2014/main" id="{DA69B7E1-B591-4CAA-9B7E-1724354975A5}"/>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7" name="テキスト ボックス 786">
          <a:extLst>
            <a:ext uri="{FF2B5EF4-FFF2-40B4-BE49-F238E27FC236}">
              <a16:creationId xmlns:a16="http://schemas.microsoft.com/office/drawing/2014/main" id="{FAF34C32-E6BF-4FB2-A3F6-D98A8E499CB1}"/>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8" name="直線コネクタ 787">
          <a:extLst>
            <a:ext uri="{FF2B5EF4-FFF2-40B4-BE49-F238E27FC236}">
              <a16:creationId xmlns:a16="http://schemas.microsoft.com/office/drawing/2014/main" id="{26E40D94-7AE4-442F-A773-681E248C9FA1}"/>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9" name="テキスト ボックス 788">
          <a:extLst>
            <a:ext uri="{FF2B5EF4-FFF2-40B4-BE49-F238E27FC236}">
              <a16:creationId xmlns:a16="http://schemas.microsoft.com/office/drawing/2014/main" id="{2B14D23B-B3E5-44B0-BD69-99EC32BD062A}"/>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DF03F9F5-0992-4431-932A-4AC3278305C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AFCFC9AB-E61F-475D-9235-17517FEFFE9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71C25EBB-4A0D-4E99-9C58-075D6F82782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793" name="直線コネクタ 792">
          <a:extLst>
            <a:ext uri="{FF2B5EF4-FFF2-40B4-BE49-F238E27FC236}">
              <a16:creationId xmlns:a16="http://schemas.microsoft.com/office/drawing/2014/main" id="{426DBD10-7AD2-45C0-9673-59C2858244A3}"/>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94" name="【消防施設】&#10;一人当たり面積最小値テキスト">
          <a:extLst>
            <a:ext uri="{FF2B5EF4-FFF2-40B4-BE49-F238E27FC236}">
              <a16:creationId xmlns:a16="http://schemas.microsoft.com/office/drawing/2014/main" id="{6E51FC3F-6D8B-44AF-BDF2-0D94CB4AE4D2}"/>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95" name="直線コネクタ 794">
          <a:extLst>
            <a:ext uri="{FF2B5EF4-FFF2-40B4-BE49-F238E27FC236}">
              <a16:creationId xmlns:a16="http://schemas.microsoft.com/office/drawing/2014/main" id="{2CED8961-2411-4634-94ED-6EBBE5C51902}"/>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796" name="【消防施設】&#10;一人当たり面積最大値テキスト">
          <a:extLst>
            <a:ext uri="{FF2B5EF4-FFF2-40B4-BE49-F238E27FC236}">
              <a16:creationId xmlns:a16="http://schemas.microsoft.com/office/drawing/2014/main" id="{53A6FCBC-D4C9-4ABA-BFB7-10684C29B11F}"/>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797" name="直線コネクタ 796">
          <a:extLst>
            <a:ext uri="{FF2B5EF4-FFF2-40B4-BE49-F238E27FC236}">
              <a16:creationId xmlns:a16="http://schemas.microsoft.com/office/drawing/2014/main" id="{DCC0B601-E443-4A32-9524-1568402B738A}"/>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798" name="【消防施設】&#10;一人当たり面積平均値テキスト">
          <a:extLst>
            <a:ext uri="{FF2B5EF4-FFF2-40B4-BE49-F238E27FC236}">
              <a16:creationId xmlns:a16="http://schemas.microsoft.com/office/drawing/2014/main" id="{74DD967B-CFE0-4514-BA15-3A7BA7B819B8}"/>
            </a:ext>
          </a:extLst>
        </xdr:cNvPr>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799" name="フローチャート: 判断 798">
          <a:extLst>
            <a:ext uri="{FF2B5EF4-FFF2-40B4-BE49-F238E27FC236}">
              <a16:creationId xmlns:a16="http://schemas.microsoft.com/office/drawing/2014/main" id="{4E6A2358-6DD6-4B39-AC85-1062779236C0}"/>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800" name="フローチャート: 判断 799">
          <a:extLst>
            <a:ext uri="{FF2B5EF4-FFF2-40B4-BE49-F238E27FC236}">
              <a16:creationId xmlns:a16="http://schemas.microsoft.com/office/drawing/2014/main" id="{CA7D0B82-AB1A-4215-9729-1CE9D45432EF}"/>
            </a:ext>
          </a:extLst>
        </xdr:cNvPr>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801" name="フローチャート: 判断 800">
          <a:extLst>
            <a:ext uri="{FF2B5EF4-FFF2-40B4-BE49-F238E27FC236}">
              <a16:creationId xmlns:a16="http://schemas.microsoft.com/office/drawing/2014/main" id="{6038EF0D-3C5E-4209-A784-48C24D66938E}"/>
            </a:ext>
          </a:extLst>
        </xdr:cNvPr>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802" name="フローチャート: 判断 801">
          <a:extLst>
            <a:ext uri="{FF2B5EF4-FFF2-40B4-BE49-F238E27FC236}">
              <a16:creationId xmlns:a16="http://schemas.microsoft.com/office/drawing/2014/main" id="{5C055E88-75B2-4774-92CC-DA207DA5C158}"/>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803" name="フローチャート: 判断 802">
          <a:extLst>
            <a:ext uri="{FF2B5EF4-FFF2-40B4-BE49-F238E27FC236}">
              <a16:creationId xmlns:a16="http://schemas.microsoft.com/office/drawing/2014/main" id="{CA40F503-0004-4D9E-8A16-B45D612EFF2A}"/>
            </a:ext>
          </a:extLst>
        </xdr:cNvPr>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F4241617-23B6-4C0F-9FE4-D44323D81AC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DB53010A-2FFF-4AE9-A9D6-6D292F91052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ED176125-BD0F-44C9-BB25-7D05A5C4BA3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CC4684FB-4264-48FD-BCBA-F639B1B67A6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7B8D2999-BA0D-485B-93C8-84ED2F03EAA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106172</xdr:rowOff>
    </xdr:from>
    <xdr:to>
      <xdr:col>116</xdr:col>
      <xdr:colOff>114300</xdr:colOff>
      <xdr:row>87</xdr:row>
      <xdr:rowOff>36322</xdr:rowOff>
    </xdr:to>
    <xdr:sp macro="" textlink="">
      <xdr:nvSpPr>
        <xdr:cNvPr id="809" name="楕円 808">
          <a:extLst>
            <a:ext uri="{FF2B5EF4-FFF2-40B4-BE49-F238E27FC236}">
              <a16:creationId xmlns:a16="http://schemas.microsoft.com/office/drawing/2014/main" id="{B199EC73-63F5-42CB-B6F1-B94FB943028F}"/>
            </a:ext>
          </a:extLst>
        </xdr:cNvPr>
        <xdr:cNvSpPr/>
      </xdr:nvSpPr>
      <xdr:spPr>
        <a:xfrm>
          <a:off x="22110700" y="1485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21099</xdr:rowOff>
    </xdr:from>
    <xdr:ext cx="469744" cy="259045"/>
    <xdr:sp macro="" textlink="">
      <xdr:nvSpPr>
        <xdr:cNvPr id="810" name="【消防施設】&#10;一人当たり面積該当値テキスト">
          <a:extLst>
            <a:ext uri="{FF2B5EF4-FFF2-40B4-BE49-F238E27FC236}">
              <a16:creationId xmlns:a16="http://schemas.microsoft.com/office/drawing/2014/main" id="{77462678-03E6-4904-AA1C-277DA014A9DA}"/>
            </a:ext>
          </a:extLst>
        </xdr:cNvPr>
        <xdr:cNvSpPr txBox="1"/>
      </xdr:nvSpPr>
      <xdr:spPr>
        <a:xfrm>
          <a:off x="22199600" y="1476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95069</xdr:rowOff>
    </xdr:from>
    <xdr:to>
      <xdr:col>112</xdr:col>
      <xdr:colOff>38100</xdr:colOff>
      <xdr:row>87</xdr:row>
      <xdr:rowOff>25219</xdr:rowOff>
    </xdr:to>
    <xdr:sp macro="" textlink="">
      <xdr:nvSpPr>
        <xdr:cNvPr id="811" name="楕円 810">
          <a:extLst>
            <a:ext uri="{FF2B5EF4-FFF2-40B4-BE49-F238E27FC236}">
              <a16:creationId xmlns:a16="http://schemas.microsoft.com/office/drawing/2014/main" id="{04B73BD2-4B6B-4770-A4CC-4C22858305E0}"/>
            </a:ext>
          </a:extLst>
        </xdr:cNvPr>
        <xdr:cNvSpPr/>
      </xdr:nvSpPr>
      <xdr:spPr>
        <a:xfrm>
          <a:off x="21272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145869</xdr:rowOff>
    </xdr:from>
    <xdr:to>
      <xdr:col>116</xdr:col>
      <xdr:colOff>63500</xdr:colOff>
      <xdr:row>86</xdr:row>
      <xdr:rowOff>156972</xdr:rowOff>
    </xdr:to>
    <xdr:cxnSp macro="">
      <xdr:nvCxnSpPr>
        <xdr:cNvPr id="812" name="直線コネクタ 811">
          <a:extLst>
            <a:ext uri="{FF2B5EF4-FFF2-40B4-BE49-F238E27FC236}">
              <a16:creationId xmlns:a16="http://schemas.microsoft.com/office/drawing/2014/main" id="{D1ED1DEC-85D0-49EA-A728-39F8821302DC}"/>
            </a:ext>
          </a:extLst>
        </xdr:cNvPr>
        <xdr:cNvCxnSpPr/>
      </xdr:nvCxnSpPr>
      <xdr:spPr>
        <a:xfrm>
          <a:off x="21323300" y="14890569"/>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98008</xdr:rowOff>
    </xdr:from>
    <xdr:to>
      <xdr:col>107</xdr:col>
      <xdr:colOff>101600</xdr:colOff>
      <xdr:row>87</xdr:row>
      <xdr:rowOff>28158</xdr:rowOff>
    </xdr:to>
    <xdr:sp macro="" textlink="">
      <xdr:nvSpPr>
        <xdr:cNvPr id="813" name="楕円 812">
          <a:extLst>
            <a:ext uri="{FF2B5EF4-FFF2-40B4-BE49-F238E27FC236}">
              <a16:creationId xmlns:a16="http://schemas.microsoft.com/office/drawing/2014/main" id="{8C82454D-3C63-4EDB-ADC0-DBF6CF3CE927}"/>
            </a:ext>
          </a:extLst>
        </xdr:cNvPr>
        <xdr:cNvSpPr/>
      </xdr:nvSpPr>
      <xdr:spPr>
        <a:xfrm>
          <a:off x="20383500" y="148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145869</xdr:rowOff>
    </xdr:from>
    <xdr:to>
      <xdr:col>111</xdr:col>
      <xdr:colOff>177800</xdr:colOff>
      <xdr:row>86</xdr:row>
      <xdr:rowOff>148808</xdr:rowOff>
    </xdr:to>
    <xdr:cxnSp macro="">
      <xdr:nvCxnSpPr>
        <xdr:cNvPr id="814" name="直線コネクタ 813">
          <a:extLst>
            <a:ext uri="{FF2B5EF4-FFF2-40B4-BE49-F238E27FC236}">
              <a16:creationId xmlns:a16="http://schemas.microsoft.com/office/drawing/2014/main" id="{7D9CBE43-7A07-47ED-AE52-910052866F48}"/>
            </a:ext>
          </a:extLst>
        </xdr:cNvPr>
        <xdr:cNvCxnSpPr/>
      </xdr:nvCxnSpPr>
      <xdr:spPr>
        <a:xfrm flipV="1">
          <a:off x="20434300" y="1489056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98008</xdr:rowOff>
    </xdr:from>
    <xdr:to>
      <xdr:col>102</xdr:col>
      <xdr:colOff>165100</xdr:colOff>
      <xdr:row>87</xdr:row>
      <xdr:rowOff>28158</xdr:rowOff>
    </xdr:to>
    <xdr:sp macro="" textlink="">
      <xdr:nvSpPr>
        <xdr:cNvPr id="815" name="楕円 814">
          <a:extLst>
            <a:ext uri="{FF2B5EF4-FFF2-40B4-BE49-F238E27FC236}">
              <a16:creationId xmlns:a16="http://schemas.microsoft.com/office/drawing/2014/main" id="{7823D733-07F6-4D81-B9CF-FA0F4FF58ADE}"/>
            </a:ext>
          </a:extLst>
        </xdr:cNvPr>
        <xdr:cNvSpPr/>
      </xdr:nvSpPr>
      <xdr:spPr>
        <a:xfrm>
          <a:off x="19494500" y="148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148808</xdr:rowOff>
    </xdr:from>
    <xdr:to>
      <xdr:col>107</xdr:col>
      <xdr:colOff>50800</xdr:colOff>
      <xdr:row>86</xdr:row>
      <xdr:rowOff>148808</xdr:rowOff>
    </xdr:to>
    <xdr:cxnSp macro="">
      <xdr:nvCxnSpPr>
        <xdr:cNvPr id="816" name="直線コネクタ 815">
          <a:extLst>
            <a:ext uri="{FF2B5EF4-FFF2-40B4-BE49-F238E27FC236}">
              <a16:creationId xmlns:a16="http://schemas.microsoft.com/office/drawing/2014/main" id="{CEF10BBF-D984-4A4E-B5EE-92C49143F98D}"/>
            </a:ext>
          </a:extLst>
        </xdr:cNvPr>
        <xdr:cNvCxnSpPr/>
      </xdr:nvCxnSpPr>
      <xdr:spPr>
        <a:xfrm>
          <a:off x="19545300" y="14893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97028</xdr:rowOff>
    </xdr:from>
    <xdr:to>
      <xdr:col>98</xdr:col>
      <xdr:colOff>38100</xdr:colOff>
      <xdr:row>87</xdr:row>
      <xdr:rowOff>27178</xdr:rowOff>
    </xdr:to>
    <xdr:sp macro="" textlink="">
      <xdr:nvSpPr>
        <xdr:cNvPr id="817" name="楕円 816">
          <a:extLst>
            <a:ext uri="{FF2B5EF4-FFF2-40B4-BE49-F238E27FC236}">
              <a16:creationId xmlns:a16="http://schemas.microsoft.com/office/drawing/2014/main" id="{6D7C199C-BB39-49DB-A1E3-2CA936A934FF}"/>
            </a:ext>
          </a:extLst>
        </xdr:cNvPr>
        <xdr:cNvSpPr/>
      </xdr:nvSpPr>
      <xdr:spPr>
        <a:xfrm>
          <a:off x="18605500" y="148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147828</xdr:rowOff>
    </xdr:from>
    <xdr:to>
      <xdr:col>102</xdr:col>
      <xdr:colOff>114300</xdr:colOff>
      <xdr:row>86</xdr:row>
      <xdr:rowOff>148808</xdr:rowOff>
    </xdr:to>
    <xdr:cxnSp macro="">
      <xdr:nvCxnSpPr>
        <xdr:cNvPr id="818" name="直線コネクタ 817">
          <a:extLst>
            <a:ext uri="{FF2B5EF4-FFF2-40B4-BE49-F238E27FC236}">
              <a16:creationId xmlns:a16="http://schemas.microsoft.com/office/drawing/2014/main" id="{84E3201D-BC41-4699-A98F-C19E927607FA}"/>
            </a:ext>
          </a:extLst>
        </xdr:cNvPr>
        <xdr:cNvCxnSpPr/>
      </xdr:nvCxnSpPr>
      <xdr:spPr>
        <a:xfrm>
          <a:off x="18656300" y="1489252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819" name="n_1aveValue【消防施設】&#10;一人当たり面積">
          <a:extLst>
            <a:ext uri="{FF2B5EF4-FFF2-40B4-BE49-F238E27FC236}">
              <a16:creationId xmlns:a16="http://schemas.microsoft.com/office/drawing/2014/main" id="{76122265-482A-4C26-8720-3B3FF70F0913}"/>
            </a:ext>
          </a:extLst>
        </xdr:cNvPr>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820" name="n_2aveValue【消防施設】&#10;一人当たり面積">
          <a:extLst>
            <a:ext uri="{FF2B5EF4-FFF2-40B4-BE49-F238E27FC236}">
              <a16:creationId xmlns:a16="http://schemas.microsoft.com/office/drawing/2014/main" id="{0672F883-E853-473F-BCB6-53FAA7476CAC}"/>
            </a:ext>
          </a:extLst>
        </xdr:cNvPr>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821" name="n_3aveValue【消防施設】&#10;一人当たり面積">
          <a:extLst>
            <a:ext uri="{FF2B5EF4-FFF2-40B4-BE49-F238E27FC236}">
              <a16:creationId xmlns:a16="http://schemas.microsoft.com/office/drawing/2014/main" id="{7C081B03-A963-42EA-973E-F71E455A1A8E}"/>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822" name="n_4aveValue【消防施設】&#10;一人当たり面積">
          <a:extLst>
            <a:ext uri="{FF2B5EF4-FFF2-40B4-BE49-F238E27FC236}">
              <a16:creationId xmlns:a16="http://schemas.microsoft.com/office/drawing/2014/main" id="{928B7762-55F4-49AA-BA15-ADE47E7A7B55}"/>
            </a:ext>
          </a:extLst>
        </xdr:cNvPr>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16346</xdr:rowOff>
    </xdr:from>
    <xdr:ext cx="469744" cy="259045"/>
    <xdr:sp macro="" textlink="">
      <xdr:nvSpPr>
        <xdr:cNvPr id="823" name="n_1mainValue【消防施設】&#10;一人当たり面積">
          <a:extLst>
            <a:ext uri="{FF2B5EF4-FFF2-40B4-BE49-F238E27FC236}">
              <a16:creationId xmlns:a16="http://schemas.microsoft.com/office/drawing/2014/main" id="{F8FFA0AA-7D0F-4A14-97C0-BCFD980081B9}"/>
            </a:ext>
          </a:extLst>
        </xdr:cNvPr>
        <xdr:cNvSpPr txBox="1"/>
      </xdr:nvSpPr>
      <xdr:spPr>
        <a:xfrm>
          <a:off x="21075727" y="149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19285</xdr:rowOff>
    </xdr:from>
    <xdr:ext cx="469744" cy="259045"/>
    <xdr:sp macro="" textlink="">
      <xdr:nvSpPr>
        <xdr:cNvPr id="824" name="n_2mainValue【消防施設】&#10;一人当たり面積">
          <a:extLst>
            <a:ext uri="{FF2B5EF4-FFF2-40B4-BE49-F238E27FC236}">
              <a16:creationId xmlns:a16="http://schemas.microsoft.com/office/drawing/2014/main" id="{63DCEACF-C99A-4E15-8A4B-CFEF28AEAE62}"/>
            </a:ext>
          </a:extLst>
        </xdr:cNvPr>
        <xdr:cNvSpPr txBox="1"/>
      </xdr:nvSpPr>
      <xdr:spPr>
        <a:xfrm>
          <a:off x="20199427" y="1493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19285</xdr:rowOff>
    </xdr:from>
    <xdr:ext cx="469744" cy="259045"/>
    <xdr:sp macro="" textlink="">
      <xdr:nvSpPr>
        <xdr:cNvPr id="825" name="n_3mainValue【消防施設】&#10;一人当たり面積">
          <a:extLst>
            <a:ext uri="{FF2B5EF4-FFF2-40B4-BE49-F238E27FC236}">
              <a16:creationId xmlns:a16="http://schemas.microsoft.com/office/drawing/2014/main" id="{5E2FA378-B366-43FF-AF79-D451647469AD}"/>
            </a:ext>
          </a:extLst>
        </xdr:cNvPr>
        <xdr:cNvSpPr txBox="1"/>
      </xdr:nvSpPr>
      <xdr:spPr>
        <a:xfrm>
          <a:off x="19310427" y="1493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18305</xdr:rowOff>
    </xdr:from>
    <xdr:ext cx="469744" cy="259045"/>
    <xdr:sp macro="" textlink="">
      <xdr:nvSpPr>
        <xdr:cNvPr id="826" name="n_4mainValue【消防施設】&#10;一人当たり面積">
          <a:extLst>
            <a:ext uri="{FF2B5EF4-FFF2-40B4-BE49-F238E27FC236}">
              <a16:creationId xmlns:a16="http://schemas.microsoft.com/office/drawing/2014/main" id="{44014226-DDDF-4917-BBD6-F8FA11412B7C}"/>
            </a:ext>
          </a:extLst>
        </xdr:cNvPr>
        <xdr:cNvSpPr txBox="1"/>
      </xdr:nvSpPr>
      <xdr:spPr>
        <a:xfrm>
          <a:off x="18421427" y="1493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78104004-E164-4C6A-9188-81DBFB4E594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68FD8948-6EF8-4794-BEB7-CB21318EFE8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C8262B04-AE9E-4C81-9429-36B32FB2CF9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E3E88EC6-DB61-4816-AD10-20EBC42693D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1E134089-00CF-4347-B272-CB73E383CE1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27DDE4FF-A47B-41DF-8AC5-23380DA205E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8A34704F-F0E7-4061-BC35-9703E8F47CA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D80C2E8C-EF8D-4BE4-B828-45BB55FA1D3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B7E937E9-BA96-45DD-A344-F3A337CBAE6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5FB9837D-4484-4F1D-ABE8-9F67BE8FFFB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DC00DCB0-811C-4554-9AC1-7B7B6D1D969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a:extLst>
            <a:ext uri="{FF2B5EF4-FFF2-40B4-BE49-F238E27FC236}">
              <a16:creationId xmlns:a16="http://schemas.microsoft.com/office/drawing/2014/main" id="{7E2ABF52-FA4F-4BD8-9056-9B2DD13D377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90BEF617-FA3D-4F20-A60E-B02ECC1CB98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a:extLst>
            <a:ext uri="{FF2B5EF4-FFF2-40B4-BE49-F238E27FC236}">
              <a16:creationId xmlns:a16="http://schemas.microsoft.com/office/drawing/2014/main" id="{EEE686DE-B3A4-4AB5-9636-DA68A741099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a:extLst>
            <a:ext uri="{FF2B5EF4-FFF2-40B4-BE49-F238E27FC236}">
              <a16:creationId xmlns:a16="http://schemas.microsoft.com/office/drawing/2014/main" id="{E922E3B5-7C33-4371-AD37-F3F1F045945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a:extLst>
            <a:ext uri="{FF2B5EF4-FFF2-40B4-BE49-F238E27FC236}">
              <a16:creationId xmlns:a16="http://schemas.microsoft.com/office/drawing/2014/main" id="{F0EEAC7D-0FCC-445E-BB30-7AFEEA4D09A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a:extLst>
            <a:ext uri="{FF2B5EF4-FFF2-40B4-BE49-F238E27FC236}">
              <a16:creationId xmlns:a16="http://schemas.microsoft.com/office/drawing/2014/main" id="{3A933F45-263B-405F-AE1A-3514ECB9FB2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a:extLst>
            <a:ext uri="{FF2B5EF4-FFF2-40B4-BE49-F238E27FC236}">
              <a16:creationId xmlns:a16="http://schemas.microsoft.com/office/drawing/2014/main" id="{8467723B-C68F-480E-9911-8DCDF44DDF7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a:extLst>
            <a:ext uri="{FF2B5EF4-FFF2-40B4-BE49-F238E27FC236}">
              <a16:creationId xmlns:a16="http://schemas.microsoft.com/office/drawing/2014/main" id="{E59E7B8B-151A-4855-8081-08361AFE35E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a:extLst>
            <a:ext uri="{FF2B5EF4-FFF2-40B4-BE49-F238E27FC236}">
              <a16:creationId xmlns:a16="http://schemas.microsoft.com/office/drawing/2014/main" id="{300E6770-ACE2-49E5-BF69-31613CFFFE1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a:extLst>
            <a:ext uri="{FF2B5EF4-FFF2-40B4-BE49-F238E27FC236}">
              <a16:creationId xmlns:a16="http://schemas.microsoft.com/office/drawing/2014/main" id="{55601824-5964-4E8B-974E-2C7A4DE3455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a:extLst>
            <a:ext uri="{FF2B5EF4-FFF2-40B4-BE49-F238E27FC236}">
              <a16:creationId xmlns:a16="http://schemas.microsoft.com/office/drawing/2014/main" id="{D06C833C-6FD0-4503-8882-5020A29187F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a:extLst>
            <a:ext uri="{FF2B5EF4-FFF2-40B4-BE49-F238E27FC236}">
              <a16:creationId xmlns:a16="http://schemas.microsoft.com/office/drawing/2014/main" id="{F6CE3A16-05FD-4F14-81E5-83F13EE5451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C57B6DFA-FB40-4713-8D06-CAA7DD70E04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8256B30D-9B3C-48AD-8E8B-BB4B8A1A905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852" name="直線コネクタ 851">
          <a:extLst>
            <a:ext uri="{FF2B5EF4-FFF2-40B4-BE49-F238E27FC236}">
              <a16:creationId xmlns:a16="http://schemas.microsoft.com/office/drawing/2014/main" id="{45A45653-4CB6-4A7F-A5D6-8AEA01932DFA}"/>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3" name="【庁舎】&#10;有形固定資産減価償却率最小値テキスト">
          <a:extLst>
            <a:ext uri="{FF2B5EF4-FFF2-40B4-BE49-F238E27FC236}">
              <a16:creationId xmlns:a16="http://schemas.microsoft.com/office/drawing/2014/main" id="{F4F5A8D5-3297-4CC7-B393-E6193B95CA5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4" name="直線コネクタ 853">
          <a:extLst>
            <a:ext uri="{FF2B5EF4-FFF2-40B4-BE49-F238E27FC236}">
              <a16:creationId xmlns:a16="http://schemas.microsoft.com/office/drawing/2014/main" id="{7FF39A7D-4293-49F8-8E1D-F6EAA8B4DA7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855" name="【庁舎】&#10;有形固定資産減価償却率最大値テキスト">
          <a:extLst>
            <a:ext uri="{FF2B5EF4-FFF2-40B4-BE49-F238E27FC236}">
              <a16:creationId xmlns:a16="http://schemas.microsoft.com/office/drawing/2014/main" id="{16B5B549-F70D-4AD1-B6F7-B4A15027EE54}"/>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856" name="直線コネクタ 855">
          <a:extLst>
            <a:ext uri="{FF2B5EF4-FFF2-40B4-BE49-F238E27FC236}">
              <a16:creationId xmlns:a16="http://schemas.microsoft.com/office/drawing/2014/main" id="{6BE6DF37-1271-442E-A51F-9C8E8E89F8DD}"/>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857" name="【庁舎】&#10;有形固定資産減価償却率平均値テキスト">
          <a:extLst>
            <a:ext uri="{FF2B5EF4-FFF2-40B4-BE49-F238E27FC236}">
              <a16:creationId xmlns:a16="http://schemas.microsoft.com/office/drawing/2014/main" id="{9072BD3D-A67E-43C1-9D4C-771EE1E98BAC}"/>
            </a:ext>
          </a:extLst>
        </xdr:cNvPr>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858" name="フローチャート: 判断 857">
          <a:extLst>
            <a:ext uri="{FF2B5EF4-FFF2-40B4-BE49-F238E27FC236}">
              <a16:creationId xmlns:a16="http://schemas.microsoft.com/office/drawing/2014/main" id="{18C981FD-2DE6-4284-BEA2-A1CDD3DADF1E}"/>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859" name="フローチャート: 判断 858">
          <a:extLst>
            <a:ext uri="{FF2B5EF4-FFF2-40B4-BE49-F238E27FC236}">
              <a16:creationId xmlns:a16="http://schemas.microsoft.com/office/drawing/2014/main" id="{CD15C476-068A-4BAE-9F52-2F67A3400C3D}"/>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860" name="フローチャート: 判断 859">
          <a:extLst>
            <a:ext uri="{FF2B5EF4-FFF2-40B4-BE49-F238E27FC236}">
              <a16:creationId xmlns:a16="http://schemas.microsoft.com/office/drawing/2014/main" id="{56943365-66A0-48E6-A4D9-FE05A964B2C4}"/>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861" name="フローチャート: 判断 860">
          <a:extLst>
            <a:ext uri="{FF2B5EF4-FFF2-40B4-BE49-F238E27FC236}">
              <a16:creationId xmlns:a16="http://schemas.microsoft.com/office/drawing/2014/main" id="{8FF928BB-73BD-484E-95A1-7D498A6BC54E}"/>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862" name="フローチャート: 判断 861">
          <a:extLst>
            <a:ext uri="{FF2B5EF4-FFF2-40B4-BE49-F238E27FC236}">
              <a16:creationId xmlns:a16="http://schemas.microsoft.com/office/drawing/2014/main" id="{8E9A47E9-AE1B-45A3-A2C1-AC360ED1283B}"/>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C622BEC1-53FD-46F8-A331-A00F61DB0BD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8AB34426-2CED-435E-8683-3BCABA28D38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E67CBD3B-7BB6-4B20-9F2D-6CA6E29091A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770B27E7-B65F-4DBB-A46F-0F28FA1EDD8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BE97AB90-E0EA-4E1F-8D4F-F9DA86F3033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95613</xdr:rowOff>
    </xdr:from>
    <xdr:to>
      <xdr:col>85</xdr:col>
      <xdr:colOff>177800</xdr:colOff>
      <xdr:row>108</xdr:row>
      <xdr:rowOff>25763</xdr:rowOff>
    </xdr:to>
    <xdr:sp macro="" textlink="">
      <xdr:nvSpPr>
        <xdr:cNvPr id="868" name="楕円 867">
          <a:extLst>
            <a:ext uri="{FF2B5EF4-FFF2-40B4-BE49-F238E27FC236}">
              <a16:creationId xmlns:a16="http://schemas.microsoft.com/office/drawing/2014/main" id="{555B7154-487C-4755-BC6F-EBE9D1FD4243}"/>
            </a:ext>
          </a:extLst>
        </xdr:cNvPr>
        <xdr:cNvSpPr/>
      </xdr:nvSpPr>
      <xdr:spPr>
        <a:xfrm>
          <a:off x="162687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74040</xdr:rowOff>
    </xdr:from>
    <xdr:ext cx="405111" cy="259045"/>
    <xdr:sp macro="" textlink="">
      <xdr:nvSpPr>
        <xdr:cNvPr id="869" name="【庁舎】&#10;有形固定資産減価償却率該当値テキスト">
          <a:extLst>
            <a:ext uri="{FF2B5EF4-FFF2-40B4-BE49-F238E27FC236}">
              <a16:creationId xmlns:a16="http://schemas.microsoft.com/office/drawing/2014/main" id="{AAA7E758-B239-46B0-897B-F34C3E4B24B3}"/>
            </a:ext>
          </a:extLst>
        </xdr:cNvPr>
        <xdr:cNvSpPr txBox="1"/>
      </xdr:nvSpPr>
      <xdr:spPr>
        <a:xfrm>
          <a:off x="16357600"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74386</xdr:rowOff>
    </xdr:from>
    <xdr:to>
      <xdr:col>81</xdr:col>
      <xdr:colOff>101600</xdr:colOff>
      <xdr:row>108</xdr:row>
      <xdr:rowOff>4536</xdr:rowOff>
    </xdr:to>
    <xdr:sp macro="" textlink="">
      <xdr:nvSpPr>
        <xdr:cNvPr id="870" name="楕円 869">
          <a:extLst>
            <a:ext uri="{FF2B5EF4-FFF2-40B4-BE49-F238E27FC236}">
              <a16:creationId xmlns:a16="http://schemas.microsoft.com/office/drawing/2014/main" id="{89028A63-C211-416E-B622-68543306767A}"/>
            </a:ext>
          </a:extLst>
        </xdr:cNvPr>
        <xdr:cNvSpPr/>
      </xdr:nvSpPr>
      <xdr:spPr>
        <a:xfrm>
          <a:off x="15430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125186</xdr:rowOff>
    </xdr:from>
    <xdr:to>
      <xdr:col>85</xdr:col>
      <xdr:colOff>127000</xdr:colOff>
      <xdr:row>107</xdr:row>
      <xdr:rowOff>146413</xdr:rowOff>
    </xdr:to>
    <xdr:cxnSp macro="">
      <xdr:nvCxnSpPr>
        <xdr:cNvPr id="871" name="直線コネクタ 870">
          <a:extLst>
            <a:ext uri="{FF2B5EF4-FFF2-40B4-BE49-F238E27FC236}">
              <a16:creationId xmlns:a16="http://schemas.microsoft.com/office/drawing/2014/main" id="{B945C808-DBF5-4022-B9FC-AC249E9CA4C9}"/>
            </a:ext>
          </a:extLst>
        </xdr:cNvPr>
        <xdr:cNvCxnSpPr/>
      </xdr:nvCxnSpPr>
      <xdr:spPr>
        <a:xfrm>
          <a:off x="15481300" y="1847033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53158</xdr:rowOff>
    </xdr:from>
    <xdr:to>
      <xdr:col>76</xdr:col>
      <xdr:colOff>165100</xdr:colOff>
      <xdr:row>107</xdr:row>
      <xdr:rowOff>154758</xdr:rowOff>
    </xdr:to>
    <xdr:sp macro="" textlink="">
      <xdr:nvSpPr>
        <xdr:cNvPr id="872" name="楕円 871">
          <a:extLst>
            <a:ext uri="{FF2B5EF4-FFF2-40B4-BE49-F238E27FC236}">
              <a16:creationId xmlns:a16="http://schemas.microsoft.com/office/drawing/2014/main" id="{0A025F3E-21B9-40C3-8534-9EFDAADDA6CA}"/>
            </a:ext>
          </a:extLst>
        </xdr:cNvPr>
        <xdr:cNvSpPr/>
      </xdr:nvSpPr>
      <xdr:spPr>
        <a:xfrm>
          <a:off x="14541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103958</xdr:rowOff>
    </xdr:from>
    <xdr:to>
      <xdr:col>81</xdr:col>
      <xdr:colOff>50800</xdr:colOff>
      <xdr:row>107</xdr:row>
      <xdr:rowOff>125186</xdr:rowOff>
    </xdr:to>
    <xdr:cxnSp macro="">
      <xdr:nvCxnSpPr>
        <xdr:cNvPr id="873" name="直線コネクタ 872">
          <a:extLst>
            <a:ext uri="{FF2B5EF4-FFF2-40B4-BE49-F238E27FC236}">
              <a16:creationId xmlns:a16="http://schemas.microsoft.com/office/drawing/2014/main" id="{156B24BC-F98C-4B52-A7C5-465D76E08E3F}"/>
            </a:ext>
          </a:extLst>
        </xdr:cNvPr>
        <xdr:cNvCxnSpPr/>
      </xdr:nvCxnSpPr>
      <xdr:spPr>
        <a:xfrm>
          <a:off x="14592300" y="1844910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22134</xdr:rowOff>
    </xdr:from>
    <xdr:to>
      <xdr:col>72</xdr:col>
      <xdr:colOff>38100</xdr:colOff>
      <xdr:row>107</xdr:row>
      <xdr:rowOff>123734</xdr:rowOff>
    </xdr:to>
    <xdr:sp macro="" textlink="">
      <xdr:nvSpPr>
        <xdr:cNvPr id="874" name="楕円 873">
          <a:extLst>
            <a:ext uri="{FF2B5EF4-FFF2-40B4-BE49-F238E27FC236}">
              <a16:creationId xmlns:a16="http://schemas.microsoft.com/office/drawing/2014/main" id="{362C557B-C420-4BE2-833E-4552BA1B8C0F}"/>
            </a:ext>
          </a:extLst>
        </xdr:cNvPr>
        <xdr:cNvSpPr/>
      </xdr:nvSpPr>
      <xdr:spPr>
        <a:xfrm>
          <a:off x="13652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72934</xdr:rowOff>
    </xdr:from>
    <xdr:to>
      <xdr:col>76</xdr:col>
      <xdr:colOff>114300</xdr:colOff>
      <xdr:row>107</xdr:row>
      <xdr:rowOff>103958</xdr:rowOff>
    </xdr:to>
    <xdr:cxnSp macro="">
      <xdr:nvCxnSpPr>
        <xdr:cNvPr id="875" name="直線コネクタ 874">
          <a:extLst>
            <a:ext uri="{FF2B5EF4-FFF2-40B4-BE49-F238E27FC236}">
              <a16:creationId xmlns:a16="http://schemas.microsoft.com/office/drawing/2014/main" id="{1E10E0E4-9648-4984-ADAA-677E9FF3CE07}"/>
            </a:ext>
          </a:extLst>
        </xdr:cNvPr>
        <xdr:cNvCxnSpPr/>
      </xdr:nvCxnSpPr>
      <xdr:spPr>
        <a:xfrm>
          <a:off x="13703300" y="184180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162561</xdr:rowOff>
    </xdr:from>
    <xdr:to>
      <xdr:col>67</xdr:col>
      <xdr:colOff>101600</xdr:colOff>
      <xdr:row>107</xdr:row>
      <xdr:rowOff>92711</xdr:rowOff>
    </xdr:to>
    <xdr:sp macro="" textlink="">
      <xdr:nvSpPr>
        <xdr:cNvPr id="876" name="楕円 875">
          <a:extLst>
            <a:ext uri="{FF2B5EF4-FFF2-40B4-BE49-F238E27FC236}">
              <a16:creationId xmlns:a16="http://schemas.microsoft.com/office/drawing/2014/main" id="{E2783249-984B-40DC-A80F-F0CAE6103EB3}"/>
            </a:ext>
          </a:extLst>
        </xdr:cNvPr>
        <xdr:cNvSpPr/>
      </xdr:nvSpPr>
      <xdr:spPr>
        <a:xfrm>
          <a:off x="1276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41911</xdr:rowOff>
    </xdr:from>
    <xdr:to>
      <xdr:col>71</xdr:col>
      <xdr:colOff>177800</xdr:colOff>
      <xdr:row>107</xdr:row>
      <xdr:rowOff>72934</xdr:rowOff>
    </xdr:to>
    <xdr:cxnSp macro="">
      <xdr:nvCxnSpPr>
        <xdr:cNvPr id="877" name="直線コネクタ 876">
          <a:extLst>
            <a:ext uri="{FF2B5EF4-FFF2-40B4-BE49-F238E27FC236}">
              <a16:creationId xmlns:a16="http://schemas.microsoft.com/office/drawing/2014/main" id="{B9340722-ADED-430F-B169-798A780BC763}"/>
            </a:ext>
          </a:extLst>
        </xdr:cNvPr>
        <xdr:cNvCxnSpPr/>
      </xdr:nvCxnSpPr>
      <xdr:spPr>
        <a:xfrm>
          <a:off x="12814300" y="1838706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878" name="n_1aveValue【庁舎】&#10;有形固定資産減価償却率">
          <a:extLst>
            <a:ext uri="{FF2B5EF4-FFF2-40B4-BE49-F238E27FC236}">
              <a16:creationId xmlns:a16="http://schemas.microsoft.com/office/drawing/2014/main" id="{13478825-FE2E-40F1-A57D-4B9E8B1A826E}"/>
            </a:ext>
          </a:extLst>
        </xdr:cNvPr>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879" name="n_2aveValue【庁舎】&#10;有形固定資産減価償却率">
          <a:extLst>
            <a:ext uri="{FF2B5EF4-FFF2-40B4-BE49-F238E27FC236}">
              <a16:creationId xmlns:a16="http://schemas.microsoft.com/office/drawing/2014/main" id="{E0A7D57D-5048-4BA8-B324-838D1575170A}"/>
            </a:ext>
          </a:extLst>
        </xdr:cNvPr>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880" name="n_3aveValue【庁舎】&#10;有形固定資産減価償却率">
          <a:extLst>
            <a:ext uri="{FF2B5EF4-FFF2-40B4-BE49-F238E27FC236}">
              <a16:creationId xmlns:a16="http://schemas.microsoft.com/office/drawing/2014/main" id="{7FFCDCF3-AAB3-4E84-94B1-7885569F141B}"/>
            </a:ext>
          </a:extLst>
        </xdr:cNvPr>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881" name="n_4aveValue【庁舎】&#10;有形固定資産減価償却率">
          <a:extLst>
            <a:ext uri="{FF2B5EF4-FFF2-40B4-BE49-F238E27FC236}">
              <a16:creationId xmlns:a16="http://schemas.microsoft.com/office/drawing/2014/main" id="{F6A21E7D-A66F-45D3-99F8-783D2211C434}"/>
            </a:ext>
          </a:extLst>
        </xdr:cNvPr>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167113</xdr:rowOff>
    </xdr:from>
    <xdr:ext cx="405111" cy="259045"/>
    <xdr:sp macro="" textlink="">
      <xdr:nvSpPr>
        <xdr:cNvPr id="882" name="n_1mainValue【庁舎】&#10;有形固定資産減価償却率">
          <a:extLst>
            <a:ext uri="{FF2B5EF4-FFF2-40B4-BE49-F238E27FC236}">
              <a16:creationId xmlns:a16="http://schemas.microsoft.com/office/drawing/2014/main" id="{CC5691D6-5B66-4551-B923-443A9742EA78}"/>
            </a:ext>
          </a:extLst>
        </xdr:cNvPr>
        <xdr:cNvSpPr txBox="1"/>
      </xdr:nvSpPr>
      <xdr:spPr>
        <a:xfrm>
          <a:off x="15266044" y="185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145885</xdr:rowOff>
    </xdr:from>
    <xdr:ext cx="405111" cy="259045"/>
    <xdr:sp macro="" textlink="">
      <xdr:nvSpPr>
        <xdr:cNvPr id="883" name="n_2mainValue【庁舎】&#10;有形固定資産減価償却率">
          <a:extLst>
            <a:ext uri="{FF2B5EF4-FFF2-40B4-BE49-F238E27FC236}">
              <a16:creationId xmlns:a16="http://schemas.microsoft.com/office/drawing/2014/main" id="{1E55A5D5-2848-4051-924D-18FD2F674442}"/>
            </a:ext>
          </a:extLst>
        </xdr:cNvPr>
        <xdr:cNvSpPr txBox="1"/>
      </xdr:nvSpPr>
      <xdr:spPr>
        <a:xfrm>
          <a:off x="14389744"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114861</xdr:rowOff>
    </xdr:from>
    <xdr:ext cx="405111" cy="259045"/>
    <xdr:sp macro="" textlink="">
      <xdr:nvSpPr>
        <xdr:cNvPr id="884" name="n_3mainValue【庁舎】&#10;有形固定資産減価償却率">
          <a:extLst>
            <a:ext uri="{FF2B5EF4-FFF2-40B4-BE49-F238E27FC236}">
              <a16:creationId xmlns:a16="http://schemas.microsoft.com/office/drawing/2014/main" id="{C4488252-EC32-47EC-9AA7-77BE4CD6EE1B}"/>
            </a:ext>
          </a:extLst>
        </xdr:cNvPr>
        <xdr:cNvSpPr txBox="1"/>
      </xdr:nvSpPr>
      <xdr:spPr>
        <a:xfrm>
          <a:off x="1350074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83838</xdr:rowOff>
    </xdr:from>
    <xdr:ext cx="405111" cy="259045"/>
    <xdr:sp macro="" textlink="">
      <xdr:nvSpPr>
        <xdr:cNvPr id="885" name="n_4mainValue【庁舎】&#10;有形固定資産減価償却率">
          <a:extLst>
            <a:ext uri="{FF2B5EF4-FFF2-40B4-BE49-F238E27FC236}">
              <a16:creationId xmlns:a16="http://schemas.microsoft.com/office/drawing/2014/main" id="{0B9D47AD-E162-45C3-BF54-764E6684AE03}"/>
            </a:ext>
          </a:extLst>
        </xdr:cNvPr>
        <xdr:cNvSpPr txBox="1"/>
      </xdr:nvSpPr>
      <xdr:spPr>
        <a:xfrm>
          <a:off x="12611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635A7577-A020-4698-A71A-5340EA4FF76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A7AEA292-4CA5-4E95-9874-CCD95FE3D6E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DA95797F-3BB0-40BD-B041-09ED9CBF456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7E2D5C3A-CBB7-4355-B74E-C7980271A3A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024FC22F-3E21-4E4D-87E0-F8A4260C319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74A5BBCF-0878-48FD-A1BF-FFD60AF355E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7DB6AA96-87D0-4911-AFD6-F107A2333CF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B70FCE44-EB16-43C6-9A94-66BC2B7C8D0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5BAC7B5C-832C-482F-BD01-63C9A644DCB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07CF84D7-ACC8-451C-A0A6-36A3C082714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a:extLst>
            <a:ext uri="{FF2B5EF4-FFF2-40B4-BE49-F238E27FC236}">
              <a16:creationId xmlns:a16="http://schemas.microsoft.com/office/drawing/2014/main" id="{8301B545-B9A2-456F-981A-D12EC4665FA2}"/>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a:extLst>
            <a:ext uri="{FF2B5EF4-FFF2-40B4-BE49-F238E27FC236}">
              <a16:creationId xmlns:a16="http://schemas.microsoft.com/office/drawing/2014/main" id="{52E95DFF-0416-4FF6-B444-62218410EF16}"/>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a:extLst>
            <a:ext uri="{FF2B5EF4-FFF2-40B4-BE49-F238E27FC236}">
              <a16:creationId xmlns:a16="http://schemas.microsoft.com/office/drawing/2014/main" id="{BE868401-DB10-46D3-9012-E1C2610AF6F2}"/>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a:extLst>
            <a:ext uri="{FF2B5EF4-FFF2-40B4-BE49-F238E27FC236}">
              <a16:creationId xmlns:a16="http://schemas.microsoft.com/office/drawing/2014/main" id="{54DEA560-7B8F-4846-A196-18AD858E57C7}"/>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a:extLst>
            <a:ext uri="{FF2B5EF4-FFF2-40B4-BE49-F238E27FC236}">
              <a16:creationId xmlns:a16="http://schemas.microsoft.com/office/drawing/2014/main" id="{75DD3799-1406-4310-B7A4-F29200397724}"/>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a:extLst>
            <a:ext uri="{FF2B5EF4-FFF2-40B4-BE49-F238E27FC236}">
              <a16:creationId xmlns:a16="http://schemas.microsoft.com/office/drawing/2014/main" id="{5876E1CB-022E-4A6E-B148-3A9FB1CBE146}"/>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a:extLst>
            <a:ext uri="{FF2B5EF4-FFF2-40B4-BE49-F238E27FC236}">
              <a16:creationId xmlns:a16="http://schemas.microsoft.com/office/drawing/2014/main" id="{5F10BE34-2AE7-49E2-9916-980F67F8009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a:extLst>
            <a:ext uri="{FF2B5EF4-FFF2-40B4-BE49-F238E27FC236}">
              <a16:creationId xmlns:a16="http://schemas.microsoft.com/office/drawing/2014/main" id="{A20D9680-15CE-46EC-BA02-7959AB1BF1D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a:extLst>
            <a:ext uri="{FF2B5EF4-FFF2-40B4-BE49-F238E27FC236}">
              <a16:creationId xmlns:a16="http://schemas.microsoft.com/office/drawing/2014/main" id="{D1D63718-DF42-48EE-9D63-C61278657418}"/>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a:extLst>
            <a:ext uri="{FF2B5EF4-FFF2-40B4-BE49-F238E27FC236}">
              <a16:creationId xmlns:a16="http://schemas.microsoft.com/office/drawing/2014/main" id="{528E4011-6055-4858-852E-4B624EE688FE}"/>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a:extLst>
            <a:ext uri="{FF2B5EF4-FFF2-40B4-BE49-F238E27FC236}">
              <a16:creationId xmlns:a16="http://schemas.microsoft.com/office/drawing/2014/main" id="{CCC176F1-5FFE-404F-99FC-00058B8EECFC}"/>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a:extLst>
            <a:ext uri="{FF2B5EF4-FFF2-40B4-BE49-F238E27FC236}">
              <a16:creationId xmlns:a16="http://schemas.microsoft.com/office/drawing/2014/main" id="{EA9B9A86-792D-47AD-9229-A9278CB6194F}"/>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a:extLst>
            <a:ext uri="{FF2B5EF4-FFF2-40B4-BE49-F238E27FC236}">
              <a16:creationId xmlns:a16="http://schemas.microsoft.com/office/drawing/2014/main" id="{0602B7BC-4938-40D2-BE39-22BA79072F54}"/>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a:extLst>
            <a:ext uri="{FF2B5EF4-FFF2-40B4-BE49-F238E27FC236}">
              <a16:creationId xmlns:a16="http://schemas.microsoft.com/office/drawing/2014/main" id="{EF689C99-0461-49A6-8585-E0EAB0412778}"/>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EBD6B200-CA7B-4B72-ABCD-32C1BC6E1CC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5C9B999D-7BAF-4125-8B0D-FD6BF603897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CC557F7B-0DDB-4722-9F5A-68C0BC90AA8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913" name="直線コネクタ 912">
          <a:extLst>
            <a:ext uri="{FF2B5EF4-FFF2-40B4-BE49-F238E27FC236}">
              <a16:creationId xmlns:a16="http://schemas.microsoft.com/office/drawing/2014/main" id="{FA46433A-7874-4A44-BD0E-B5D9F1F56A99}"/>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914" name="【庁舎】&#10;一人当たり面積最小値テキスト">
          <a:extLst>
            <a:ext uri="{FF2B5EF4-FFF2-40B4-BE49-F238E27FC236}">
              <a16:creationId xmlns:a16="http://schemas.microsoft.com/office/drawing/2014/main" id="{F4835EB4-1F6F-49A0-89EA-C1B3BE5BD9AB}"/>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915" name="直線コネクタ 914">
          <a:extLst>
            <a:ext uri="{FF2B5EF4-FFF2-40B4-BE49-F238E27FC236}">
              <a16:creationId xmlns:a16="http://schemas.microsoft.com/office/drawing/2014/main" id="{40A8780B-3EE8-43AD-8114-2EAD6C78C7D7}"/>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916" name="【庁舎】&#10;一人当たり面積最大値テキスト">
          <a:extLst>
            <a:ext uri="{FF2B5EF4-FFF2-40B4-BE49-F238E27FC236}">
              <a16:creationId xmlns:a16="http://schemas.microsoft.com/office/drawing/2014/main" id="{568FA1C2-E0E2-4008-A913-E1F15E355DF0}"/>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917" name="直線コネクタ 916">
          <a:extLst>
            <a:ext uri="{FF2B5EF4-FFF2-40B4-BE49-F238E27FC236}">
              <a16:creationId xmlns:a16="http://schemas.microsoft.com/office/drawing/2014/main" id="{52959669-1D59-40BD-BFCF-523B72C6902B}"/>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150195</xdr:rowOff>
    </xdr:from>
    <xdr:ext cx="469744" cy="259045"/>
    <xdr:sp macro="" textlink="">
      <xdr:nvSpPr>
        <xdr:cNvPr id="918" name="【庁舎】&#10;一人当たり面積平均値テキスト">
          <a:extLst>
            <a:ext uri="{FF2B5EF4-FFF2-40B4-BE49-F238E27FC236}">
              <a16:creationId xmlns:a16="http://schemas.microsoft.com/office/drawing/2014/main" id="{0035DB99-F858-4E73-AAC7-6C44DB51BC7F}"/>
            </a:ext>
          </a:extLst>
        </xdr:cNvPr>
        <xdr:cNvSpPr txBox="1"/>
      </xdr:nvSpPr>
      <xdr:spPr>
        <a:xfrm>
          <a:off x="22199600" y="18152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919" name="フローチャート: 判断 918">
          <a:extLst>
            <a:ext uri="{FF2B5EF4-FFF2-40B4-BE49-F238E27FC236}">
              <a16:creationId xmlns:a16="http://schemas.microsoft.com/office/drawing/2014/main" id="{26E48962-2BF9-4AD8-9FA1-60F186A6B693}"/>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920" name="フローチャート: 判断 919">
          <a:extLst>
            <a:ext uri="{FF2B5EF4-FFF2-40B4-BE49-F238E27FC236}">
              <a16:creationId xmlns:a16="http://schemas.microsoft.com/office/drawing/2014/main" id="{F83B8C48-EA78-45C2-AC94-D0E538E69416}"/>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921" name="フローチャート: 判断 920">
          <a:extLst>
            <a:ext uri="{FF2B5EF4-FFF2-40B4-BE49-F238E27FC236}">
              <a16:creationId xmlns:a16="http://schemas.microsoft.com/office/drawing/2014/main" id="{830D8E8E-C35C-4764-ABA5-E7E8154646F4}"/>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922" name="フローチャート: 判断 921">
          <a:extLst>
            <a:ext uri="{FF2B5EF4-FFF2-40B4-BE49-F238E27FC236}">
              <a16:creationId xmlns:a16="http://schemas.microsoft.com/office/drawing/2014/main" id="{C6CFD2CB-3854-45C5-9348-E7EF18ACE3AC}"/>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923" name="フローチャート: 判断 922">
          <a:extLst>
            <a:ext uri="{FF2B5EF4-FFF2-40B4-BE49-F238E27FC236}">
              <a16:creationId xmlns:a16="http://schemas.microsoft.com/office/drawing/2014/main" id="{08B72212-D9B9-44E0-A8AD-7B46B5146F61}"/>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86A081F8-E422-48AF-BB22-698D1CA7536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8B1CC598-DF65-4733-878F-DA4408F1CFB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CFE3325B-1371-4574-A1FD-BBD48280C1E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55BF4080-7C79-4A9F-BE5C-6E76DE8D7E7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149D3328-5006-40AF-BF8A-9B16FD9C13F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3493</xdr:rowOff>
    </xdr:from>
    <xdr:to>
      <xdr:col>116</xdr:col>
      <xdr:colOff>114300</xdr:colOff>
      <xdr:row>108</xdr:row>
      <xdr:rowOff>105093</xdr:rowOff>
    </xdr:to>
    <xdr:sp macro="" textlink="">
      <xdr:nvSpPr>
        <xdr:cNvPr id="929" name="楕円 928">
          <a:extLst>
            <a:ext uri="{FF2B5EF4-FFF2-40B4-BE49-F238E27FC236}">
              <a16:creationId xmlns:a16="http://schemas.microsoft.com/office/drawing/2014/main" id="{2895FB01-8898-4B75-B14A-ED01FEE4E4EC}"/>
            </a:ext>
          </a:extLst>
        </xdr:cNvPr>
        <xdr:cNvSpPr/>
      </xdr:nvSpPr>
      <xdr:spPr>
        <a:xfrm>
          <a:off x="22110700" y="1852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89870</xdr:rowOff>
    </xdr:from>
    <xdr:ext cx="469744" cy="259045"/>
    <xdr:sp macro="" textlink="">
      <xdr:nvSpPr>
        <xdr:cNvPr id="930" name="【庁舎】&#10;一人当たり面積該当値テキスト">
          <a:extLst>
            <a:ext uri="{FF2B5EF4-FFF2-40B4-BE49-F238E27FC236}">
              <a16:creationId xmlns:a16="http://schemas.microsoft.com/office/drawing/2014/main" id="{8A5B127C-1C3A-4079-8229-4F0DD47EFC9D}"/>
            </a:ext>
          </a:extLst>
        </xdr:cNvPr>
        <xdr:cNvSpPr txBox="1"/>
      </xdr:nvSpPr>
      <xdr:spPr>
        <a:xfrm>
          <a:off x="22199600" y="1843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7302</xdr:rowOff>
    </xdr:from>
    <xdr:to>
      <xdr:col>112</xdr:col>
      <xdr:colOff>38100</xdr:colOff>
      <xdr:row>108</xdr:row>
      <xdr:rowOff>108902</xdr:rowOff>
    </xdr:to>
    <xdr:sp macro="" textlink="">
      <xdr:nvSpPr>
        <xdr:cNvPr id="931" name="楕円 930">
          <a:extLst>
            <a:ext uri="{FF2B5EF4-FFF2-40B4-BE49-F238E27FC236}">
              <a16:creationId xmlns:a16="http://schemas.microsoft.com/office/drawing/2014/main" id="{F4EA56B8-6FA3-43A2-A31A-AF3F040B36CF}"/>
            </a:ext>
          </a:extLst>
        </xdr:cNvPr>
        <xdr:cNvSpPr/>
      </xdr:nvSpPr>
      <xdr:spPr>
        <a:xfrm>
          <a:off x="21272500" y="185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54293</xdr:rowOff>
    </xdr:from>
    <xdr:to>
      <xdr:col>116</xdr:col>
      <xdr:colOff>63500</xdr:colOff>
      <xdr:row>108</xdr:row>
      <xdr:rowOff>58102</xdr:rowOff>
    </xdr:to>
    <xdr:cxnSp macro="">
      <xdr:nvCxnSpPr>
        <xdr:cNvPr id="932" name="直線コネクタ 931">
          <a:extLst>
            <a:ext uri="{FF2B5EF4-FFF2-40B4-BE49-F238E27FC236}">
              <a16:creationId xmlns:a16="http://schemas.microsoft.com/office/drawing/2014/main" id="{CBCA0F2D-0649-4336-90BE-15750C733D9D}"/>
            </a:ext>
          </a:extLst>
        </xdr:cNvPr>
        <xdr:cNvCxnSpPr/>
      </xdr:nvCxnSpPr>
      <xdr:spPr>
        <a:xfrm flipV="1">
          <a:off x="21323300" y="18570893"/>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7302</xdr:rowOff>
    </xdr:from>
    <xdr:to>
      <xdr:col>107</xdr:col>
      <xdr:colOff>101600</xdr:colOff>
      <xdr:row>108</xdr:row>
      <xdr:rowOff>108902</xdr:rowOff>
    </xdr:to>
    <xdr:sp macro="" textlink="">
      <xdr:nvSpPr>
        <xdr:cNvPr id="933" name="楕円 932">
          <a:extLst>
            <a:ext uri="{FF2B5EF4-FFF2-40B4-BE49-F238E27FC236}">
              <a16:creationId xmlns:a16="http://schemas.microsoft.com/office/drawing/2014/main" id="{8FA21FEA-7757-4303-8D13-42CBF182931A}"/>
            </a:ext>
          </a:extLst>
        </xdr:cNvPr>
        <xdr:cNvSpPr/>
      </xdr:nvSpPr>
      <xdr:spPr>
        <a:xfrm>
          <a:off x="20383500" y="185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58102</xdr:rowOff>
    </xdr:from>
    <xdr:to>
      <xdr:col>111</xdr:col>
      <xdr:colOff>177800</xdr:colOff>
      <xdr:row>108</xdr:row>
      <xdr:rowOff>58102</xdr:rowOff>
    </xdr:to>
    <xdr:cxnSp macro="">
      <xdr:nvCxnSpPr>
        <xdr:cNvPr id="934" name="直線コネクタ 933">
          <a:extLst>
            <a:ext uri="{FF2B5EF4-FFF2-40B4-BE49-F238E27FC236}">
              <a16:creationId xmlns:a16="http://schemas.microsoft.com/office/drawing/2014/main" id="{AEBFEF64-2A23-455F-B092-B8324C3B1F63}"/>
            </a:ext>
          </a:extLst>
        </xdr:cNvPr>
        <xdr:cNvCxnSpPr/>
      </xdr:nvCxnSpPr>
      <xdr:spPr>
        <a:xfrm>
          <a:off x="20434300" y="185747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8255</xdr:rowOff>
    </xdr:from>
    <xdr:to>
      <xdr:col>102</xdr:col>
      <xdr:colOff>165100</xdr:colOff>
      <xdr:row>108</xdr:row>
      <xdr:rowOff>109855</xdr:rowOff>
    </xdr:to>
    <xdr:sp macro="" textlink="">
      <xdr:nvSpPr>
        <xdr:cNvPr id="935" name="楕円 934">
          <a:extLst>
            <a:ext uri="{FF2B5EF4-FFF2-40B4-BE49-F238E27FC236}">
              <a16:creationId xmlns:a16="http://schemas.microsoft.com/office/drawing/2014/main" id="{D1FD1B70-7617-4073-B5DD-D314FEF0A79C}"/>
            </a:ext>
          </a:extLst>
        </xdr:cNvPr>
        <xdr:cNvSpPr/>
      </xdr:nvSpPr>
      <xdr:spPr>
        <a:xfrm>
          <a:off x="19494500" y="185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58102</xdr:rowOff>
    </xdr:from>
    <xdr:to>
      <xdr:col>107</xdr:col>
      <xdr:colOff>50800</xdr:colOff>
      <xdr:row>108</xdr:row>
      <xdr:rowOff>59055</xdr:rowOff>
    </xdr:to>
    <xdr:cxnSp macro="">
      <xdr:nvCxnSpPr>
        <xdr:cNvPr id="936" name="直線コネクタ 935">
          <a:extLst>
            <a:ext uri="{FF2B5EF4-FFF2-40B4-BE49-F238E27FC236}">
              <a16:creationId xmlns:a16="http://schemas.microsoft.com/office/drawing/2014/main" id="{804E1D93-2A15-493E-BD1D-EC84740DA4A1}"/>
            </a:ext>
          </a:extLst>
        </xdr:cNvPr>
        <xdr:cNvCxnSpPr/>
      </xdr:nvCxnSpPr>
      <xdr:spPr>
        <a:xfrm flipV="1">
          <a:off x="19545300" y="18574702"/>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11113</xdr:rowOff>
    </xdr:from>
    <xdr:to>
      <xdr:col>98</xdr:col>
      <xdr:colOff>38100</xdr:colOff>
      <xdr:row>108</xdr:row>
      <xdr:rowOff>112713</xdr:rowOff>
    </xdr:to>
    <xdr:sp macro="" textlink="">
      <xdr:nvSpPr>
        <xdr:cNvPr id="937" name="楕円 936">
          <a:extLst>
            <a:ext uri="{FF2B5EF4-FFF2-40B4-BE49-F238E27FC236}">
              <a16:creationId xmlns:a16="http://schemas.microsoft.com/office/drawing/2014/main" id="{D491B3D4-5ACE-419B-98E3-9A06D474DBF2}"/>
            </a:ext>
          </a:extLst>
        </xdr:cNvPr>
        <xdr:cNvSpPr/>
      </xdr:nvSpPr>
      <xdr:spPr>
        <a:xfrm>
          <a:off x="18605500" y="185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59055</xdr:rowOff>
    </xdr:from>
    <xdr:to>
      <xdr:col>102</xdr:col>
      <xdr:colOff>114300</xdr:colOff>
      <xdr:row>108</xdr:row>
      <xdr:rowOff>61913</xdr:rowOff>
    </xdr:to>
    <xdr:cxnSp macro="">
      <xdr:nvCxnSpPr>
        <xdr:cNvPr id="938" name="直線コネクタ 937">
          <a:extLst>
            <a:ext uri="{FF2B5EF4-FFF2-40B4-BE49-F238E27FC236}">
              <a16:creationId xmlns:a16="http://schemas.microsoft.com/office/drawing/2014/main" id="{086581B5-8C56-40E2-86E8-14AB356A530E}"/>
            </a:ext>
          </a:extLst>
        </xdr:cNvPr>
        <xdr:cNvCxnSpPr/>
      </xdr:nvCxnSpPr>
      <xdr:spPr>
        <a:xfrm flipV="1">
          <a:off x="18656300" y="1857565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102570</xdr:rowOff>
    </xdr:from>
    <xdr:ext cx="469744" cy="259045"/>
    <xdr:sp macro="" textlink="">
      <xdr:nvSpPr>
        <xdr:cNvPr id="939" name="n_1aveValue【庁舎】&#10;一人当たり面積">
          <a:extLst>
            <a:ext uri="{FF2B5EF4-FFF2-40B4-BE49-F238E27FC236}">
              <a16:creationId xmlns:a16="http://schemas.microsoft.com/office/drawing/2014/main" id="{F4EC9953-0E04-4ED6-B9A3-F703DD3FDE26}"/>
            </a:ext>
          </a:extLst>
        </xdr:cNvPr>
        <xdr:cNvSpPr txBox="1"/>
      </xdr:nvSpPr>
      <xdr:spPr>
        <a:xfrm>
          <a:off x="21075727" y="1810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103522</xdr:rowOff>
    </xdr:from>
    <xdr:ext cx="469744" cy="259045"/>
    <xdr:sp macro="" textlink="">
      <xdr:nvSpPr>
        <xdr:cNvPr id="940" name="n_2aveValue【庁舎】&#10;一人当たり面積">
          <a:extLst>
            <a:ext uri="{FF2B5EF4-FFF2-40B4-BE49-F238E27FC236}">
              <a16:creationId xmlns:a16="http://schemas.microsoft.com/office/drawing/2014/main" id="{91332A99-175D-4174-9B59-62E9C8B23411}"/>
            </a:ext>
          </a:extLst>
        </xdr:cNvPr>
        <xdr:cNvSpPr txBox="1"/>
      </xdr:nvSpPr>
      <xdr:spPr>
        <a:xfrm>
          <a:off x="20199427"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941" name="n_3aveValue【庁舎】&#10;一人当たり面積">
          <a:extLst>
            <a:ext uri="{FF2B5EF4-FFF2-40B4-BE49-F238E27FC236}">
              <a16:creationId xmlns:a16="http://schemas.microsoft.com/office/drawing/2014/main" id="{B8D126EF-AE6E-4F91-B3BF-B37FDF3091B9}"/>
            </a:ext>
          </a:extLst>
        </xdr:cNvPr>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942" name="n_4aveValue【庁舎】&#10;一人当たり面積">
          <a:extLst>
            <a:ext uri="{FF2B5EF4-FFF2-40B4-BE49-F238E27FC236}">
              <a16:creationId xmlns:a16="http://schemas.microsoft.com/office/drawing/2014/main" id="{1DE3AFF3-113C-4A7E-BF33-2C419CCABA8D}"/>
            </a:ext>
          </a:extLst>
        </xdr:cNvPr>
        <xdr:cNvSpPr txBox="1"/>
      </xdr:nvSpPr>
      <xdr:spPr>
        <a:xfrm>
          <a:off x="18421427" y="1811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100029</xdr:rowOff>
    </xdr:from>
    <xdr:ext cx="469744" cy="259045"/>
    <xdr:sp macro="" textlink="">
      <xdr:nvSpPr>
        <xdr:cNvPr id="943" name="n_1mainValue【庁舎】&#10;一人当たり面積">
          <a:extLst>
            <a:ext uri="{FF2B5EF4-FFF2-40B4-BE49-F238E27FC236}">
              <a16:creationId xmlns:a16="http://schemas.microsoft.com/office/drawing/2014/main" id="{9943245D-1450-4C3F-841F-A9967ECBC56F}"/>
            </a:ext>
          </a:extLst>
        </xdr:cNvPr>
        <xdr:cNvSpPr txBox="1"/>
      </xdr:nvSpPr>
      <xdr:spPr>
        <a:xfrm>
          <a:off x="21075727" y="1861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100029</xdr:rowOff>
    </xdr:from>
    <xdr:ext cx="469744" cy="259045"/>
    <xdr:sp macro="" textlink="">
      <xdr:nvSpPr>
        <xdr:cNvPr id="944" name="n_2mainValue【庁舎】&#10;一人当たり面積">
          <a:extLst>
            <a:ext uri="{FF2B5EF4-FFF2-40B4-BE49-F238E27FC236}">
              <a16:creationId xmlns:a16="http://schemas.microsoft.com/office/drawing/2014/main" id="{F8231580-1E35-4595-B8B4-E21427033233}"/>
            </a:ext>
          </a:extLst>
        </xdr:cNvPr>
        <xdr:cNvSpPr txBox="1"/>
      </xdr:nvSpPr>
      <xdr:spPr>
        <a:xfrm>
          <a:off x="20199427" y="1861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100982</xdr:rowOff>
    </xdr:from>
    <xdr:ext cx="469744" cy="259045"/>
    <xdr:sp macro="" textlink="">
      <xdr:nvSpPr>
        <xdr:cNvPr id="945" name="n_3mainValue【庁舎】&#10;一人当たり面積">
          <a:extLst>
            <a:ext uri="{FF2B5EF4-FFF2-40B4-BE49-F238E27FC236}">
              <a16:creationId xmlns:a16="http://schemas.microsoft.com/office/drawing/2014/main" id="{0EA340A0-2B89-44EF-BF0A-808FF005A6FD}"/>
            </a:ext>
          </a:extLst>
        </xdr:cNvPr>
        <xdr:cNvSpPr txBox="1"/>
      </xdr:nvSpPr>
      <xdr:spPr>
        <a:xfrm>
          <a:off x="19310427" y="1861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103840</xdr:rowOff>
    </xdr:from>
    <xdr:ext cx="469744" cy="259045"/>
    <xdr:sp macro="" textlink="">
      <xdr:nvSpPr>
        <xdr:cNvPr id="946" name="n_4mainValue【庁舎】&#10;一人当たり面積">
          <a:extLst>
            <a:ext uri="{FF2B5EF4-FFF2-40B4-BE49-F238E27FC236}">
              <a16:creationId xmlns:a16="http://schemas.microsoft.com/office/drawing/2014/main" id="{227C6842-2042-474D-B734-CE3FE463AF51}"/>
            </a:ext>
          </a:extLst>
        </xdr:cNvPr>
        <xdr:cNvSpPr txBox="1"/>
      </xdr:nvSpPr>
      <xdr:spPr>
        <a:xfrm>
          <a:off x="18421427" y="1862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12E7331C-3210-4165-A8BE-20F4358C62F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4643FB16-BFED-4E70-98CF-2E8248F72A8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11DB9CBD-A45C-4C5F-8071-18EE6C6F9E3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の有形固定資産減価償却率については、平成３０年度及び令和元年度に実施した消防団詰所の建て替えにより、類似団体と同水準となっているが、その他の施設については、全体的に類似団体よりも高い水準となっている。令和元年度に策定した個別施設計画に基づき、より積極的な老朽化対策に取り組んでいくことで、有形固定資産減価償却率の改善を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12,943
12,766
58.61
7,530,485
7,222,899
241,279
3,761,022
5,199,557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会計年度任用職員制度施行に伴う人件費の増加等により、前年と比べて</a:t>
          </a:r>
          <a:r>
            <a:rPr kumimoji="1" lang="en-US" altLang="ja-JP" sz="1100">
              <a:solidFill>
                <a:schemeClr val="dk1"/>
              </a:solidFill>
              <a:effectLst/>
              <a:latin typeface="+mn-lt"/>
              <a:ea typeface="+mn-ea"/>
              <a:cs typeface="+mn-cs"/>
            </a:rPr>
            <a:t>0.009</a:t>
          </a:r>
          <a:r>
            <a:rPr kumimoji="1" lang="ja-JP" altLang="ja-JP" sz="1100">
              <a:solidFill>
                <a:schemeClr val="dk1"/>
              </a:solidFill>
              <a:effectLst/>
              <a:latin typeface="+mn-lt"/>
              <a:ea typeface="+mn-ea"/>
              <a:cs typeface="+mn-cs"/>
            </a:rPr>
            <a:t>ポイント悪化した。</a:t>
          </a:r>
          <a:endParaRPr lang="ja-JP" altLang="ja-JP" sz="1400">
            <a:effectLst/>
          </a:endParaRPr>
        </a:p>
        <a:p>
          <a:r>
            <a:rPr kumimoji="1" lang="ja-JP" altLang="ja-JP" sz="1100">
              <a:solidFill>
                <a:schemeClr val="dk1"/>
              </a:solidFill>
              <a:effectLst/>
              <a:latin typeface="+mn-lt"/>
              <a:ea typeface="+mn-ea"/>
              <a:cs typeface="+mn-cs"/>
            </a:rPr>
            <a:t>　また、普通交付税が増加した一方、新型コロナウイルス感染対策事業をはじめとする事業の実施により、地域経済対策を幅広く実施したことも要因である。</a:t>
          </a:r>
          <a:endParaRPr lang="ja-JP" altLang="ja-JP" sz="1400">
            <a:effectLst/>
          </a:endParaRPr>
        </a:p>
        <a:p>
          <a:r>
            <a:rPr kumimoji="1" lang="ja-JP" altLang="ja-JP" sz="1100">
              <a:solidFill>
                <a:schemeClr val="dk1"/>
              </a:solidFill>
              <a:effectLst/>
              <a:latin typeface="+mn-lt"/>
              <a:ea typeface="+mn-ea"/>
              <a:cs typeface="+mn-cs"/>
            </a:rPr>
            <a:t>　税収確保対策の推進をしていく事が重要であるが、新型コロナウイルス感染症による影響が今後も懸念されるため、情勢を見極めつつ財源確保を図る。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22860</xdr:rowOff>
    </xdr:from>
    <xdr:to>
      <xdr:col>23</xdr:col>
      <xdr:colOff>133350</xdr:colOff>
      <xdr:row>43</xdr:row>
      <xdr:rowOff>22860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95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22860</xdr:rowOff>
    </xdr:from>
    <xdr:to>
      <xdr:col>19</xdr:col>
      <xdr:colOff>133350</xdr:colOff>
      <xdr:row>43</xdr:row>
      <xdr:rowOff>22860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66481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22860</xdr:rowOff>
    </xdr:from>
    <xdr:to>
      <xdr:col>15</xdr:col>
      <xdr:colOff>82550</xdr:colOff>
      <xdr:row>43</xdr:row>
      <xdr:rowOff>30904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3952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30904</xdr:rowOff>
    </xdr:from>
    <xdr:to>
      <xdr:col>11</xdr:col>
      <xdr:colOff>31750</xdr:colOff>
      <xdr:row>43</xdr:row>
      <xdr:rowOff>38946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032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143510</xdr:rowOff>
    </xdr:from>
    <xdr:to>
      <xdr:col>23</xdr:col>
      <xdr:colOff>184150</xdr:colOff>
      <xdr:row>43</xdr:row>
      <xdr:rowOff>73660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160037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143510</xdr:rowOff>
    </xdr:from>
    <xdr:to>
      <xdr:col>19</xdr:col>
      <xdr:colOff>184150</xdr:colOff>
      <xdr:row>43</xdr:row>
      <xdr:rowOff>73660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83837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1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143510</xdr:rowOff>
    </xdr:from>
    <xdr:to>
      <xdr:col>15</xdr:col>
      <xdr:colOff>133350</xdr:colOff>
      <xdr:row>43</xdr:row>
      <xdr:rowOff>73660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83837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151554</xdr:rowOff>
    </xdr:from>
    <xdr:to>
      <xdr:col>11</xdr:col>
      <xdr:colOff>82550</xdr:colOff>
      <xdr:row>43</xdr:row>
      <xdr:rowOff>81704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91881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歳入では特別定額給付金に係る国庫支出金（前年比</a:t>
          </a:r>
          <a:r>
            <a:rPr kumimoji="1" lang="en-US" altLang="ja-JP" sz="1100">
              <a:solidFill>
                <a:schemeClr val="dk1"/>
              </a:solidFill>
              <a:effectLst/>
              <a:latin typeface="+mn-lt"/>
              <a:ea typeface="+mn-ea"/>
              <a:cs typeface="+mn-cs"/>
            </a:rPr>
            <a:t>+1,806,810</a:t>
          </a:r>
          <a:r>
            <a:rPr kumimoji="1" lang="ja-JP" altLang="ja-JP" sz="1100">
              <a:solidFill>
                <a:schemeClr val="dk1"/>
              </a:solidFill>
              <a:effectLst/>
              <a:latin typeface="+mn-lt"/>
              <a:ea typeface="+mn-ea"/>
              <a:cs typeface="+mn-cs"/>
            </a:rPr>
            <a:t>千円）が主な増加となった一方、歳出で会計年度任用職員制度施行による人件費が増加したことが要因となり、経常収支比率が前年比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ポイント悪化した。</a:t>
          </a:r>
          <a:endParaRPr lang="ja-JP" altLang="ja-JP" sz="1400">
            <a:effectLst/>
          </a:endParaRPr>
        </a:p>
        <a:p>
          <a:r>
            <a:rPr kumimoji="1" lang="ja-JP" altLang="ja-JP" sz="1100">
              <a:solidFill>
                <a:schemeClr val="dk1"/>
              </a:solidFill>
              <a:effectLst/>
              <a:latin typeface="+mn-lt"/>
              <a:ea typeface="+mn-ea"/>
              <a:cs typeface="+mn-cs"/>
            </a:rPr>
            <a:t>　今後は保育施設の民営化による経常経費の削減を見込んでおり、引き続き適正な財政運営を図る。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113877</xdr:rowOff>
    </xdr:from>
    <xdr:to>
      <xdr:col>23</xdr:col>
      <xdr:colOff>133350</xdr:colOff>
      <xdr:row>60</xdr:row>
      <xdr:rowOff>146050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40087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113877</xdr:rowOff>
    </xdr:from>
    <xdr:to>
      <xdr:col>19</xdr:col>
      <xdr:colOff>133350</xdr:colOff>
      <xdr:row>61</xdr:row>
      <xdr:rowOff>87206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40087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162137</xdr:rowOff>
    </xdr:from>
    <xdr:to>
      <xdr:col>15</xdr:col>
      <xdr:colOff>82550</xdr:colOff>
      <xdr:row>61</xdr:row>
      <xdr:rowOff>87206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4491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162137</xdr:rowOff>
    </xdr:from>
    <xdr:to>
      <xdr:col>11</xdr:col>
      <xdr:colOff>31750</xdr:colOff>
      <xdr:row>61</xdr:row>
      <xdr:rowOff>111337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4491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63077</xdr:rowOff>
    </xdr:from>
    <xdr:to>
      <xdr:col>19</xdr:col>
      <xdr:colOff>184150</xdr:colOff>
      <xdr:row>60</xdr:row>
      <xdr:rowOff>164677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3404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36406</xdr:rowOff>
    </xdr:from>
    <xdr:to>
      <xdr:col>15</xdr:col>
      <xdr:colOff>133350</xdr:colOff>
      <xdr:row>61</xdr:row>
      <xdr:rowOff>138006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148183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111337</xdr:rowOff>
    </xdr:from>
    <xdr:to>
      <xdr:col>11</xdr:col>
      <xdr:colOff>82550</xdr:colOff>
      <xdr:row>61</xdr:row>
      <xdr:rowOff>41487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51664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60537</xdr:rowOff>
    </xdr:from>
    <xdr:to>
      <xdr:col>7</xdr:col>
      <xdr:colOff>31750</xdr:colOff>
      <xdr:row>61</xdr:row>
      <xdr:rowOff>162137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146914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会計年度任用職員性質変更</a:t>
          </a:r>
          <a:r>
            <a:rPr kumimoji="1" lang="ja-JP" altLang="ja-JP" sz="1100">
              <a:solidFill>
                <a:schemeClr val="dk1"/>
              </a:solidFill>
              <a:effectLst/>
              <a:latin typeface="+mn-lt"/>
              <a:ea typeface="+mn-ea"/>
              <a:cs typeface="+mn-cs"/>
            </a:rPr>
            <a:t>より人件費は増加（前年比</a:t>
          </a:r>
          <a:r>
            <a:rPr kumimoji="1" lang="en-US" altLang="ja-JP" sz="1100">
              <a:solidFill>
                <a:schemeClr val="dk1"/>
              </a:solidFill>
              <a:effectLst/>
              <a:latin typeface="+mn-lt"/>
              <a:ea typeface="+mn-ea"/>
              <a:cs typeface="+mn-cs"/>
            </a:rPr>
            <a:t>+150,704</a:t>
          </a:r>
          <a:r>
            <a:rPr kumimoji="1" lang="ja-JP" altLang="ja-JP" sz="1100">
              <a:solidFill>
                <a:schemeClr val="dk1"/>
              </a:solidFill>
              <a:effectLst/>
              <a:latin typeface="+mn-lt"/>
              <a:ea typeface="+mn-ea"/>
              <a:cs typeface="+mn-cs"/>
            </a:rPr>
            <a:t>千円）した。また、新型コロナウイルス感染症対策として実施したプレミアム付き商品券事業が影響したことで、物件費も増加（前年比</a:t>
          </a:r>
          <a:r>
            <a:rPr kumimoji="1" lang="en-US" altLang="ja-JP" sz="1100">
              <a:solidFill>
                <a:schemeClr val="dk1"/>
              </a:solidFill>
              <a:effectLst/>
              <a:latin typeface="+mn-lt"/>
              <a:ea typeface="+mn-ea"/>
              <a:cs typeface="+mn-cs"/>
            </a:rPr>
            <a:t>+10,611</a:t>
          </a:r>
          <a:r>
            <a:rPr kumimoji="1" lang="ja-JP" altLang="ja-JP" sz="1100">
              <a:solidFill>
                <a:schemeClr val="dk1"/>
              </a:solidFill>
              <a:effectLst/>
              <a:latin typeface="+mn-lt"/>
              <a:ea typeface="+mn-ea"/>
              <a:cs typeface="+mn-cs"/>
            </a:rPr>
            <a:t>千円）した。</a:t>
          </a:r>
          <a:endParaRPr lang="ja-JP" altLang="ja-JP" sz="1400">
            <a:effectLst/>
          </a:endParaRPr>
        </a:p>
        <a:p>
          <a:r>
            <a:rPr kumimoji="1" lang="ja-JP" altLang="ja-JP" sz="1100">
              <a:solidFill>
                <a:schemeClr val="dk1"/>
              </a:solidFill>
              <a:effectLst/>
              <a:latin typeface="+mn-lt"/>
              <a:ea typeface="+mn-ea"/>
              <a:cs typeface="+mn-cs"/>
            </a:rPr>
            <a:t>　決算額は前年より増加しているが、これは主に会計年度任用職員制度施行によるものであり、町の財政運営に問題が生じた訳ではない。</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老朽化している公共施設の修繕なども見込まれるため、適正な予算措置を検討していく。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76633</xdr:rowOff>
    </xdr:from>
    <xdr:to>
      <xdr:col>23</xdr:col>
      <xdr:colOff>133350</xdr:colOff>
      <xdr:row>81</xdr:row>
      <xdr:rowOff>136077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64083"/>
          <a:ext cx="838200" cy="5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57317</xdr:rowOff>
    </xdr:from>
    <xdr:to>
      <xdr:col>19</xdr:col>
      <xdr:colOff>133350</xdr:colOff>
      <xdr:row>81</xdr:row>
      <xdr:rowOff>76633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44767"/>
          <a:ext cx="8890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36409</xdr:rowOff>
    </xdr:from>
    <xdr:to>
      <xdr:col>15</xdr:col>
      <xdr:colOff>82550</xdr:colOff>
      <xdr:row>81</xdr:row>
      <xdr:rowOff>57317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23859"/>
          <a:ext cx="889000" cy="2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36409</xdr:rowOff>
    </xdr:from>
    <xdr:to>
      <xdr:col>11</xdr:col>
      <xdr:colOff>31750</xdr:colOff>
      <xdr:row>81</xdr:row>
      <xdr:rowOff>45309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923859"/>
          <a:ext cx="889000" cy="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85277</xdr:rowOff>
    </xdr:from>
    <xdr:to>
      <xdr:col>23</xdr:col>
      <xdr:colOff>184150</xdr:colOff>
      <xdr:row>82</xdr:row>
      <xdr:rowOff>15427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6554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25833</xdr:rowOff>
    </xdr:from>
    <xdr:to>
      <xdr:col>19</xdr:col>
      <xdr:colOff>184150</xdr:colOff>
      <xdr:row>81</xdr:row>
      <xdr:rowOff>127433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1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137610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8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6517</xdr:rowOff>
    </xdr:from>
    <xdr:to>
      <xdr:col>15</xdr:col>
      <xdr:colOff>133350</xdr:colOff>
      <xdr:row>81</xdr:row>
      <xdr:rowOff>108117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118294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6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157059</xdr:rowOff>
    </xdr:from>
    <xdr:to>
      <xdr:col>11</xdr:col>
      <xdr:colOff>82550</xdr:colOff>
      <xdr:row>81</xdr:row>
      <xdr:rowOff>87209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7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97386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4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165959</xdr:rowOff>
    </xdr:from>
    <xdr:to>
      <xdr:col>7</xdr:col>
      <xdr:colOff>31750</xdr:colOff>
      <xdr:row>81</xdr:row>
      <xdr:rowOff>96109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8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106286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5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年度から実施した「まちおこしプラン」により、職員採用時の格付け基準や職員の昇給・昇格基準などの見直しを実施してきた結果、ラスパイレス指数は近年ほぼ横ばい（</a:t>
          </a:r>
          <a:r>
            <a:rPr kumimoji="1" lang="en-US" altLang="ja-JP" sz="1100" b="0" i="0" baseline="0">
              <a:solidFill>
                <a:schemeClr val="dk1"/>
              </a:solidFill>
              <a:effectLst/>
              <a:latin typeface="+mn-lt"/>
              <a:ea typeface="+mn-ea"/>
              <a:cs typeface="+mn-cs"/>
            </a:rPr>
            <a:t>96</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97</a:t>
          </a:r>
          <a:r>
            <a:rPr kumimoji="1" lang="ja-JP" altLang="ja-JP" sz="1100" b="0" i="0" baseline="0">
              <a:solidFill>
                <a:schemeClr val="dk1"/>
              </a:solidFill>
              <a:effectLst/>
              <a:latin typeface="+mn-lt"/>
              <a:ea typeface="+mn-ea"/>
              <a:cs typeface="+mn-cs"/>
            </a:rPr>
            <a:t>％台）で推移している。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今後も国や県内市町村の動向を注視することで、適正な給与水準の維持に努めていく。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125589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68543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74789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68543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86</xdr:row>
      <xdr:rowOff>128411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8194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128411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80608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46866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2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77611</xdr:rowOff>
    </xdr:from>
    <xdr:to>
      <xdr:col>68</xdr:col>
      <xdr:colOff>203200</xdr:colOff>
      <xdr:row>87</xdr:row>
      <xdr:rowOff>7761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定員適正化計画に基づき適正な人員配置に取り組み、計画を大幅に上回る職員数を削減してきた結果、近年は類似団体と比較すると少ない職員数で推移している。</a:t>
          </a:r>
          <a:endParaRPr lang="ja-JP" altLang="ja-JP" sz="1400">
            <a:effectLst/>
          </a:endParaRPr>
        </a:p>
        <a:p>
          <a:r>
            <a:rPr kumimoji="1" lang="ja-JP" altLang="ja-JP" sz="1100" b="0" i="0" baseline="0">
              <a:solidFill>
                <a:schemeClr val="dk1"/>
              </a:solidFill>
              <a:effectLst/>
              <a:latin typeface="+mn-lt"/>
              <a:ea typeface="+mn-ea"/>
              <a:cs typeface="+mn-cs"/>
            </a:rPr>
            <a:t>　近年は退職者数を下回ることがないよう積極的な新規職員採用に努めており、類似団体と比較すると職員数が少ない状況が続いているが、職員の数を維持することで、住民サービスの向上を図っていく。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104019</xdr:rowOff>
    </xdr:from>
    <xdr:to>
      <xdr:col>81</xdr:col>
      <xdr:colOff>44450</xdr:colOff>
      <xdr:row>58</xdr:row>
      <xdr:rowOff>143087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048119"/>
          <a:ext cx="8382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100572</xdr:rowOff>
    </xdr:from>
    <xdr:to>
      <xdr:col>77</xdr:col>
      <xdr:colOff>44450</xdr:colOff>
      <xdr:row>58</xdr:row>
      <xdr:rowOff>104019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04467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100572</xdr:rowOff>
    </xdr:from>
    <xdr:to>
      <xdr:col>72</xdr:col>
      <xdr:colOff>203200</xdr:colOff>
      <xdr:row>58</xdr:row>
      <xdr:rowOff>123553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04467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122404</xdr:rowOff>
    </xdr:from>
    <xdr:to>
      <xdr:col>68</xdr:col>
      <xdr:colOff>152400</xdr:colOff>
      <xdr:row>58</xdr:row>
      <xdr:rowOff>123553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066504"/>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92287</xdr:rowOff>
    </xdr:from>
    <xdr:to>
      <xdr:col>81</xdr:col>
      <xdr:colOff>95250</xdr:colOff>
      <xdr:row>59</xdr:row>
      <xdr:rowOff>22437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13564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5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53219</xdr:rowOff>
    </xdr:from>
    <xdr:to>
      <xdr:col>77</xdr:col>
      <xdr:colOff>95250</xdr:colOff>
      <xdr:row>58</xdr:row>
      <xdr:rowOff>154819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99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164996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766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49772</xdr:rowOff>
    </xdr:from>
    <xdr:to>
      <xdr:col>73</xdr:col>
      <xdr:colOff>44450</xdr:colOff>
      <xdr:row>58</xdr:row>
      <xdr:rowOff>151372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999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161549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76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72753</xdr:rowOff>
    </xdr:from>
    <xdr:to>
      <xdr:col>68</xdr:col>
      <xdr:colOff>203200</xdr:colOff>
      <xdr:row>59</xdr:row>
      <xdr:rowOff>2903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13080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71604</xdr:rowOff>
    </xdr:from>
    <xdr:to>
      <xdr:col>64</xdr:col>
      <xdr:colOff>152400</xdr:colOff>
      <xdr:row>59</xdr:row>
      <xdr:rowOff>1754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1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11931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78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近年は実質公債費比率</a:t>
          </a:r>
          <a:r>
            <a:rPr kumimoji="1" lang="ja-JP" altLang="en-US" sz="1100">
              <a:solidFill>
                <a:schemeClr val="dk1"/>
              </a:solidFill>
              <a:effectLst/>
              <a:latin typeface="+mn-lt"/>
              <a:ea typeface="+mn-ea"/>
              <a:cs typeface="+mn-cs"/>
            </a:rPr>
            <a:t>が</a:t>
          </a:r>
          <a:r>
            <a:rPr kumimoji="1" lang="ja-JP" altLang="en-US" sz="1100">
              <a:solidFill>
                <a:sysClr val="windowText" lastClr="000000"/>
              </a:solidFill>
              <a:effectLst/>
              <a:latin typeface="+mn-lt"/>
              <a:ea typeface="+mn-ea"/>
              <a:cs typeface="+mn-cs"/>
            </a:rPr>
            <a:t>改善</a:t>
          </a:r>
          <a:r>
            <a:rPr kumimoji="1" lang="ja-JP" altLang="ja-JP" sz="1100">
              <a:solidFill>
                <a:schemeClr val="dk1"/>
              </a:solidFill>
              <a:effectLst/>
              <a:latin typeface="+mn-lt"/>
              <a:ea typeface="+mn-ea"/>
              <a:cs typeface="+mn-cs"/>
            </a:rPr>
            <a:t>傾向にあったが、甘楽中学校建設事業に係る多額の元金償還が開始されたことが影響し、前年より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ポイント悪化した。</a:t>
          </a:r>
          <a:endParaRPr lang="ja-JP" altLang="ja-JP" sz="1400">
            <a:effectLst/>
          </a:endParaRPr>
        </a:p>
        <a:p>
          <a:r>
            <a:rPr kumimoji="1" lang="ja-JP" altLang="ja-JP" sz="1100">
              <a:solidFill>
                <a:schemeClr val="dk1"/>
              </a:solidFill>
              <a:effectLst/>
              <a:latin typeface="+mn-lt"/>
              <a:ea typeface="+mn-ea"/>
              <a:cs typeface="+mn-cs"/>
            </a:rPr>
            <a:t>　今後は防災行政無線デジタル化事業に係る元金償還も開始されることから、</a:t>
          </a:r>
          <a:r>
            <a:rPr kumimoji="1" lang="ja-JP" altLang="en-US" sz="1100">
              <a:solidFill>
                <a:schemeClr val="dk1"/>
              </a:solidFill>
              <a:effectLst/>
              <a:latin typeface="+mn-lt"/>
              <a:ea typeface="+mn-ea"/>
              <a:cs typeface="+mn-cs"/>
            </a:rPr>
            <a:t>比率が上昇</a:t>
          </a:r>
          <a:r>
            <a:rPr kumimoji="1" lang="ja-JP" altLang="ja-JP" sz="1100">
              <a:solidFill>
                <a:schemeClr val="dk1"/>
              </a:solidFill>
              <a:effectLst/>
              <a:latin typeface="+mn-lt"/>
              <a:ea typeface="+mn-ea"/>
              <a:cs typeface="+mn-cs"/>
            </a:rPr>
            <a:t>していく見込みではあるが、基金の積立てや活用も検討していくことで、計画的な予算管理を徹底する。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10281</xdr:rowOff>
    </xdr:from>
    <xdr:to>
      <xdr:col>81</xdr:col>
      <xdr:colOff>44450</xdr:colOff>
      <xdr:row>38</xdr:row>
      <xdr:rowOff>79224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52538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10281</xdr:rowOff>
    </xdr:from>
    <xdr:to>
      <xdr:col>77</xdr:col>
      <xdr:colOff>44450</xdr:colOff>
      <xdr:row>38</xdr:row>
      <xdr:rowOff>10281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5253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10281</xdr:rowOff>
    </xdr:from>
    <xdr:to>
      <xdr:col>72</xdr:col>
      <xdr:colOff>203200</xdr:colOff>
      <xdr:row>38</xdr:row>
      <xdr:rowOff>67733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5253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159657</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58283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28424</xdr:rowOff>
    </xdr:from>
    <xdr:to>
      <xdr:col>81</xdr:col>
      <xdr:colOff>95250</xdr:colOff>
      <xdr:row>38</xdr:row>
      <xdr:rowOff>130024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44951</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8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130931</xdr:rowOff>
    </xdr:from>
    <xdr:to>
      <xdr:col>77</xdr:col>
      <xdr:colOff>95250</xdr:colOff>
      <xdr:row>38</xdr:row>
      <xdr:rowOff>61081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71258</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24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130931</xdr:rowOff>
    </xdr:from>
    <xdr:to>
      <xdr:col>73</xdr:col>
      <xdr:colOff>44450</xdr:colOff>
      <xdr:row>38</xdr:row>
      <xdr:rowOff>61081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71258</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108857</xdr:rowOff>
    </xdr:from>
    <xdr:to>
      <xdr:col>64</xdr:col>
      <xdr:colOff>152400</xdr:colOff>
      <xdr:row>39</xdr:row>
      <xdr:rowOff>39007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49184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年度は防災行政無線デジタル化事業における多額の町債借入（</a:t>
          </a:r>
          <a:r>
            <a:rPr kumimoji="1" lang="en-US" altLang="ja-JP" sz="1100">
              <a:solidFill>
                <a:schemeClr val="dk1"/>
              </a:solidFill>
              <a:effectLst/>
              <a:latin typeface="+mn-lt"/>
              <a:ea typeface="+mn-ea"/>
              <a:cs typeface="+mn-cs"/>
            </a:rPr>
            <a:t>234,000</a:t>
          </a:r>
          <a:r>
            <a:rPr kumimoji="1" lang="ja-JP" altLang="ja-JP" sz="1100">
              <a:solidFill>
                <a:schemeClr val="dk1"/>
              </a:solidFill>
              <a:effectLst/>
              <a:latin typeface="+mn-lt"/>
              <a:ea typeface="+mn-ea"/>
              <a:cs typeface="+mn-cs"/>
            </a:rPr>
            <a:t>千円）により、地方債現在高が増加したが、充当可能基金の増加（</a:t>
          </a:r>
          <a:r>
            <a:rPr kumimoji="1" lang="en-US" altLang="ja-JP" sz="1100">
              <a:solidFill>
                <a:schemeClr val="dk1"/>
              </a:solidFill>
              <a:effectLst/>
              <a:latin typeface="+mn-lt"/>
              <a:ea typeface="+mn-ea"/>
              <a:cs typeface="+mn-cs"/>
            </a:rPr>
            <a:t>297,228</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将来負担比率は改善した。</a:t>
          </a:r>
          <a:endParaRPr lang="ja-JP" altLang="ja-JP" sz="1400">
            <a:effectLst/>
          </a:endParaRPr>
        </a:p>
        <a:p>
          <a:r>
            <a:rPr kumimoji="1" lang="ja-JP" altLang="ja-JP" sz="1100">
              <a:solidFill>
                <a:schemeClr val="dk1"/>
              </a:solidFill>
              <a:effectLst/>
              <a:latin typeface="+mn-lt"/>
              <a:ea typeface="+mn-ea"/>
              <a:cs typeface="+mn-cs"/>
            </a:rPr>
            <a:t>　類似団体平均より将来負担が改善されている結果となったが、今後も適債事業の判断を正確に行うことで、町債発行の抑制に努める。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158810</xdr:rowOff>
    </xdr:from>
    <xdr:to>
      <xdr:col>81</xdr:col>
      <xdr:colOff>44450</xdr:colOff>
      <xdr:row>15</xdr:row>
      <xdr:rowOff>110309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559110"/>
          <a:ext cx="838200" cy="1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110309</xdr:rowOff>
    </xdr:from>
    <xdr:to>
      <xdr:col>77</xdr:col>
      <xdr:colOff>44450</xdr:colOff>
      <xdr:row>15</xdr:row>
      <xdr:rowOff>149376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682059"/>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149376</xdr:rowOff>
    </xdr:from>
    <xdr:to>
      <xdr:col>72</xdr:col>
      <xdr:colOff>203200</xdr:colOff>
      <xdr:row>16</xdr:row>
      <xdr:rowOff>72148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721126"/>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72148</xdr:rowOff>
    </xdr:from>
    <xdr:to>
      <xdr:col>68</xdr:col>
      <xdr:colOff>152400</xdr:colOff>
      <xdr:row>16</xdr:row>
      <xdr:rowOff>162923</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2815348"/>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108010</xdr:rowOff>
    </xdr:from>
    <xdr:to>
      <xdr:col>81</xdr:col>
      <xdr:colOff>95250</xdr:colOff>
      <xdr:row>15</xdr:row>
      <xdr:rowOff>38160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5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124537</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35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59509</xdr:rowOff>
    </xdr:from>
    <xdr:to>
      <xdr:col>77</xdr:col>
      <xdr:colOff>95250</xdr:colOff>
      <xdr:row>15</xdr:row>
      <xdr:rowOff>161109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6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145886</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717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98576</xdr:rowOff>
    </xdr:from>
    <xdr:to>
      <xdr:col>73</xdr:col>
      <xdr:colOff>44450</xdr:colOff>
      <xdr:row>16</xdr:row>
      <xdr:rowOff>28726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13503</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75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21348</xdr:rowOff>
    </xdr:from>
    <xdr:to>
      <xdr:col>68</xdr:col>
      <xdr:colOff>203200</xdr:colOff>
      <xdr:row>16</xdr:row>
      <xdr:rowOff>122948</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7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107725</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85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112123</xdr:rowOff>
    </xdr:from>
    <xdr:to>
      <xdr:col>64</xdr:col>
      <xdr:colOff>152400</xdr:colOff>
      <xdr:row>17</xdr:row>
      <xdr:rowOff>42273</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27050</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12,943
12,766
58.61
7,530,485
7,222,899
241,279
3,761,022
5,199,557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会計年度任用職員性質変更に伴う増加（前年比</a:t>
          </a:r>
          <a:r>
            <a:rPr kumimoji="1" lang="en-US" altLang="ja-JP" sz="1100">
              <a:solidFill>
                <a:schemeClr val="dk1"/>
              </a:solidFill>
              <a:effectLst/>
              <a:latin typeface="+mn-lt"/>
              <a:ea typeface="+mn-ea"/>
              <a:cs typeface="+mn-cs"/>
            </a:rPr>
            <a:t>+156,789</a:t>
          </a:r>
          <a:r>
            <a:rPr kumimoji="1" lang="ja-JP" altLang="ja-JP" sz="1100">
              <a:solidFill>
                <a:schemeClr val="dk1"/>
              </a:solidFill>
              <a:effectLst/>
              <a:latin typeface="+mn-lt"/>
              <a:ea typeface="+mn-ea"/>
              <a:cs typeface="+mn-cs"/>
            </a:rPr>
            <a:t>千円）が影響したことで、比率が</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ポイント悪化した。</a:t>
          </a:r>
          <a:endParaRPr lang="ja-JP" altLang="ja-JP" sz="1400">
            <a:effectLst/>
          </a:endParaRPr>
        </a:p>
        <a:p>
          <a:r>
            <a:rPr kumimoji="1" lang="ja-JP" altLang="ja-JP" sz="1100">
              <a:solidFill>
                <a:schemeClr val="dk1"/>
              </a:solidFill>
              <a:effectLst/>
              <a:latin typeface="+mn-lt"/>
              <a:ea typeface="+mn-ea"/>
              <a:cs typeface="+mn-cs"/>
            </a:rPr>
            <a:t>　今後は策定した個別施設計画に沿った施設改修計画を進めていくために</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適正な人員配置が必要となる。引き続き適正な人員配置計画に努めることで、管理を徹底していく。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37</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870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36</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0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4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新型コロナウイルス感染対策事業費が影響し</a:t>
          </a:r>
          <a:r>
            <a:rPr kumimoji="1" lang="ja-JP" altLang="en-US" sz="1100">
              <a:solidFill>
                <a:sysClr val="windowText" lastClr="000000"/>
              </a:solidFill>
              <a:effectLst/>
              <a:latin typeface="+mn-lt"/>
              <a:ea typeface="+mn-ea"/>
              <a:cs typeface="+mn-cs"/>
            </a:rPr>
            <a:t>たため</a:t>
          </a:r>
          <a:r>
            <a:rPr kumimoji="1" lang="ja-JP" altLang="ja-JP" sz="1100">
              <a:solidFill>
                <a:sysClr val="windowText" lastClr="000000"/>
              </a:solidFill>
              <a:effectLst/>
              <a:latin typeface="+mn-lt"/>
              <a:ea typeface="+mn-ea"/>
              <a:cs typeface="+mn-cs"/>
            </a:rPr>
            <a:t>、物件費は増加（前年比</a:t>
          </a:r>
          <a:r>
            <a:rPr kumimoji="1" lang="en-US" altLang="ja-JP" sz="1100">
              <a:solidFill>
                <a:sysClr val="windowText" lastClr="000000"/>
              </a:solidFill>
              <a:effectLst/>
              <a:latin typeface="+mn-lt"/>
              <a:ea typeface="+mn-ea"/>
              <a:cs typeface="+mn-cs"/>
            </a:rPr>
            <a:t>+163,360</a:t>
          </a:r>
          <a:r>
            <a:rPr kumimoji="1" lang="ja-JP" altLang="ja-JP" sz="1100">
              <a:solidFill>
                <a:sysClr val="windowText" lastClr="000000"/>
              </a:solidFill>
              <a:effectLst/>
              <a:latin typeface="+mn-lt"/>
              <a:ea typeface="+mn-ea"/>
              <a:cs typeface="+mn-cs"/>
            </a:rPr>
            <a:t>千円）した</a:t>
          </a:r>
          <a:r>
            <a:rPr kumimoji="1" lang="ja-JP" altLang="en-US" sz="1100">
              <a:solidFill>
                <a:sysClr val="windowText" lastClr="000000"/>
              </a:solidFill>
              <a:effectLst/>
              <a:latin typeface="+mn-lt"/>
              <a:ea typeface="+mn-ea"/>
              <a:cs typeface="+mn-cs"/>
            </a:rPr>
            <a:t>が、全体の支出額の割合は減少した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類似団体平均と比較するとポイントが高い状況が続いているが、国際交流や観光事業の推進を図る一方、保育事業の民営化が予定されていることから、物件費の抑制に努める。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169454</xdr:rowOff>
    </xdr:from>
    <xdr:to>
      <xdr:col>82</xdr:col>
      <xdr:colOff>107950</xdr:colOff>
      <xdr:row>18</xdr:row>
      <xdr:rowOff>42091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12654"/>
          <a:ext cx="8382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42091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7594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89444</xdr:rowOff>
    </xdr:from>
    <xdr:to>
      <xdr:col>73</xdr:col>
      <xdr:colOff>180975</xdr:colOff>
      <xdr:row>17</xdr:row>
      <xdr:rowOff>161290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0409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89444</xdr:rowOff>
    </xdr:from>
    <xdr:to>
      <xdr:col>69</xdr:col>
      <xdr:colOff>92075</xdr:colOff>
      <xdr:row>17</xdr:row>
      <xdr:rowOff>95976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04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118654</xdr:rowOff>
    </xdr:from>
    <xdr:to>
      <xdr:col>82</xdr:col>
      <xdr:colOff>158750</xdr:colOff>
      <xdr:row>17</xdr:row>
      <xdr:rowOff>48804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90731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3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162741</xdr:rowOff>
    </xdr:from>
    <xdr:to>
      <xdr:col>78</xdr:col>
      <xdr:colOff>120650</xdr:colOff>
      <xdr:row>18</xdr:row>
      <xdr:rowOff>92891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77668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63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38644</xdr:rowOff>
    </xdr:from>
    <xdr:to>
      <xdr:col>69</xdr:col>
      <xdr:colOff>142875</xdr:colOff>
      <xdr:row>17</xdr:row>
      <xdr:rowOff>140244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125021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45176</xdr:rowOff>
    </xdr:from>
    <xdr:to>
      <xdr:col>65</xdr:col>
      <xdr:colOff>53975</xdr:colOff>
      <xdr:row>17</xdr:row>
      <xdr:rowOff>146776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131553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子育て世帯への臨時特別給付金事業の増加（前年比</a:t>
          </a:r>
          <a:r>
            <a:rPr kumimoji="1" lang="en-US" altLang="ja-JP" sz="1100" b="0" i="0" baseline="0">
              <a:solidFill>
                <a:schemeClr val="dk1"/>
              </a:solidFill>
              <a:effectLst/>
              <a:latin typeface="+mn-lt"/>
              <a:ea typeface="+mn-ea"/>
              <a:cs typeface="+mn-cs"/>
            </a:rPr>
            <a:t>+14,420</a:t>
          </a:r>
          <a:r>
            <a:rPr kumimoji="1" lang="ja-JP" altLang="ja-JP" sz="1100" b="0" i="0" baseline="0">
              <a:solidFill>
                <a:schemeClr val="dk1"/>
              </a:solidFill>
              <a:effectLst/>
              <a:latin typeface="+mn-lt"/>
              <a:ea typeface="+mn-ea"/>
              <a:cs typeface="+mn-cs"/>
            </a:rPr>
            <a:t>千円）などにより、扶助費決算額は増加した。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住民の生活環境を整備するために、子育て支援や高齢者に係る社会保障経費を削減することは難しいが、効率的な予算措置に努めていく。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159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55</xdr:row>
      <xdr:rowOff>167822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81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29028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56</xdr:row>
      <xdr:rowOff>29028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322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国保・介護保険繰出金の削減が困難な状況であることから、類似団体平均と比較して高い水準である。特別会計への繰出金を減らすことは現状難しいが、公共下水道・農集排事業の繰出金を抑制していくことで、経費の節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113393</xdr:rowOff>
    </xdr:from>
    <xdr:to>
      <xdr:col>82</xdr:col>
      <xdr:colOff>107950</xdr:colOff>
      <xdr:row>57</xdr:row>
      <xdr:rowOff>124278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8860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113393</xdr:rowOff>
    </xdr:from>
    <xdr:to>
      <xdr:col>78</xdr:col>
      <xdr:colOff>69850</xdr:colOff>
      <xdr:row>58</xdr:row>
      <xdr:rowOff>29028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86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58</xdr:row>
      <xdr:rowOff>29028</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07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57</xdr:row>
      <xdr:rowOff>167822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62593</xdr:rowOff>
    </xdr:from>
    <xdr:to>
      <xdr:col>78</xdr:col>
      <xdr:colOff>120650</xdr:colOff>
      <xdr:row>57</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148970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64605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特別定額給付金事業の増加（前年比</a:t>
          </a:r>
          <a:r>
            <a:rPr kumimoji="1" lang="en-US" altLang="ja-JP" sz="1100">
              <a:solidFill>
                <a:schemeClr val="dk1"/>
              </a:solidFill>
              <a:effectLst/>
              <a:latin typeface="+mn-lt"/>
              <a:ea typeface="+mn-ea"/>
              <a:cs typeface="+mn-cs"/>
            </a:rPr>
            <a:t>+1,306,500</a:t>
          </a:r>
          <a:r>
            <a:rPr kumimoji="1" lang="ja-JP" altLang="ja-JP" sz="1100">
              <a:solidFill>
                <a:schemeClr val="dk1"/>
              </a:solidFill>
              <a:effectLst/>
              <a:latin typeface="+mn-lt"/>
              <a:ea typeface="+mn-ea"/>
              <a:cs typeface="+mn-cs"/>
            </a:rPr>
            <a:t>千円）、新型コロナウイルス感染症対策事業の増加（前年比</a:t>
          </a:r>
          <a:r>
            <a:rPr kumimoji="1" lang="en-US" altLang="ja-JP" sz="1100">
              <a:solidFill>
                <a:schemeClr val="dk1"/>
              </a:solidFill>
              <a:effectLst/>
              <a:latin typeface="+mn-lt"/>
              <a:ea typeface="+mn-ea"/>
              <a:cs typeface="+mn-cs"/>
            </a:rPr>
            <a:t>+167,038</a:t>
          </a:r>
          <a:r>
            <a:rPr kumimoji="1" lang="ja-JP" altLang="ja-JP" sz="1100">
              <a:solidFill>
                <a:schemeClr val="dk1"/>
              </a:solidFill>
              <a:effectLst/>
              <a:latin typeface="+mn-lt"/>
              <a:ea typeface="+mn-ea"/>
              <a:cs typeface="+mn-cs"/>
            </a:rPr>
            <a:t>千円）など、依存財源による支出が増加したことで全体では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ポイントの増加となった。</a:t>
          </a:r>
          <a:endParaRPr lang="ja-JP" altLang="ja-JP" sz="1400">
            <a:effectLst/>
          </a:endParaRPr>
        </a:p>
        <a:p>
          <a:r>
            <a:rPr kumimoji="1" lang="ja-JP" altLang="ja-JP" sz="1100">
              <a:solidFill>
                <a:schemeClr val="dk1"/>
              </a:solidFill>
              <a:effectLst/>
              <a:latin typeface="+mn-lt"/>
              <a:ea typeface="+mn-ea"/>
              <a:cs typeface="+mn-cs"/>
            </a:rPr>
            <a:t>　一部事務組合施設の更新・修繕に係る補助費が今後も見込まれるため、補助費の抑制を図っていくことは容易ではないが、状況把握を行うことで、適正な支出をしていく。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109855</xdr:rowOff>
    </xdr:from>
    <xdr:to>
      <xdr:col>82</xdr:col>
      <xdr:colOff>107950</xdr:colOff>
      <xdr:row>34</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9391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109855</xdr:rowOff>
    </xdr:from>
    <xdr:to>
      <xdr:col>78</xdr:col>
      <xdr:colOff>69850</xdr:colOff>
      <xdr:row>34</xdr:row>
      <xdr:rowOff>115570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939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115570</xdr:rowOff>
    </xdr:from>
    <xdr:to>
      <xdr:col>73</xdr:col>
      <xdr:colOff>180975</xdr:colOff>
      <xdr:row>34</xdr:row>
      <xdr:rowOff>161290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9448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115570</xdr:rowOff>
    </xdr:from>
    <xdr:to>
      <xdr:col>69</xdr:col>
      <xdr:colOff>92075</xdr:colOff>
      <xdr:row>34</xdr:row>
      <xdr:rowOff>161290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9448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88282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59055</xdr:rowOff>
    </xdr:from>
    <xdr:to>
      <xdr:col>78</xdr:col>
      <xdr:colOff>120650</xdr:colOff>
      <xdr:row>34</xdr:row>
      <xdr:rowOff>160655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170832</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65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64770</xdr:rowOff>
    </xdr:from>
    <xdr:to>
      <xdr:col>74</xdr:col>
      <xdr:colOff>31750</xdr:colOff>
      <xdr:row>34</xdr:row>
      <xdr:rowOff>166370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5097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110490</xdr:rowOff>
    </xdr:from>
    <xdr:to>
      <xdr:col>69</xdr:col>
      <xdr:colOff>142875</xdr:colOff>
      <xdr:row>35</xdr:row>
      <xdr:rowOff>40640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50817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70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64770</xdr:rowOff>
    </xdr:from>
    <xdr:to>
      <xdr:col>65</xdr:col>
      <xdr:colOff>53975</xdr:colOff>
      <xdr:row>34</xdr:row>
      <xdr:rowOff>166370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5097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甘楽中学校建設事業に伴う元金償還がすべて開始されたことが要因となり、近年の公債費は増加傾向にある。</a:t>
          </a:r>
          <a:endParaRPr lang="ja-JP" altLang="ja-JP" sz="1400">
            <a:effectLst/>
          </a:endParaRPr>
        </a:p>
        <a:p>
          <a:r>
            <a:rPr kumimoji="1" lang="ja-JP" altLang="ja-JP" sz="1100">
              <a:solidFill>
                <a:schemeClr val="dk1"/>
              </a:solidFill>
              <a:effectLst/>
              <a:latin typeface="+mn-lt"/>
              <a:ea typeface="+mn-ea"/>
              <a:cs typeface="+mn-cs"/>
            </a:rPr>
            <a:t>　災害などの想定されない事業への対応も考慮し、町債借入については、より慎重な判断を行うことで、適正な管理に努めていく。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92710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2920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62230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2890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31750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2867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xdr:rowOff>
    </xdr:from>
    <xdr:to>
      <xdr:col>11</xdr:col>
      <xdr:colOff>9525</xdr:colOff>
      <xdr:row>75</xdr:row>
      <xdr:rowOff>168911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2867640"/>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公債費以外に係る経常収支比率は前年と同水準となったが、継続的な</a:t>
          </a:r>
          <a:r>
            <a:rPr kumimoji="1" lang="ja-JP" altLang="en-US" sz="1100" b="0" i="0" baseline="0">
              <a:solidFill>
                <a:schemeClr val="dk1"/>
              </a:solidFill>
              <a:effectLst/>
              <a:latin typeface="+mn-lt"/>
              <a:ea typeface="+mn-ea"/>
              <a:cs typeface="+mn-cs"/>
            </a:rPr>
            <a:t>依存財源の</a:t>
          </a:r>
          <a:r>
            <a:rPr kumimoji="1" lang="ja-JP" altLang="ja-JP" sz="1100" b="0" i="0" baseline="0">
              <a:solidFill>
                <a:schemeClr val="dk1"/>
              </a:solidFill>
              <a:effectLst/>
              <a:latin typeface="+mn-lt"/>
              <a:ea typeface="+mn-ea"/>
              <a:cs typeface="+mn-cs"/>
            </a:rPr>
            <a:t>収入は見込めないことから、維持管理費の平準化を行う必要がある。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老朽化が進んでいる公共施設の維持管理や一部事務組合の施設更新に係る費用は計上が求められることから、効率的な財源確保に努めつつ、将来を見据えた健全な財政運営に取り組んでいく。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77</xdr:row>
      <xdr:rowOff>56135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57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77</xdr:row>
      <xdr:rowOff>156718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257785"/>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77</xdr:row>
      <xdr:rowOff>156718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3172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77</xdr:row>
      <xdr:rowOff>115570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2897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148862</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123714</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106144</xdr:rowOff>
    </xdr:from>
    <xdr:to>
      <xdr:col>29</xdr:col>
      <xdr:colOff>127000</xdr:colOff>
      <xdr:row>18</xdr:row>
      <xdr:rowOff>114442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39869"/>
          <a:ext cx="647700" cy="8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97084</xdr:rowOff>
    </xdr:from>
    <xdr:to>
      <xdr:col>26</xdr:col>
      <xdr:colOff>50800</xdr:colOff>
      <xdr:row>18</xdr:row>
      <xdr:rowOff>114442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30809"/>
          <a:ext cx="698500" cy="17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97084</xdr:rowOff>
    </xdr:from>
    <xdr:to>
      <xdr:col>22</xdr:col>
      <xdr:colOff>114300</xdr:colOff>
      <xdr:row>18</xdr:row>
      <xdr:rowOff>99568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30809"/>
          <a:ext cx="698500" cy="2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99568</xdr:rowOff>
    </xdr:from>
    <xdr:to>
      <xdr:col>18</xdr:col>
      <xdr:colOff>177800</xdr:colOff>
      <xdr:row>18</xdr:row>
      <xdr:rowOff>122832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33293"/>
          <a:ext cx="698500" cy="23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55344</xdr:rowOff>
    </xdr:from>
    <xdr:to>
      <xdr:col>29</xdr:col>
      <xdr:colOff>177800</xdr:colOff>
      <xdr:row>18</xdr:row>
      <xdr:rowOff>156944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89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27421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6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63642</xdr:rowOff>
    </xdr:from>
    <xdr:to>
      <xdr:col>26</xdr:col>
      <xdr:colOff>101600</xdr:colOff>
      <xdr:row>18</xdr:row>
      <xdr:rowOff>165242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9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150019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83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46284</xdr:rowOff>
    </xdr:from>
    <xdr:to>
      <xdr:col>22</xdr:col>
      <xdr:colOff>165100</xdr:colOff>
      <xdr:row>18</xdr:row>
      <xdr:rowOff>147884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80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132661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6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48768</xdr:rowOff>
    </xdr:from>
    <xdr:to>
      <xdr:col>19</xdr:col>
      <xdr:colOff>38100</xdr:colOff>
      <xdr:row>18</xdr:row>
      <xdr:rowOff>150368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82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135145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72032</xdr:rowOff>
    </xdr:from>
    <xdr:to>
      <xdr:col>15</xdr:col>
      <xdr:colOff>101600</xdr:colOff>
      <xdr:row>19</xdr:row>
      <xdr:rowOff>2182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05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158409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91018</xdr:rowOff>
    </xdr:from>
    <xdr:to>
      <xdr:col>29</xdr:col>
      <xdr:colOff>127000</xdr:colOff>
      <xdr:row>36</xdr:row>
      <xdr:rowOff>119433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44268"/>
          <a:ext cx="647700" cy="28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119433</xdr:rowOff>
    </xdr:from>
    <xdr:to>
      <xdr:col>26</xdr:col>
      <xdr:colOff>50800</xdr:colOff>
      <xdr:row>37</xdr:row>
      <xdr:rowOff>19649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72683"/>
          <a:ext cx="698500" cy="7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19649</xdr:rowOff>
    </xdr:from>
    <xdr:to>
      <xdr:col>22</xdr:col>
      <xdr:colOff>114300</xdr:colOff>
      <xdr:row>37</xdr:row>
      <xdr:rowOff>41732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44349"/>
          <a:ext cx="698500" cy="2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139070</xdr:rowOff>
    </xdr:from>
    <xdr:to>
      <xdr:col>18</xdr:col>
      <xdr:colOff>177800</xdr:colOff>
      <xdr:row>37</xdr:row>
      <xdr:rowOff>41732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92320"/>
          <a:ext cx="698500" cy="74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40218</xdr:rowOff>
    </xdr:from>
    <xdr:to>
      <xdr:col>29</xdr:col>
      <xdr:colOff>177800</xdr:colOff>
      <xdr:row>36</xdr:row>
      <xdr:rowOff>141818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93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12295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6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68633</xdr:rowOff>
    </xdr:from>
    <xdr:to>
      <xdr:col>26</xdr:col>
      <xdr:colOff>101600</xdr:colOff>
      <xdr:row>36</xdr:row>
      <xdr:rowOff>170233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21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155010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08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140299</xdr:rowOff>
    </xdr:from>
    <xdr:to>
      <xdr:col>22</xdr:col>
      <xdr:colOff>165100</xdr:colOff>
      <xdr:row>37</xdr:row>
      <xdr:rowOff>70449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93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55226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7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162382</xdr:rowOff>
    </xdr:from>
    <xdr:to>
      <xdr:col>19</xdr:col>
      <xdr:colOff>38100</xdr:colOff>
      <xdr:row>37</xdr:row>
      <xdr:rowOff>92532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1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77309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0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88270</xdr:rowOff>
    </xdr:from>
    <xdr:to>
      <xdr:col>15</xdr:col>
      <xdr:colOff>101600</xdr:colOff>
      <xdr:row>37</xdr:row>
      <xdr:rowOff>18420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4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3197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2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12,943
12,766
58.61
7,530,485
7,222,899
241,279
3,761,022
5,199,557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17132</xdr:rowOff>
    </xdr:from>
    <xdr:to>
      <xdr:col>24</xdr:col>
      <xdr:colOff>63500</xdr:colOff>
      <xdr:row>39</xdr:row>
      <xdr:rowOff>5855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32232"/>
          <a:ext cx="838200" cy="16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129807</xdr:rowOff>
    </xdr:from>
    <xdr:to>
      <xdr:col>19</xdr:col>
      <xdr:colOff>177800</xdr:colOff>
      <xdr:row>39</xdr:row>
      <xdr:rowOff>5855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644907"/>
          <a:ext cx="889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129807</xdr:rowOff>
    </xdr:from>
    <xdr:to>
      <xdr:col>15</xdr:col>
      <xdr:colOff>50800</xdr:colOff>
      <xdr:row>38</xdr:row>
      <xdr:rowOff>140792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44907"/>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140792</xdr:rowOff>
    </xdr:from>
    <xdr:to>
      <xdr:col>10</xdr:col>
      <xdr:colOff>114300</xdr:colOff>
      <xdr:row>38</xdr:row>
      <xdr:rowOff>142215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55892"/>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137782</xdr:rowOff>
    </xdr:from>
    <xdr:to>
      <xdr:col>24</xdr:col>
      <xdr:colOff>114300</xdr:colOff>
      <xdr:row>38</xdr:row>
      <xdr:rowOff>67932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8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116209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5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126505</xdr:rowOff>
    </xdr:from>
    <xdr:to>
      <xdr:col>20</xdr:col>
      <xdr:colOff>38100</xdr:colOff>
      <xdr:row>39</xdr:row>
      <xdr:rowOff>56655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47782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79007</xdr:rowOff>
    </xdr:from>
    <xdr:to>
      <xdr:col>15</xdr:col>
      <xdr:colOff>101600</xdr:colOff>
      <xdr:row>39</xdr:row>
      <xdr:rowOff>9157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284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8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89992</xdr:rowOff>
    </xdr:from>
    <xdr:to>
      <xdr:col>10</xdr:col>
      <xdr:colOff>165100</xdr:colOff>
      <xdr:row>39</xdr:row>
      <xdr:rowOff>20142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11269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9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91415</xdr:rowOff>
    </xdr:from>
    <xdr:to>
      <xdr:col>6</xdr:col>
      <xdr:colOff>38100</xdr:colOff>
      <xdr:row>39</xdr:row>
      <xdr:rowOff>21565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12692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9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118952</xdr:rowOff>
    </xdr:from>
    <xdr:to>
      <xdr:col>24</xdr:col>
      <xdr:colOff>63500</xdr:colOff>
      <xdr:row>56</xdr:row>
      <xdr:rowOff>127991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20152"/>
          <a:ext cx="838200" cy="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127991</xdr:rowOff>
    </xdr:from>
    <xdr:to>
      <xdr:col>19</xdr:col>
      <xdr:colOff>177800</xdr:colOff>
      <xdr:row>56</xdr:row>
      <xdr:rowOff>148058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29191"/>
          <a:ext cx="889000" cy="2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148058</xdr:rowOff>
    </xdr:from>
    <xdr:to>
      <xdr:col>15</xdr:col>
      <xdr:colOff>50800</xdr:colOff>
      <xdr:row>56</xdr:row>
      <xdr:rowOff>171315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49258"/>
          <a:ext cx="889000" cy="2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160265</xdr:rowOff>
    </xdr:from>
    <xdr:to>
      <xdr:col>10</xdr:col>
      <xdr:colOff>114300</xdr:colOff>
      <xdr:row>56</xdr:row>
      <xdr:rowOff>171315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61465"/>
          <a:ext cx="889000" cy="1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68152</xdr:rowOff>
    </xdr:from>
    <xdr:to>
      <xdr:col>24</xdr:col>
      <xdr:colOff>114300</xdr:colOff>
      <xdr:row>56</xdr:row>
      <xdr:rowOff>169752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6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168331</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9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77191</xdr:rowOff>
    </xdr:from>
    <xdr:to>
      <xdr:col>20</xdr:col>
      <xdr:colOff>38100</xdr:colOff>
      <xdr:row>57</xdr:row>
      <xdr:rowOff>7341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169918</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7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97258</xdr:rowOff>
    </xdr:from>
    <xdr:to>
      <xdr:col>15</xdr:col>
      <xdr:colOff>101600</xdr:colOff>
      <xdr:row>57</xdr:row>
      <xdr:rowOff>27408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18535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9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120515</xdr:rowOff>
    </xdr:from>
    <xdr:to>
      <xdr:col>10</xdr:col>
      <xdr:colOff>165100</xdr:colOff>
      <xdr:row>57</xdr:row>
      <xdr:rowOff>50665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2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41792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1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109465</xdr:rowOff>
    </xdr:from>
    <xdr:to>
      <xdr:col>6</xdr:col>
      <xdr:colOff>38100</xdr:colOff>
      <xdr:row>57</xdr:row>
      <xdr:rowOff>39615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30742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0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74047</xdr:rowOff>
    </xdr:from>
    <xdr:to>
      <xdr:col>24</xdr:col>
      <xdr:colOff>63500</xdr:colOff>
      <xdr:row>78</xdr:row>
      <xdr:rowOff>87145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47147"/>
          <a:ext cx="838200" cy="1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87145</xdr:rowOff>
    </xdr:from>
    <xdr:to>
      <xdr:col>19</xdr:col>
      <xdr:colOff>177800</xdr:colOff>
      <xdr:row>78</xdr:row>
      <xdr:rowOff>93638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60245"/>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93638</xdr:rowOff>
    </xdr:from>
    <xdr:to>
      <xdr:col>15</xdr:col>
      <xdr:colOff>50800</xdr:colOff>
      <xdr:row>78</xdr:row>
      <xdr:rowOff>108496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66738"/>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87328</xdr:rowOff>
    </xdr:from>
    <xdr:to>
      <xdr:col>10</xdr:col>
      <xdr:colOff>114300</xdr:colOff>
      <xdr:row>78</xdr:row>
      <xdr:rowOff>108496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60428"/>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23247</xdr:rowOff>
    </xdr:from>
    <xdr:to>
      <xdr:col>24</xdr:col>
      <xdr:colOff>114300</xdr:colOff>
      <xdr:row>78</xdr:row>
      <xdr:rowOff>124847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109624</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1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36345</xdr:rowOff>
    </xdr:from>
    <xdr:to>
      <xdr:col>20</xdr:col>
      <xdr:colOff>38100</xdr:colOff>
      <xdr:row>78</xdr:row>
      <xdr:rowOff>137945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0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129072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0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42838</xdr:rowOff>
    </xdr:from>
    <xdr:to>
      <xdr:col>15</xdr:col>
      <xdr:colOff>101600</xdr:colOff>
      <xdr:row>78</xdr:row>
      <xdr:rowOff>144438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135565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57696</xdr:rowOff>
    </xdr:from>
    <xdr:to>
      <xdr:col>10</xdr:col>
      <xdr:colOff>165100</xdr:colOff>
      <xdr:row>78</xdr:row>
      <xdr:rowOff>159296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150423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2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36528</xdr:rowOff>
    </xdr:from>
    <xdr:to>
      <xdr:col>6</xdr:col>
      <xdr:colOff>38100</xdr:colOff>
      <xdr:row>78</xdr:row>
      <xdr:rowOff>138128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129255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0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50509</xdr:rowOff>
    </xdr:from>
    <xdr:to>
      <xdr:col>24</xdr:col>
      <xdr:colOff>63500</xdr:colOff>
      <xdr:row>98</xdr:row>
      <xdr:rowOff>57575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852609"/>
          <a:ext cx="838200" cy="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57575</xdr:rowOff>
    </xdr:from>
    <xdr:to>
      <xdr:col>19</xdr:col>
      <xdr:colOff>177800</xdr:colOff>
      <xdr:row>98</xdr:row>
      <xdr:rowOff>81178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859675"/>
          <a:ext cx="8890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79959</xdr:rowOff>
    </xdr:from>
    <xdr:to>
      <xdr:col>15</xdr:col>
      <xdr:colOff>50800</xdr:colOff>
      <xdr:row>98</xdr:row>
      <xdr:rowOff>81178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882059"/>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35877</xdr:rowOff>
    </xdr:from>
    <xdr:to>
      <xdr:col>10</xdr:col>
      <xdr:colOff>114300</xdr:colOff>
      <xdr:row>98</xdr:row>
      <xdr:rowOff>79959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837977"/>
          <a:ext cx="889000" cy="4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171159</xdr:rowOff>
    </xdr:from>
    <xdr:to>
      <xdr:col>24</xdr:col>
      <xdr:colOff>114300</xdr:colOff>
      <xdr:row>98</xdr:row>
      <xdr:rowOff>101309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8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86086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71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6775</xdr:rowOff>
    </xdr:from>
    <xdr:to>
      <xdr:col>20</xdr:col>
      <xdr:colOff>38100</xdr:colOff>
      <xdr:row>98</xdr:row>
      <xdr:rowOff>108375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80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99502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90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30378</xdr:rowOff>
    </xdr:from>
    <xdr:to>
      <xdr:col>15</xdr:col>
      <xdr:colOff>101600</xdr:colOff>
      <xdr:row>98</xdr:row>
      <xdr:rowOff>131978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3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123105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92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29159</xdr:rowOff>
    </xdr:from>
    <xdr:to>
      <xdr:col>10</xdr:col>
      <xdr:colOff>165100</xdr:colOff>
      <xdr:row>98</xdr:row>
      <xdr:rowOff>130759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8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121886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92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156527</xdr:rowOff>
    </xdr:from>
    <xdr:to>
      <xdr:col>6</xdr:col>
      <xdr:colOff>38100</xdr:colOff>
      <xdr:row>98</xdr:row>
      <xdr:rowOff>86677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77804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127962</xdr:rowOff>
    </xdr:from>
    <xdr:to>
      <xdr:col>55</xdr:col>
      <xdr:colOff>0</xdr:colOff>
      <xdr:row>38</xdr:row>
      <xdr:rowOff>50902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300162"/>
          <a:ext cx="838200" cy="26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50900</xdr:rowOff>
    </xdr:from>
    <xdr:to>
      <xdr:col>50</xdr:col>
      <xdr:colOff>114300</xdr:colOff>
      <xdr:row>38</xdr:row>
      <xdr:rowOff>50902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566000"/>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48916</xdr:rowOff>
    </xdr:from>
    <xdr:to>
      <xdr:col>45</xdr:col>
      <xdr:colOff>177800</xdr:colOff>
      <xdr:row>38</xdr:row>
      <xdr:rowOff>50900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564016"/>
          <a:ext cx="889000" cy="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48916</xdr:rowOff>
    </xdr:from>
    <xdr:to>
      <xdr:col>41</xdr:col>
      <xdr:colOff>50800</xdr:colOff>
      <xdr:row>38</xdr:row>
      <xdr:rowOff>58828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564016"/>
          <a:ext cx="889000" cy="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77162</xdr:rowOff>
    </xdr:from>
    <xdr:to>
      <xdr:col>55</xdr:col>
      <xdr:colOff>50800</xdr:colOff>
      <xdr:row>37</xdr:row>
      <xdr:rowOff>7312</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24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163539</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6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102</xdr:rowOff>
    </xdr:from>
    <xdr:to>
      <xdr:col>50</xdr:col>
      <xdr:colOff>165100</xdr:colOff>
      <xdr:row>38</xdr:row>
      <xdr:rowOff>101702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5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92829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60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100</xdr:rowOff>
    </xdr:from>
    <xdr:to>
      <xdr:col>46</xdr:col>
      <xdr:colOff>38100</xdr:colOff>
      <xdr:row>38</xdr:row>
      <xdr:rowOff>101700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5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92827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60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169566</xdr:rowOff>
    </xdr:from>
    <xdr:to>
      <xdr:col>41</xdr:col>
      <xdr:colOff>101600</xdr:colOff>
      <xdr:row>38</xdr:row>
      <xdr:rowOff>99716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51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90843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60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8028</xdr:rowOff>
    </xdr:from>
    <xdr:to>
      <xdr:col>36</xdr:col>
      <xdr:colOff>165100</xdr:colOff>
      <xdr:row>38</xdr:row>
      <xdr:rowOff>109628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5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100755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61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47715</xdr:rowOff>
    </xdr:from>
    <xdr:to>
      <xdr:col>55</xdr:col>
      <xdr:colOff>0</xdr:colOff>
      <xdr:row>58</xdr:row>
      <xdr:rowOff>61744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91815"/>
          <a:ext cx="838200" cy="1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61744</xdr:rowOff>
    </xdr:from>
    <xdr:to>
      <xdr:col>50</xdr:col>
      <xdr:colOff>114300</xdr:colOff>
      <xdr:row>58</xdr:row>
      <xdr:rowOff>136725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05844"/>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64974</xdr:rowOff>
    </xdr:from>
    <xdr:to>
      <xdr:col>45</xdr:col>
      <xdr:colOff>177800</xdr:colOff>
      <xdr:row>58</xdr:row>
      <xdr:rowOff>136725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09074"/>
          <a:ext cx="889000" cy="7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64974</xdr:rowOff>
    </xdr:from>
    <xdr:to>
      <xdr:col>41</xdr:col>
      <xdr:colOff>50800</xdr:colOff>
      <xdr:row>58</xdr:row>
      <xdr:rowOff>74366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09074"/>
          <a:ext cx="8890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168365</xdr:rowOff>
    </xdr:from>
    <xdr:to>
      <xdr:col>55</xdr:col>
      <xdr:colOff>50800</xdr:colOff>
      <xdr:row>58</xdr:row>
      <xdr:rowOff>98515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4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146792</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1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10944</xdr:rowOff>
    </xdr:from>
    <xdr:to>
      <xdr:col>50</xdr:col>
      <xdr:colOff>165100</xdr:colOff>
      <xdr:row>58</xdr:row>
      <xdr:rowOff>112544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5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103671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4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85925</xdr:rowOff>
    </xdr:from>
    <xdr:to>
      <xdr:col>46</xdr:col>
      <xdr:colOff>38100</xdr:colOff>
      <xdr:row>59</xdr:row>
      <xdr:rowOff>16075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3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7202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2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14174</xdr:rowOff>
    </xdr:from>
    <xdr:to>
      <xdr:col>41</xdr:col>
      <xdr:colOff>101600</xdr:colOff>
      <xdr:row>58</xdr:row>
      <xdr:rowOff>115774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5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106901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23566</xdr:rowOff>
    </xdr:from>
    <xdr:to>
      <xdr:col>36</xdr:col>
      <xdr:colOff>165100</xdr:colOff>
      <xdr:row>58</xdr:row>
      <xdr:rowOff>125166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116293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6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110320</xdr:rowOff>
    </xdr:from>
    <xdr:to>
      <xdr:col>55</xdr:col>
      <xdr:colOff>0</xdr:colOff>
      <xdr:row>78</xdr:row>
      <xdr:rowOff>129902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83420"/>
          <a:ext cx="838200" cy="1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110320</xdr:rowOff>
    </xdr:from>
    <xdr:to>
      <xdr:col>50</xdr:col>
      <xdr:colOff>114300</xdr:colOff>
      <xdr:row>78</xdr:row>
      <xdr:rowOff>120707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83420"/>
          <a:ext cx="8890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114691</xdr:rowOff>
    </xdr:from>
    <xdr:to>
      <xdr:col>45</xdr:col>
      <xdr:colOff>177800</xdr:colOff>
      <xdr:row>78</xdr:row>
      <xdr:rowOff>120707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87791"/>
          <a:ext cx="889000" cy="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87450</xdr:rowOff>
    </xdr:from>
    <xdr:to>
      <xdr:col>41</xdr:col>
      <xdr:colOff>50800</xdr:colOff>
      <xdr:row>78</xdr:row>
      <xdr:rowOff>114691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289100"/>
          <a:ext cx="889000" cy="19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65650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43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79102</xdr:rowOff>
    </xdr:from>
    <xdr:to>
      <xdr:col>55</xdr:col>
      <xdr:colOff>50800</xdr:colOff>
      <xdr:row>79</xdr:row>
      <xdr:rowOff>9252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165479</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6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59520</xdr:rowOff>
    </xdr:from>
    <xdr:to>
      <xdr:col>50</xdr:col>
      <xdr:colOff>165100</xdr:colOff>
      <xdr:row>78</xdr:row>
      <xdr:rowOff>161120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152247</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2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69907</xdr:rowOff>
    </xdr:from>
    <xdr:to>
      <xdr:col>46</xdr:col>
      <xdr:colOff>38100</xdr:colOff>
      <xdr:row>79</xdr:row>
      <xdr:rowOff>57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4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162634</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3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63891</xdr:rowOff>
    </xdr:from>
    <xdr:to>
      <xdr:col>41</xdr:col>
      <xdr:colOff>101600</xdr:colOff>
      <xdr:row>78</xdr:row>
      <xdr:rowOff>165491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156618</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2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36650</xdr:rowOff>
    </xdr:from>
    <xdr:to>
      <xdr:col>36</xdr:col>
      <xdr:colOff>165100</xdr:colOff>
      <xdr:row>77</xdr:row>
      <xdr:rowOff>138250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154777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1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54656</xdr:rowOff>
    </xdr:from>
    <xdr:to>
      <xdr:col>55</xdr:col>
      <xdr:colOff>0</xdr:colOff>
      <xdr:row>96</xdr:row>
      <xdr:rowOff>111874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513856"/>
          <a:ext cx="838200" cy="5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49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111874</xdr:rowOff>
    </xdr:from>
    <xdr:to>
      <xdr:col>50</xdr:col>
      <xdr:colOff>114300</xdr:colOff>
      <xdr:row>97</xdr:row>
      <xdr:rowOff>26715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571074"/>
          <a:ext cx="889000" cy="8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71794</xdr:rowOff>
    </xdr:from>
    <xdr:to>
      <xdr:col>45</xdr:col>
      <xdr:colOff>177800</xdr:colOff>
      <xdr:row>97</xdr:row>
      <xdr:rowOff>26715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530994"/>
          <a:ext cx="889000" cy="12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71794</xdr:rowOff>
    </xdr:from>
    <xdr:to>
      <xdr:col>41</xdr:col>
      <xdr:colOff>50800</xdr:colOff>
      <xdr:row>98</xdr:row>
      <xdr:rowOff>17507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530994"/>
          <a:ext cx="889000" cy="28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131318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5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3856</xdr:rowOff>
    </xdr:from>
    <xdr:to>
      <xdr:col>55</xdr:col>
      <xdr:colOff>50800</xdr:colOff>
      <xdr:row>96</xdr:row>
      <xdr:rowOff>105456</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4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26733</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3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61074</xdr:rowOff>
    </xdr:from>
    <xdr:to>
      <xdr:col>50</xdr:col>
      <xdr:colOff>165100</xdr:colOff>
      <xdr:row>96</xdr:row>
      <xdr:rowOff>162674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52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153801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1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147365</xdr:rowOff>
    </xdr:from>
    <xdr:to>
      <xdr:col>46</xdr:col>
      <xdr:colOff>38100</xdr:colOff>
      <xdr:row>97</xdr:row>
      <xdr:rowOff>77515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6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68642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9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20994</xdr:rowOff>
    </xdr:from>
    <xdr:to>
      <xdr:col>41</xdr:col>
      <xdr:colOff>101600</xdr:colOff>
      <xdr:row>96</xdr:row>
      <xdr:rowOff>122594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48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139121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5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138157</xdr:rowOff>
    </xdr:from>
    <xdr:to>
      <xdr:col>36</xdr:col>
      <xdr:colOff>165100</xdr:colOff>
      <xdr:row>98</xdr:row>
      <xdr:rowOff>68307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7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59434</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37428" y="1686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39806</xdr:rowOff>
    </xdr:from>
    <xdr:to>
      <xdr:col>85</xdr:col>
      <xdr:colOff>127000</xdr:colOff>
      <xdr:row>38</xdr:row>
      <xdr:rowOff>125426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554906"/>
          <a:ext cx="838200" cy="8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510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125426</xdr:rowOff>
    </xdr:from>
    <xdr:to>
      <xdr:col>81</xdr:col>
      <xdr:colOff>50800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640526"/>
          <a:ext cx="889000" cy="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160456</xdr:rowOff>
    </xdr:from>
    <xdr:to>
      <xdr:col>85</xdr:col>
      <xdr:colOff>177800</xdr:colOff>
      <xdr:row>38</xdr:row>
      <xdr:rowOff>90606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5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119833</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2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74626</xdr:rowOff>
    </xdr:from>
    <xdr:to>
      <xdr:col>81</xdr:col>
      <xdr:colOff>101600</xdr:colOff>
      <xdr:row>39</xdr:row>
      <xdr:rowOff>4776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167353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26581</xdr:rowOff>
    </xdr:from>
    <xdr:to>
      <xdr:col>85</xdr:col>
      <xdr:colOff>127000</xdr:colOff>
      <xdr:row>79</xdr:row>
      <xdr:rowOff>32398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571131"/>
          <a:ext cx="8382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32398</xdr:rowOff>
    </xdr:from>
    <xdr:to>
      <xdr:col>81</xdr:col>
      <xdr:colOff>50800</xdr:colOff>
      <xdr:row>79</xdr:row>
      <xdr:rowOff>81051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576948"/>
          <a:ext cx="889000" cy="4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81051</xdr:rowOff>
    </xdr:from>
    <xdr:to>
      <xdr:col>76</xdr:col>
      <xdr:colOff>114300</xdr:colOff>
      <xdr:row>79</xdr:row>
      <xdr:rowOff>94018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625601"/>
          <a:ext cx="8890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30544</xdr:rowOff>
    </xdr:from>
    <xdr:to>
      <xdr:col>71</xdr:col>
      <xdr:colOff>177800</xdr:colOff>
      <xdr:row>79</xdr:row>
      <xdr:rowOff>94018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575094"/>
          <a:ext cx="889000" cy="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147231</xdr:rowOff>
    </xdr:from>
    <xdr:to>
      <xdr:col>85</xdr:col>
      <xdr:colOff>177800</xdr:colOff>
      <xdr:row>79</xdr:row>
      <xdr:rowOff>77381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52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62158</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43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153048</xdr:rowOff>
    </xdr:from>
    <xdr:to>
      <xdr:col>81</xdr:col>
      <xdr:colOff>101600</xdr:colOff>
      <xdr:row>79</xdr:row>
      <xdr:rowOff>83198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52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74325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61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30251</xdr:rowOff>
    </xdr:from>
    <xdr:to>
      <xdr:col>76</xdr:col>
      <xdr:colOff>165100</xdr:colOff>
      <xdr:row>79</xdr:row>
      <xdr:rowOff>131851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5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122978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66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43218</xdr:rowOff>
    </xdr:from>
    <xdr:to>
      <xdr:col>72</xdr:col>
      <xdr:colOff>38100</xdr:colOff>
      <xdr:row>79</xdr:row>
      <xdr:rowOff>144818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58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135945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68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151194</xdr:rowOff>
    </xdr:from>
    <xdr:to>
      <xdr:col>67</xdr:col>
      <xdr:colOff>101600</xdr:colOff>
      <xdr:row>79</xdr:row>
      <xdr:rowOff>81344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5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72471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61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84748</xdr:rowOff>
    </xdr:from>
    <xdr:to>
      <xdr:col>85</xdr:col>
      <xdr:colOff>127000</xdr:colOff>
      <xdr:row>98</xdr:row>
      <xdr:rowOff>168036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886848"/>
          <a:ext cx="838200" cy="8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35675</xdr:rowOff>
    </xdr:from>
    <xdr:to>
      <xdr:col>81</xdr:col>
      <xdr:colOff>50800</xdr:colOff>
      <xdr:row>98</xdr:row>
      <xdr:rowOff>168036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837775"/>
          <a:ext cx="889000" cy="1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35675</xdr:rowOff>
    </xdr:from>
    <xdr:to>
      <xdr:col>76</xdr:col>
      <xdr:colOff>114300</xdr:colOff>
      <xdr:row>98</xdr:row>
      <xdr:rowOff>96354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37775"/>
          <a:ext cx="889000" cy="6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96354</xdr:rowOff>
    </xdr:from>
    <xdr:to>
      <xdr:col>71</xdr:col>
      <xdr:colOff>177800</xdr:colOff>
      <xdr:row>98</xdr:row>
      <xdr:rowOff>142977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898454"/>
          <a:ext cx="889000" cy="4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33948</xdr:rowOff>
    </xdr:from>
    <xdr:to>
      <xdr:col>85</xdr:col>
      <xdr:colOff>177800</xdr:colOff>
      <xdr:row>98</xdr:row>
      <xdr:rowOff>135548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12375</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117236</xdr:rowOff>
    </xdr:from>
    <xdr:to>
      <xdr:col>81</xdr:col>
      <xdr:colOff>101600</xdr:colOff>
      <xdr:row>99</xdr:row>
      <xdr:rowOff>47386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38513</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701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156325</xdr:rowOff>
    </xdr:from>
    <xdr:to>
      <xdr:col>76</xdr:col>
      <xdr:colOff>165100</xdr:colOff>
      <xdr:row>98</xdr:row>
      <xdr:rowOff>86475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77602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7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45554</xdr:rowOff>
    </xdr:from>
    <xdr:to>
      <xdr:col>72</xdr:col>
      <xdr:colOff>38100</xdr:colOff>
      <xdr:row>98</xdr:row>
      <xdr:rowOff>147154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4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138281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94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92177</xdr:rowOff>
    </xdr:from>
    <xdr:to>
      <xdr:col>67</xdr:col>
      <xdr:colOff>101600</xdr:colOff>
      <xdr:row>99</xdr:row>
      <xdr:rowOff>22327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13454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98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136614</xdr:rowOff>
    </xdr:from>
    <xdr:to>
      <xdr:col>116</xdr:col>
      <xdr:colOff>63500</xdr:colOff>
      <xdr:row>38</xdr:row>
      <xdr:rowOff>137894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1714"/>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135425</xdr:rowOff>
    </xdr:from>
    <xdr:to>
      <xdr:col>111</xdr:col>
      <xdr:colOff>177800</xdr:colOff>
      <xdr:row>38</xdr:row>
      <xdr:rowOff>136614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0525"/>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134900</xdr:rowOff>
    </xdr:from>
    <xdr:to>
      <xdr:col>107</xdr:col>
      <xdr:colOff>50800</xdr:colOff>
      <xdr:row>38</xdr:row>
      <xdr:rowOff>135425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0000"/>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85179</xdr:rowOff>
    </xdr:from>
    <xdr:to>
      <xdr:col>102</xdr:col>
      <xdr:colOff>114300</xdr:colOff>
      <xdr:row>38</xdr:row>
      <xdr:rowOff>134900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00279"/>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87094</xdr:rowOff>
    </xdr:from>
    <xdr:to>
      <xdr:col>116</xdr:col>
      <xdr:colOff>114300</xdr:colOff>
      <xdr:row>39</xdr:row>
      <xdr:rowOff>17244</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2021</xdr:rowOff>
    </xdr:from>
    <xdr:ext cx="313932"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71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85814</xdr:rowOff>
    </xdr:from>
    <xdr:to>
      <xdr:col>112</xdr:col>
      <xdr:colOff>38100</xdr:colOff>
      <xdr:row>39</xdr:row>
      <xdr:rowOff>15964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7091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693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84625</xdr:rowOff>
    </xdr:from>
    <xdr:to>
      <xdr:col>107</xdr:col>
      <xdr:colOff>101600</xdr:colOff>
      <xdr:row>39</xdr:row>
      <xdr:rowOff>14775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9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5902</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692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84100</xdr:rowOff>
    </xdr:from>
    <xdr:to>
      <xdr:col>102</xdr:col>
      <xdr:colOff>165100</xdr:colOff>
      <xdr:row>39</xdr:row>
      <xdr:rowOff>14250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5377</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69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34379</xdr:rowOff>
    </xdr:from>
    <xdr:to>
      <xdr:col>98</xdr:col>
      <xdr:colOff>38100</xdr:colOff>
      <xdr:row>38</xdr:row>
      <xdr:rowOff>135979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127106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64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93392</xdr:rowOff>
    </xdr:from>
    <xdr:to>
      <xdr:col>102</xdr:col>
      <xdr:colOff>114300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0894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42592</xdr:rowOff>
    </xdr:from>
    <xdr:to>
      <xdr:col>98</xdr:col>
      <xdr:colOff>38100</xdr:colOff>
      <xdr:row>59</xdr:row>
      <xdr:rowOff>144192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5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135319</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250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170284</xdr:rowOff>
    </xdr:from>
    <xdr:to>
      <xdr:col>116</xdr:col>
      <xdr:colOff>63500</xdr:colOff>
      <xdr:row>76</xdr:row>
      <xdr:rowOff>27409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2903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12664</xdr:rowOff>
    </xdr:from>
    <xdr:to>
      <xdr:col>111</xdr:col>
      <xdr:colOff>177800</xdr:colOff>
      <xdr:row>76</xdr:row>
      <xdr:rowOff>27409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42864"/>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12664</xdr:rowOff>
    </xdr:from>
    <xdr:to>
      <xdr:col>107</xdr:col>
      <xdr:colOff>50800</xdr:colOff>
      <xdr:row>76</xdr:row>
      <xdr:rowOff>46349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42864"/>
          <a:ext cx="889000" cy="3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46349</xdr:rowOff>
    </xdr:from>
    <xdr:to>
      <xdr:col>102</xdr:col>
      <xdr:colOff>114300</xdr:colOff>
      <xdr:row>76</xdr:row>
      <xdr:rowOff>76966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76549"/>
          <a:ext cx="889000" cy="3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119483</xdr:rowOff>
    </xdr:from>
    <xdr:to>
      <xdr:col>116</xdr:col>
      <xdr:colOff>114300</xdr:colOff>
      <xdr:row>76</xdr:row>
      <xdr:rowOff>49634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782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97910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5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148059</xdr:rowOff>
    </xdr:from>
    <xdr:to>
      <xdr:col>112</xdr:col>
      <xdr:colOff>38100</xdr:colOff>
      <xdr:row>76</xdr:row>
      <xdr:rowOff>78209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69336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9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133314</xdr:rowOff>
    </xdr:from>
    <xdr:to>
      <xdr:col>107</xdr:col>
      <xdr:colOff>101600</xdr:colOff>
      <xdr:row>76</xdr:row>
      <xdr:rowOff>63463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920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54591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8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166999</xdr:rowOff>
    </xdr:from>
    <xdr:to>
      <xdr:col>102</xdr:col>
      <xdr:colOff>165100</xdr:colOff>
      <xdr:row>76</xdr:row>
      <xdr:rowOff>97149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88276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1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26166</xdr:rowOff>
    </xdr:from>
    <xdr:to>
      <xdr:col>98</xdr:col>
      <xdr:colOff>38100</xdr:colOff>
      <xdr:row>76</xdr:row>
      <xdr:rowOff>127766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118893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4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住民一人当たりのコストで見るとほとんどの項目で類似団体平均を下回っているため、現状は適正な財政運営が実施できている。災害等による緊急的な支出も想定されることから、計画的な基金積立てによる財源確保に努めていく。</a:t>
          </a:r>
          <a:endParaRPr lang="ja-JP" altLang="ja-JP" sz="1400">
            <a:effectLst/>
          </a:endParaRPr>
        </a:p>
        <a:p>
          <a:r>
            <a:rPr kumimoji="1" lang="ja-JP" altLang="ja-JP" sz="1100" b="0" i="0" baseline="0">
              <a:solidFill>
                <a:schemeClr val="dk1"/>
              </a:solidFill>
              <a:effectLst/>
              <a:latin typeface="+mn-lt"/>
              <a:ea typeface="+mn-ea"/>
              <a:cs typeface="+mn-cs"/>
            </a:rPr>
            <a:t>　近年は人口減少が進んでおり、財政状況がより一層厳しくなることが想定されることから、公共施設等総合管理計画に基づく個別施設計画を活用し、施設維持補修費の平準化を行いつつ、統廃合を含めた在り方を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12,943
12,766
58.61
7,530,485
7,222,899
241,279
3,761,022
5,199,557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73978</xdr:rowOff>
    </xdr:from>
    <xdr:to>
      <xdr:col>24</xdr:col>
      <xdr:colOff>63500</xdr:colOff>
      <xdr:row>37</xdr:row>
      <xdr:rowOff>96647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17628"/>
          <a:ext cx="8382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48531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9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69405</xdr:rowOff>
    </xdr:from>
    <xdr:to>
      <xdr:col>19</xdr:col>
      <xdr:colOff>177800</xdr:colOff>
      <xdr:row>37</xdr:row>
      <xdr:rowOff>96647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13055"/>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68453</xdr:rowOff>
    </xdr:from>
    <xdr:to>
      <xdr:col>15</xdr:col>
      <xdr:colOff>50800</xdr:colOff>
      <xdr:row>37</xdr:row>
      <xdr:rowOff>69405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1210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68453</xdr:rowOff>
    </xdr:from>
    <xdr:to>
      <xdr:col>10</xdr:col>
      <xdr:colOff>114300</xdr:colOff>
      <xdr:row>37</xdr:row>
      <xdr:rowOff>125032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12103"/>
          <a:ext cx="889000" cy="5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130065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23178</xdr:rowOff>
    </xdr:from>
    <xdr:to>
      <xdr:col>24</xdr:col>
      <xdr:colOff>114300</xdr:colOff>
      <xdr:row>37</xdr:row>
      <xdr:rowOff>124778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4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45847</xdr:rowOff>
    </xdr:from>
    <xdr:to>
      <xdr:col>20</xdr:col>
      <xdr:colOff>38100</xdr:colOff>
      <xdr:row>37</xdr:row>
      <xdr:rowOff>147447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138574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8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18605</xdr:rowOff>
    </xdr:from>
    <xdr:to>
      <xdr:col>15</xdr:col>
      <xdr:colOff>101600</xdr:colOff>
      <xdr:row>37</xdr:row>
      <xdr:rowOff>120205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111332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17653</xdr:rowOff>
    </xdr:from>
    <xdr:to>
      <xdr:col>10</xdr:col>
      <xdr:colOff>165100</xdr:colOff>
      <xdr:row>37</xdr:row>
      <xdr:rowOff>119253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110380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5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74232</xdr:rowOff>
    </xdr:from>
    <xdr:to>
      <xdr:col>6</xdr:col>
      <xdr:colOff>38100</xdr:colOff>
      <xdr:row>38</xdr:row>
      <xdr:rowOff>4381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178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166958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74275</xdr:rowOff>
    </xdr:from>
    <xdr:to>
      <xdr:col>24</xdr:col>
      <xdr:colOff>63500</xdr:colOff>
      <xdr:row>58</xdr:row>
      <xdr:rowOff>97199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46925"/>
          <a:ext cx="838200" cy="19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97199</xdr:rowOff>
    </xdr:from>
    <xdr:to>
      <xdr:col>19</xdr:col>
      <xdr:colOff>177800</xdr:colOff>
      <xdr:row>58</xdr:row>
      <xdr:rowOff>103339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41299"/>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96060</xdr:rowOff>
    </xdr:from>
    <xdr:to>
      <xdr:col>15</xdr:col>
      <xdr:colOff>50800</xdr:colOff>
      <xdr:row>58</xdr:row>
      <xdr:rowOff>103339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40160"/>
          <a:ext cx="889000" cy="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82712</xdr:rowOff>
    </xdr:from>
    <xdr:to>
      <xdr:col>10</xdr:col>
      <xdr:colOff>114300</xdr:colOff>
      <xdr:row>58</xdr:row>
      <xdr:rowOff>96060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26812"/>
          <a:ext cx="8890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23475</xdr:rowOff>
    </xdr:from>
    <xdr:to>
      <xdr:col>24</xdr:col>
      <xdr:colOff>114300</xdr:colOff>
      <xdr:row>57</xdr:row>
      <xdr:rowOff>125075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109852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46399</xdr:rowOff>
    </xdr:from>
    <xdr:to>
      <xdr:col>20</xdr:col>
      <xdr:colOff>38100</xdr:colOff>
      <xdr:row>58</xdr:row>
      <xdr:rowOff>147999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139126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8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52539</xdr:rowOff>
    </xdr:from>
    <xdr:to>
      <xdr:col>15</xdr:col>
      <xdr:colOff>101600</xdr:colOff>
      <xdr:row>58</xdr:row>
      <xdr:rowOff>154139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145266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8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45260</xdr:rowOff>
    </xdr:from>
    <xdr:to>
      <xdr:col>10</xdr:col>
      <xdr:colOff>165100</xdr:colOff>
      <xdr:row>58</xdr:row>
      <xdr:rowOff>146860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8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137987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8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31912</xdr:rowOff>
    </xdr:from>
    <xdr:to>
      <xdr:col>6</xdr:col>
      <xdr:colOff>38100</xdr:colOff>
      <xdr:row>58</xdr:row>
      <xdr:rowOff>133512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124639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6669</xdr:rowOff>
    </xdr:from>
    <xdr:to>
      <xdr:col>24</xdr:col>
      <xdr:colOff>63500</xdr:colOff>
      <xdr:row>79</xdr:row>
      <xdr:rowOff>44298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551219"/>
          <a:ext cx="838200" cy="3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44298</xdr:rowOff>
    </xdr:from>
    <xdr:to>
      <xdr:col>19</xdr:col>
      <xdr:colOff>177800</xdr:colOff>
      <xdr:row>79</xdr:row>
      <xdr:rowOff>63119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588848"/>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63119</xdr:rowOff>
    </xdr:from>
    <xdr:to>
      <xdr:col>15</xdr:col>
      <xdr:colOff>50800</xdr:colOff>
      <xdr:row>79</xdr:row>
      <xdr:rowOff>65168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607669"/>
          <a:ext cx="889000" cy="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65168</xdr:rowOff>
    </xdr:from>
    <xdr:to>
      <xdr:col>10</xdr:col>
      <xdr:colOff>114300</xdr:colOff>
      <xdr:row>79</xdr:row>
      <xdr:rowOff>70861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609718"/>
          <a:ext cx="8890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127319</xdr:rowOff>
    </xdr:from>
    <xdr:to>
      <xdr:col>24</xdr:col>
      <xdr:colOff>114300</xdr:colOff>
      <xdr:row>79</xdr:row>
      <xdr:rowOff>57469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5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42246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41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164948</xdr:rowOff>
    </xdr:from>
    <xdr:to>
      <xdr:col>20</xdr:col>
      <xdr:colOff>38100</xdr:colOff>
      <xdr:row>79</xdr:row>
      <xdr:rowOff>95098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5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86225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63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12319</xdr:rowOff>
    </xdr:from>
    <xdr:to>
      <xdr:col>15</xdr:col>
      <xdr:colOff>101600</xdr:colOff>
      <xdr:row>79</xdr:row>
      <xdr:rowOff>113919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105046</xdr:rowOff>
    </xdr:from>
    <xdr:ext cx="534377"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41111" y="1364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14368</xdr:rowOff>
    </xdr:from>
    <xdr:to>
      <xdr:col>10</xdr:col>
      <xdr:colOff>165100</xdr:colOff>
      <xdr:row>79</xdr:row>
      <xdr:rowOff>115968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107095</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52111" y="1365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20061</xdr:rowOff>
    </xdr:from>
    <xdr:to>
      <xdr:col>6</xdr:col>
      <xdr:colOff>38100</xdr:colOff>
      <xdr:row>79</xdr:row>
      <xdr:rowOff>121661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6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112788</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6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169907</xdr:rowOff>
    </xdr:from>
    <xdr:to>
      <xdr:col>24</xdr:col>
      <xdr:colOff>63500</xdr:colOff>
      <xdr:row>98</xdr:row>
      <xdr:rowOff>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00557"/>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400</xdr:rowOff>
    </xdr:from>
    <xdr:to>
      <xdr:col>19</xdr:col>
      <xdr:colOff>177800</xdr:colOff>
      <xdr:row>98</xdr:row>
      <xdr:rowOff>18107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02500"/>
          <a:ext cx="889000" cy="1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103042</xdr:rowOff>
    </xdr:from>
    <xdr:to>
      <xdr:col>15</xdr:col>
      <xdr:colOff>50800</xdr:colOff>
      <xdr:row>98</xdr:row>
      <xdr:rowOff>18107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33692"/>
          <a:ext cx="889000" cy="8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103042</xdr:rowOff>
    </xdr:from>
    <xdr:to>
      <xdr:col>10</xdr:col>
      <xdr:colOff>114300</xdr:colOff>
      <xdr:row>98</xdr:row>
      <xdr:rowOff>21134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33692"/>
          <a:ext cx="889000" cy="8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119107</xdr:rowOff>
    </xdr:from>
    <xdr:to>
      <xdr:col>24</xdr:col>
      <xdr:colOff>114300</xdr:colOff>
      <xdr:row>98</xdr:row>
      <xdr:rowOff>49257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34034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6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121050</xdr:rowOff>
    </xdr:from>
    <xdr:to>
      <xdr:col>20</xdr:col>
      <xdr:colOff>38100</xdr:colOff>
      <xdr:row>98</xdr:row>
      <xdr:rowOff>51200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5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42327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4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138757</xdr:rowOff>
    </xdr:from>
    <xdr:to>
      <xdr:col>15</xdr:col>
      <xdr:colOff>101600</xdr:colOff>
      <xdr:row>98</xdr:row>
      <xdr:rowOff>68907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60034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6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52242</xdr:rowOff>
    </xdr:from>
    <xdr:to>
      <xdr:col>10</xdr:col>
      <xdr:colOff>165100</xdr:colOff>
      <xdr:row>97</xdr:row>
      <xdr:rowOff>153842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144969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7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141784</xdr:rowOff>
    </xdr:from>
    <xdr:to>
      <xdr:col>6</xdr:col>
      <xdr:colOff>38100</xdr:colOff>
      <xdr:row>98</xdr:row>
      <xdr:rowOff>71934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7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63061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139014</xdr:rowOff>
    </xdr:from>
    <xdr:to>
      <xdr:col>55</xdr:col>
      <xdr:colOff>0</xdr:colOff>
      <xdr:row>38</xdr:row>
      <xdr:rowOff>139014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139014</xdr:rowOff>
    </xdr:from>
    <xdr:to>
      <xdr:col>50</xdr:col>
      <xdr:colOff>114300</xdr:colOff>
      <xdr:row>38</xdr:row>
      <xdr:rowOff>139014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139014</xdr:rowOff>
    </xdr:from>
    <xdr:to>
      <xdr:col>45</xdr:col>
      <xdr:colOff>177800</xdr:colOff>
      <xdr:row>38</xdr:row>
      <xdr:rowOff>139014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100609</xdr:rowOff>
    </xdr:from>
    <xdr:to>
      <xdr:col>41</xdr:col>
      <xdr:colOff>50800</xdr:colOff>
      <xdr:row>38</xdr:row>
      <xdr:rowOff>139014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15709"/>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88214</xdr:rowOff>
    </xdr:from>
    <xdr:to>
      <xdr:col>55</xdr:col>
      <xdr:colOff>50800</xdr:colOff>
      <xdr:row>39</xdr:row>
      <xdr:rowOff>18364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3141</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88214</xdr:rowOff>
    </xdr:from>
    <xdr:to>
      <xdr:col>50</xdr:col>
      <xdr:colOff>165100</xdr:colOff>
      <xdr:row>39</xdr:row>
      <xdr:rowOff>18364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9491</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88214</xdr:rowOff>
    </xdr:from>
    <xdr:to>
      <xdr:col>46</xdr:col>
      <xdr:colOff>38100</xdr:colOff>
      <xdr:row>39</xdr:row>
      <xdr:rowOff>18364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9491</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88214</xdr:rowOff>
    </xdr:from>
    <xdr:to>
      <xdr:col>41</xdr:col>
      <xdr:colOff>101600</xdr:colOff>
      <xdr:row>39</xdr:row>
      <xdr:rowOff>18364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9491</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49809</xdr:rowOff>
    </xdr:from>
    <xdr:to>
      <xdr:col>36</xdr:col>
      <xdr:colOff>165100</xdr:colOff>
      <xdr:row>38</xdr:row>
      <xdr:rowOff>151409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142536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57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158380</xdr:rowOff>
    </xdr:from>
    <xdr:to>
      <xdr:col>55</xdr:col>
      <xdr:colOff>0</xdr:colOff>
      <xdr:row>57</xdr:row>
      <xdr:rowOff>162070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59580"/>
          <a:ext cx="838200" cy="17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158380</xdr:rowOff>
    </xdr:from>
    <xdr:to>
      <xdr:col>50</xdr:col>
      <xdr:colOff>114300</xdr:colOff>
      <xdr:row>57</xdr:row>
      <xdr:rowOff>39203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759580"/>
          <a:ext cx="8890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69787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39203</xdr:rowOff>
    </xdr:from>
    <xdr:to>
      <xdr:col>45</xdr:col>
      <xdr:colOff>177800</xdr:colOff>
      <xdr:row>58</xdr:row>
      <xdr:rowOff>5327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11853"/>
          <a:ext cx="889000" cy="13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5327</xdr:rowOff>
    </xdr:from>
    <xdr:to>
      <xdr:col>41</xdr:col>
      <xdr:colOff>50800</xdr:colOff>
      <xdr:row>58</xdr:row>
      <xdr:rowOff>14721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49427"/>
          <a:ext cx="889000" cy="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111270</xdr:rowOff>
    </xdr:from>
    <xdr:to>
      <xdr:col>55</xdr:col>
      <xdr:colOff>50800</xdr:colOff>
      <xdr:row>58</xdr:row>
      <xdr:rowOff>41420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89697</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6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107580</xdr:rowOff>
    </xdr:from>
    <xdr:to>
      <xdr:col>50</xdr:col>
      <xdr:colOff>165100</xdr:colOff>
      <xdr:row>57</xdr:row>
      <xdr:rowOff>37730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54257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48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159853</xdr:rowOff>
    </xdr:from>
    <xdr:to>
      <xdr:col>46</xdr:col>
      <xdr:colOff>38100</xdr:colOff>
      <xdr:row>57</xdr:row>
      <xdr:rowOff>90003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81130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5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125977</xdr:rowOff>
    </xdr:from>
    <xdr:to>
      <xdr:col>41</xdr:col>
      <xdr:colOff>101600</xdr:colOff>
      <xdr:row>58</xdr:row>
      <xdr:rowOff>56127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47254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9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135371</xdr:rowOff>
    </xdr:from>
    <xdr:to>
      <xdr:col>36</xdr:col>
      <xdr:colOff>165100</xdr:colOff>
      <xdr:row>58</xdr:row>
      <xdr:rowOff>65521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56648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0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118342</xdr:rowOff>
    </xdr:from>
    <xdr:to>
      <xdr:col>55</xdr:col>
      <xdr:colOff>0</xdr:colOff>
      <xdr:row>79</xdr:row>
      <xdr:rowOff>15407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19992"/>
          <a:ext cx="838200" cy="23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165999</xdr:rowOff>
    </xdr:from>
    <xdr:to>
      <xdr:col>50</xdr:col>
      <xdr:colOff>114300</xdr:colOff>
      <xdr:row>79</xdr:row>
      <xdr:rowOff>15407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39099"/>
          <a:ext cx="889000" cy="2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163105</xdr:rowOff>
    </xdr:from>
    <xdr:to>
      <xdr:col>45</xdr:col>
      <xdr:colOff>177800</xdr:colOff>
      <xdr:row>78</xdr:row>
      <xdr:rowOff>165999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36205"/>
          <a:ext cx="8890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159741</xdr:rowOff>
    </xdr:from>
    <xdr:to>
      <xdr:col>41</xdr:col>
      <xdr:colOff>50800</xdr:colOff>
      <xdr:row>78</xdr:row>
      <xdr:rowOff>163105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32841"/>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67542</xdr:rowOff>
    </xdr:from>
    <xdr:to>
      <xdr:col>55</xdr:col>
      <xdr:colOff>50800</xdr:colOff>
      <xdr:row>77</xdr:row>
      <xdr:rowOff>169142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6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45969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4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136057</xdr:rowOff>
    </xdr:from>
    <xdr:to>
      <xdr:col>50</xdr:col>
      <xdr:colOff>165100</xdr:colOff>
      <xdr:row>79</xdr:row>
      <xdr:rowOff>66207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57334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0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115199</xdr:rowOff>
    </xdr:from>
    <xdr:to>
      <xdr:col>46</xdr:col>
      <xdr:colOff>38100</xdr:colOff>
      <xdr:row>79</xdr:row>
      <xdr:rowOff>45349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36476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8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112305</xdr:rowOff>
    </xdr:from>
    <xdr:to>
      <xdr:col>41</xdr:col>
      <xdr:colOff>101600</xdr:colOff>
      <xdr:row>79</xdr:row>
      <xdr:rowOff>42455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8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33582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7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108941</xdr:rowOff>
    </xdr:from>
    <xdr:to>
      <xdr:col>36</xdr:col>
      <xdr:colOff>165100</xdr:colOff>
      <xdr:row>79</xdr:row>
      <xdr:rowOff>39091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30218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7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35375</xdr:rowOff>
    </xdr:from>
    <xdr:to>
      <xdr:col>55</xdr:col>
      <xdr:colOff>0</xdr:colOff>
      <xdr:row>98</xdr:row>
      <xdr:rowOff>41258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837475"/>
          <a:ext cx="838200" cy="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35375</xdr:rowOff>
    </xdr:from>
    <xdr:to>
      <xdr:col>50</xdr:col>
      <xdr:colOff>114300</xdr:colOff>
      <xdr:row>98</xdr:row>
      <xdr:rowOff>72165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37475"/>
          <a:ext cx="889000" cy="3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72165</xdr:rowOff>
    </xdr:from>
    <xdr:to>
      <xdr:col>45</xdr:col>
      <xdr:colOff>177800</xdr:colOff>
      <xdr:row>98</xdr:row>
      <xdr:rowOff>74397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74265"/>
          <a:ext cx="88900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14968</xdr:rowOff>
    </xdr:from>
    <xdr:to>
      <xdr:col>41</xdr:col>
      <xdr:colOff>50800</xdr:colOff>
      <xdr:row>98</xdr:row>
      <xdr:rowOff>74397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817068"/>
          <a:ext cx="889000" cy="5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161908</xdr:rowOff>
    </xdr:from>
    <xdr:to>
      <xdr:col>55</xdr:col>
      <xdr:colOff>50800</xdr:colOff>
      <xdr:row>98</xdr:row>
      <xdr:rowOff>92058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76835</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156025</xdr:rowOff>
    </xdr:from>
    <xdr:to>
      <xdr:col>50</xdr:col>
      <xdr:colOff>165100</xdr:colOff>
      <xdr:row>98</xdr:row>
      <xdr:rowOff>86175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77302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7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21365</xdr:rowOff>
    </xdr:from>
    <xdr:to>
      <xdr:col>46</xdr:col>
      <xdr:colOff>38100</xdr:colOff>
      <xdr:row>98</xdr:row>
      <xdr:rowOff>122965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2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114092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1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23597</xdr:rowOff>
    </xdr:from>
    <xdr:to>
      <xdr:col>41</xdr:col>
      <xdr:colOff>101600</xdr:colOff>
      <xdr:row>98</xdr:row>
      <xdr:rowOff>125197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2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116324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1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135618</xdr:rowOff>
    </xdr:from>
    <xdr:to>
      <xdr:col>36</xdr:col>
      <xdr:colOff>165100</xdr:colOff>
      <xdr:row>98</xdr:row>
      <xdr:rowOff>65768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56895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5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19990</xdr:rowOff>
    </xdr:from>
    <xdr:to>
      <xdr:col>85</xdr:col>
      <xdr:colOff>127000</xdr:colOff>
      <xdr:row>39</xdr:row>
      <xdr:rowOff>14351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63640"/>
          <a:ext cx="838200" cy="3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111313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13341</xdr:rowOff>
    </xdr:from>
    <xdr:to>
      <xdr:col>81</xdr:col>
      <xdr:colOff>50800</xdr:colOff>
      <xdr:row>39</xdr:row>
      <xdr:rowOff>14351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699891"/>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13341</xdr:rowOff>
    </xdr:from>
    <xdr:to>
      <xdr:col>76</xdr:col>
      <xdr:colOff>114300</xdr:colOff>
      <xdr:row>39</xdr:row>
      <xdr:rowOff>16904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99891"/>
          <a:ext cx="8890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16904</xdr:rowOff>
    </xdr:from>
    <xdr:to>
      <xdr:col>71</xdr:col>
      <xdr:colOff>177800</xdr:colOff>
      <xdr:row>39</xdr:row>
      <xdr:rowOff>45155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703454"/>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140640</xdr:rowOff>
    </xdr:from>
    <xdr:to>
      <xdr:col>85</xdr:col>
      <xdr:colOff>177800</xdr:colOff>
      <xdr:row>37</xdr:row>
      <xdr:rowOff>70790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163517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6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135001</xdr:rowOff>
    </xdr:from>
    <xdr:to>
      <xdr:col>81</xdr:col>
      <xdr:colOff>101600</xdr:colOff>
      <xdr:row>39</xdr:row>
      <xdr:rowOff>65151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56278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4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133991</xdr:rowOff>
    </xdr:from>
    <xdr:to>
      <xdr:col>76</xdr:col>
      <xdr:colOff>165100</xdr:colOff>
      <xdr:row>39</xdr:row>
      <xdr:rowOff>64141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55268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4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137554</xdr:rowOff>
    </xdr:from>
    <xdr:to>
      <xdr:col>72</xdr:col>
      <xdr:colOff>38100</xdr:colOff>
      <xdr:row>39</xdr:row>
      <xdr:rowOff>67704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58831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4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165805</xdr:rowOff>
    </xdr:from>
    <xdr:to>
      <xdr:col>67</xdr:col>
      <xdr:colOff>101600</xdr:colOff>
      <xdr:row>39</xdr:row>
      <xdr:rowOff>95955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87082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7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60173</xdr:rowOff>
    </xdr:from>
    <xdr:to>
      <xdr:col>85</xdr:col>
      <xdr:colOff>127000</xdr:colOff>
      <xdr:row>57</xdr:row>
      <xdr:rowOff>163592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32823"/>
          <a:ext cx="838200" cy="10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98951</xdr:rowOff>
    </xdr:from>
    <xdr:to>
      <xdr:col>81</xdr:col>
      <xdr:colOff>50800</xdr:colOff>
      <xdr:row>57</xdr:row>
      <xdr:rowOff>163592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71601"/>
          <a:ext cx="889000" cy="6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98951</xdr:rowOff>
    </xdr:from>
    <xdr:to>
      <xdr:col>76</xdr:col>
      <xdr:colOff>114300</xdr:colOff>
      <xdr:row>57</xdr:row>
      <xdr:rowOff>103196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71601"/>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103196</xdr:rowOff>
    </xdr:from>
    <xdr:to>
      <xdr:col>71</xdr:col>
      <xdr:colOff>177800</xdr:colOff>
      <xdr:row>57</xdr:row>
      <xdr:rowOff>139694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75846"/>
          <a:ext cx="889000" cy="3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9373</xdr:rowOff>
    </xdr:from>
    <xdr:to>
      <xdr:col>85</xdr:col>
      <xdr:colOff>177800</xdr:colOff>
      <xdr:row>57</xdr:row>
      <xdr:rowOff>110973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159250</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6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112792</xdr:rowOff>
    </xdr:from>
    <xdr:to>
      <xdr:col>81</xdr:col>
      <xdr:colOff>101600</xdr:colOff>
      <xdr:row>58</xdr:row>
      <xdr:rowOff>42942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8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34069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7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48151</xdr:rowOff>
    </xdr:from>
    <xdr:to>
      <xdr:col>76</xdr:col>
      <xdr:colOff>165100</xdr:colOff>
      <xdr:row>57</xdr:row>
      <xdr:rowOff>149751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140878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1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52396</xdr:rowOff>
    </xdr:from>
    <xdr:to>
      <xdr:col>72</xdr:col>
      <xdr:colOff>38100</xdr:colOff>
      <xdr:row>57</xdr:row>
      <xdr:rowOff>153996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145123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1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88894</xdr:rowOff>
    </xdr:from>
    <xdr:to>
      <xdr:col>67</xdr:col>
      <xdr:colOff>101600</xdr:colOff>
      <xdr:row>58</xdr:row>
      <xdr:rowOff>19044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10171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5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39807</xdr:rowOff>
    </xdr:from>
    <xdr:to>
      <xdr:col>85</xdr:col>
      <xdr:colOff>127000</xdr:colOff>
      <xdr:row>78</xdr:row>
      <xdr:rowOff>125426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12907"/>
          <a:ext cx="838200" cy="8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125426</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98526"/>
          <a:ext cx="889000" cy="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160457</xdr:rowOff>
    </xdr:from>
    <xdr:to>
      <xdr:col>85</xdr:col>
      <xdr:colOff>177800</xdr:colOff>
      <xdr:row>78</xdr:row>
      <xdr:rowOff>90607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6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119834</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5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74626</xdr:rowOff>
    </xdr:from>
    <xdr:to>
      <xdr:col>81</xdr:col>
      <xdr:colOff>101600</xdr:colOff>
      <xdr:row>79</xdr:row>
      <xdr:rowOff>4776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167353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26581</xdr:rowOff>
    </xdr:from>
    <xdr:to>
      <xdr:col>85</xdr:col>
      <xdr:colOff>127000</xdr:colOff>
      <xdr:row>99</xdr:row>
      <xdr:rowOff>32398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7000131"/>
          <a:ext cx="8382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32398</xdr:rowOff>
    </xdr:from>
    <xdr:to>
      <xdr:col>81</xdr:col>
      <xdr:colOff>50800</xdr:colOff>
      <xdr:row>99</xdr:row>
      <xdr:rowOff>81051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7005948"/>
          <a:ext cx="889000" cy="4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81051</xdr:rowOff>
    </xdr:from>
    <xdr:to>
      <xdr:col>76</xdr:col>
      <xdr:colOff>114300</xdr:colOff>
      <xdr:row>99</xdr:row>
      <xdr:rowOff>94018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7054601"/>
          <a:ext cx="8890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30544</xdr:rowOff>
    </xdr:from>
    <xdr:to>
      <xdr:col>71</xdr:col>
      <xdr:colOff>177800</xdr:colOff>
      <xdr:row>99</xdr:row>
      <xdr:rowOff>94018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7004094"/>
          <a:ext cx="889000" cy="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147231</xdr:rowOff>
    </xdr:from>
    <xdr:to>
      <xdr:col>85</xdr:col>
      <xdr:colOff>177800</xdr:colOff>
      <xdr:row>99</xdr:row>
      <xdr:rowOff>77381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9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62158</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8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153048</xdr:rowOff>
    </xdr:from>
    <xdr:to>
      <xdr:col>81</xdr:col>
      <xdr:colOff>101600</xdr:colOff>
      <xdr:row>99</xdr:row>
      <xdr:rowOff>83198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95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74325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70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30251</xdr:rowOff>
    </xdr:from>
    <xdr:to>
      <xdr:col>76</xdr:col>
      <xdr:colOff>165100</xdr:colOff>
      <xdr:row>99</xdr:row>
      <xdr:rowOff>131851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700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122978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709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43218</xdr:rowOff>
    </xdr:from>
    <xdr:to>
      <xdr:col>72</xdr:col>
      <xdr:colOff>38100</xdr:colOff>
      <xdr:row>99</xdr:row>
      <xdr:rowOff>144818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701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135945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710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151194</xdr:rowOff>
    </xdr:from>
    <xdr:to>
      <xdr:col>67</xdr:col>
      <xdr:colOff>101600</xdr:colOff>
      <xdr:row>99</xdr:row>
      <xdr:rowOff>81344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72471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704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住民一人当たりのコストで見ると災害復旧費を除くすべての項目で類似団体平均を下回っている。このことは</a:t>
          </a:r>
          <a:r>
            <a:rPr kumimoji="1" lang="ja-JP" altLang="ja-JP" sz="1100" b="0" i="0" baseline="0">
              <a:solidFill>
                <a:schemeClr val="dk1"/>
              </a:solidFill>
              <a:effectLst/>
              <a:latin typeface="+mn-lt"/>
              <a:ea typeface="+mn-ea"/>
              <a:cs typeface="+mn-cs"/>
            </a:rPr>
            <a:t>甘楽町第５次総合計画に基づき、社会環境の変化に対応した計画的な支出が執行できていると言える。</a:t>
          </a:r>
          <a:endParaRPr lang="ja-JP" altLang="ja-JP" sz="1400">
            <a:effectLst/>
          </a:endParaRPr>
        </a:p>
        <a:p>
          <a:r>
            <a:rPr kumimoji="1" lang="ja-JP" altLang="ja-JP" sz="1100">
              <a:solidFill>
                <a:schemeClr val="dk1"/>
              </a:solidFill>
              <a:effectLst/>
              <a:latin typeface="+mn-lt"/>
              <a:ea typeface="+mn-ea"/>
              <a:cs typeface="+mn-cs"/>
            </a:rPr>
            <a:t>　災害復旧費の増加は、令和元年度台風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号の繰越分の皆増が要因である。</a:t>
          </a:r>
          <a:endParaRPr lang="ja-JP" altLang="ja-JP" sz="1400">
            <a:effectLst/>
          </a:endParaRPr>
        </a:p>
        <a:p>
          <a:r>
            <a:rPr kumimoji="1" lang="ja-JP" altLang="ja-JP" sz="1100">
              <a:solidFill>
                <a:schemeClr val="dk1"/>
              </a:solidFill>
              <a:effectLst/>
              <a:latin typeface="+mn-lt"/>
              <a:ea typeface="+mn-ea"/>
              <a:cs typeface="+mn-cs"/>
            </a:rPr>
            <a:t>　その他、継続している甘楽</a:t>
          </a:r>
          <a:r>
            <a:rPr kumimoji="1" lang="en-US" altLang="ja-JP" sz="1100">
              <a:solidFill>
                <a:schemeClr val="dk1"/>
              </a:solidFill>
              <a:effectLst/>
              <a:latin typeface="+mn-lt"/>
              <a:ea typeface="+mn-ea"/>
              <a:cs typeface="+mn-cs"/>
            </a:rPr>
            <a:t>PA</a:t>
          </a:r>
          <a:r>
            <a:rPr kumimoji="1" lang="ja-JP" altLang="ja-JP" sz="1100">
              <a:solidFill>
                <a:schemeClr val="dk1"/>
              </a:solidFill>
              <a:effectLst/>
              <a:latin typeface="+mn-lt"/>
              <a:ea typeface="+mn-ea"/>
              <a:cs typeface="+mn-cs"/>
            </a:rPr>
            <a:t>スマート</a:t>
          </a:r>
          <a:r>
            <a:rPr kumimoji="1" lang="en-US" altLang="ja-JP" sz="1100">
              <a:solidFill>
                <a:schemeClr val="dk1"/>
              </a:solidFill>
              <a:effectLst/>
              <a:latin typeface="+mn-lt"/>
              <a:ea typeface="+mn-ea"/>
              <a:cs typeface="+mn-cs"/>
            </a:rPr>
            <a:t>IC</a:t>
          </a:r>
          <a:r>
            <a:rPr kumimoji="1" lang="ja-JP" altLang="ja-JP" sz="1100">
              <a:solidFill>
                <a:schemeClr val="dk1"/>
              </a:solidFill>
              <a:effectLst/>
              <a:latin typeface="+mn-lt"/>
              <a:ea typeface="+mn-ea"/>
              <a:cs typeface="+mn-cs"/>
            </a:rPr>
            <a:t>整備事業、新型コロナウイルス感染症事業に係る適正な財源確保を行うことで計画的な予算措置に努めていくことが重要である。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町では財政の健全化を進めてきたことから、近年は財政調整基金の残高が減少せずほぼ横ばいで推移しており、標準財政規模に対する割合は４０％以上であることから、緊急の財政出動にも十分耐えられる状況となっている。近年は実質収支額も５～６％台で概ね適正に推移しており、引き続き安定した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baseline="0">
              <a:solidFill>
                <a:schemeClr val="dk1"/>
              </a:solidFill>
              <a:effectLst/>
              <a:latin typeface="+mn-lt"/>
              <a:ea typeface="+mn-ea"/>
              <a:cs typeface="+mn-cs"/>
            </a:rPr>
            <a:t>この５年間は、一般会計、水道事業会計、その他特別会計の全てにおいて黒字であることから、適正な財政運営ができている。中でも水道事業会計の黒字額は継続して高い水準で推移しているが、施設の老朽化により大規模改修工事を実施しているため、今後は予断を許さない。</a:t>
          </a:r>
          <a:endParaRPr lang="ja-JP" altLang="ja-JP" sz="1400">
            <a:effectLst/>
          </a:endParaRPr>
        </a:p>
        <a:p>
          <a:r>
            <a:rPr kumimoji="1" lang="ja-JP" altLang="ja-JP" sz="1100" baseline="0">
              <a:solidFill>
                <a:schemeClr val="dk1"/>
              </a:solidFill>
              <a:effectLst/>
              <a:latin typeface="+mn-lt"/>
              <a:ea typeface="+mn-ea"/>
              <a:cs typeface="+mn-cs"/>
            </a:rPr>
            <a:t>　その他特別会計も黒字での推移となっているが、特に国民健康保険・介護保険事業においては一般会計からの繰出金に依存している部分が大きいことから、今後も繰出基準外の繰出金について抑制に努め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x14ac:dyDescent="0.15">
      <c r="A1" s="182"/>
      <c r="B1" s="437" t="s">
        <v>80</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Q1" s="437"/>
      <c r="BR1" s="437"/>
      <c r="BS1" s="437"/>
      <c r="BT1" s="437"/>
      <c r="BU1" s="437"/>
      <c r="BV1" s="437"/>
      <c r="BW1" s="437"/>
      <c r="BX1" s="437"/>
      <c r="BY1" s="437"/>
      <c r="BZ1" s="437"/>
      <c r="CA1" s="437"/>
      <c r="CB1" s="437"/>
      <c r="CC1" s="437"/>
      <c r="CD1" s="437"/>
      <c r="CE1" s="437"/>
      <c r="CF1" s="437"/>
      <c r="CG1" s="437"/>
      <c r="CH1" s="437"/>
      <c r="CI1" s="437"/>
      <c r="CJ1" s="437"/>
      <c r="CK1" s="437"/>
      <c r="CL1" s="437"/>
      <c r="CM1" s="437"/>
      <c r="CN1" s="437"/>
      <c r="CO1" s="437"/>
      <c r="CP1" s="437"/>
      <c r="CQ1" s="437"/>
      <c r="CR1" s="437"/>
      <c r="CS1" s="437"/>
      <c r="CT1" s="437"/>
      <c r="CU1" s="437"/>
      <c r="CV1" s="437"/>
      <c r="CW1" s="437"/>
      <c r="CX1" s="437"/>
      <c r="CY1" s="437"/>
      <c r="CZ1" s="437"/>
      <c r="DA1" s="437"/>
      <c r="DB1" s="437"/>
      <c r="DC1" s="437"/>
      <c r="DD1" s="437"/>
      <c r="DE1" s="437"/>
      <c r="DF1" s="437"/>
      <c r="DG1" s="437"/>
      <c r="DH1" s="437"/>
      <c r="DI1" s="437"/>
      <c r="DJ1" s="183"/>
      <c r="DK1" s="183"/>
      <c r="DL1" s="183"/>
      <c r="DM1" s="183"/>
      <c r="DN1" s="183"/>
      <c r="DO1" s="183"/>
    </row>
    <row r="2" spans="1:119" ht="24.75" thickBot="1" x14ac:dyDescent="0.2">
      <c r="A2" s="182"/>
      <c r="B2" s="185" t="s">
        <v>81</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x14ac:dyDescent="0.2">
      <c r="A3" s="183"/>
      <c r="B3" s="438" t="s">
        <v>82</v>
      </c>
      <c r="C3" s="439"/>
      <c r="D3" s="439"/>
      <c r="E3" s="440"/>
      <c r="F3" s="440"/>
      <c r="G3" s="440"/>
      <c r="H3" s="440"/>
      <c r="I3" s="440"/>
      <c r="J3" s="440"/>
      <c r="K3" s="440"/>
      <c r="L3" s="440" t="s">
        <v>83</v>
      </c>
      <c r="M3" s="440"/>
      <c r="N3" s="440"/>
      <c r="O3" s="440"/>
      <c r="P3" s="440"/>
      <c r="Q3" s="440"/>
      <c r="R3" s="447"/>
      <c r="S3" s="447"/>
      <c r="T3" s="447"/>
      <c r="U3" s="447"/>
      <c r="V3" s="448"/>
      <c r="W3" s="422" t="s">
        <v>84</v>
      </c>
      <c r="X3" s="423"/>
      <c r="Y3" s="423"/>
      <c r="Z3" s="423"/>
      <c r="AA3" s="423"/>
      <c r="AB3" s="439"/>
      <c r="AC3" s="447" t="s">
        <v>85</v>
      </c>
      <c r="AD3" s="423"/>
      <c r="AE3" s="423"/>
      <c r="AF3" s="423"/>
      <c r="AG3" s="423"/>
      <c r="AH3" s="423"/>
      <c r="AI3" s="423"/>
      <c r="AJ3" s="423"/>
      <c r="AK3" s="423"/>
      <c r="AL3" s="424"/>
      <c r="AM3" s="422" t="s">
        <v>86</v>
      </c>
      <c r="AN3" s="423"/>
      <c r="AO3" s="423"/>
      <c r="AP3" s="423"/>
      <c r="AQ3" s="423"/>
      <c r="AR3" s="423"/>
      <c r="AS3" s="423"/>
      <c r="AT3" s="423"/>
      <c r="AU3" s="423"/>
      <c r="AV3" s="423"/>
      <c r="AW3" s="423"/>
      <c r="AX3" s="424"/>
      <c r="AY3" s="459" t="s">
        <v>1</v>
      </c>
      <c r="AZ3" s="460"/>
      <c r="BA3" s="460"/>
      <c r="BB3" s="460"/>
      <c r="BC3" s="460"/>
      <c r="BD3" s="460"/>
      <c r="BE3" s="460"/>
      <c r="BF3" s="460"/>
      <c r="BG3" s="460"/>
      <c r="BH3" s="460"/>
      <c r="BI3" s="460"/>
      <c r="BJ3" s="460"/>
      <c r="BK3" s="460"/>
      <c r="BL3" s="460"/>
      <c r="BM3" s="461"/>
      <c r="BN3" s="422" t="s">
        <v>87</v>
      </c>
      <c r="BO3" s="423"/>
      <c r="BP3" s="423"/>
      <c r="BQ3" s="423"/>
      <c r="BR3" s="423"/>
      <c r="BS3" s="423"/>
      <c r="BT3" s="423"/>
      <c r="BU3" s="424"/>
      <c r="BV3" s="422" t="s">
        <v>88</v>
      </c>
      <c r="BW3" s="423"/>
      <c r="BX3" s="423"/>
      <c r="BY3" s="423"/>
      <c r="BZ3" s="423"/>
      <c r="CA3" s="423"/>
      <c r="CB3" s="423"/>
      <c r="CC3" s="424"/>
      <c r="CD3" s="459" t="s">
        <v>1</v>
      </c>
      <c r="CE3" s="460"/>
      <c r="CF3" s="460"/>
      <c r="CG3" s="460"/>
      <c r="CH3" s="460"/>
      <c r="CI3" s="460"/>
      <c r="CJ3" s="460"/>
      <c r="CK3" s="460"/>
      <c r="CL3" s="460"/>
      <c r="CM3" s="460"/>
      <c r="CN3" s="460"/>
      <c r="CO3" s="460"/>
      <c r="CP3" s="460"/>
      <c r="CQ3" s="460"/>
      <c r="CR3" s="460"/>
      <c r="CS3" s="461"/>
      <c r="CT3" s="422" t="s">
        <v>89</v>
      </c>
      <c r="CU3" s="423"/>
      <c r="CV3" s="423"/>
      <c r="CW3" s="423"/>
      <c r="CX3" s="423"/>
      <c r="CY3" s="423"/>
      <c r="CZ3" s="423"/>
      <c r="DA3" s="424"/>
      <c r="DB3" s="422" t="s">
        <v>90</v>
      </c>
      <c r="DC3" s="423"/>
      <c r="DD3" s="423"/>
      <c r="DE3" s="423"/>
      <c r="DF3" s="423"/>
      <c r="DG3" s="423"/>
      <c r="DH3" s="423"/>
      <c r="DI3" s="424"/>
      <c r="DJ3" s="182"/>
      <c r="DK3" s="182"/>
      <c r="DL3" s="182"/>
      <c r="DM3" s="182"/>
      <c r="DN3" s="182"/>
      <c r="DO3" s="182"/>
    </row>
    <row r="4" spans="1:119" ht="18.75" customHeight="1" x14ac:dyDescent="0.15">
      <c r="A4" s="183"/>
      <c r="B4" s="441"/>
      <c r="C4" s="442"/>
      <c r="D4" s="442"/>
      <c r="E4" s="443"/>
      <c r="F4" s="443"/>
      <c r="G4" s="443"/>
      <c r="H4" s="443"/>
      <c r="I4" s="443"/>
      <c r="J4" s="443"/>
      <c r="K4" s="443"/>
      <c r="L4" s="443"/>
      <c r="M4" s="443"/>
      <c r="N4" s="443"/>
      <c r="O4" s="443"/>
      <c r="P4" s="443"/>
      <c r="Q4" s="443"/>
      <c r="R4" s="449"/>
      <c r="S4" s="449"/>
      <c r="T4" s="449"/>
      <c r="U4" s="449"/>
      <c r="V4" s="450"/>
      <c r="W4" s="453"/>
      <c r="X4" s="454"/>
      <c r="Y4" s="454"/>
      <c r="Z4" s="454"/>
      <c r="AA4" s="454"/>
      <c r="AB4" s="442"/>
      <c r="AC4" s="449"/>
      <c r="AD4" s="454"/>
      <c r="AE4" s="454"/>
      <c r="AF4" s="454"/>
      <c r="AG4" s="454"/>
      <c r="AH4" s="454"/>
      <c r="AI4" s="454"/>
      <c r="AJ4" s="454"/>
      <c r="AK4" s="454"/>
      <c r="AL4" s="457"/>
      <c r="AM4" s="455"/>
      <c r="AN4" s="456"/>
      <c r="AO4" s="456"/>
      <c r="AP4" s="456"/>
      <c r="AQ4" s="456"/>
      <c r="AR4" s="456"/>
      <c r="AS4" s="456"/>
      <c r="AT4" s="456"/>
      <c r="AU4" s="456"/>
      <c r="AV4" s="456"/>
      <c r="AW4" s="456"/>
      <c r="AX4" s="458"/>
      <c r="AY4" s="425" t="s">
        <v>91</v>
      </c>
      <c r="AZ4" s="426"/>
      <c r="BA4" s="426"/>
      <c r="BB4" s="426"/>
      <c r="BC4" s="426"/>
      <c r="BD4" s="426"/>
      <c r="BE4" s="426"/>
      <c r="BF4" s="426"/>
      <c r="BG4" s="426"/>
      <c r="BH4" s="426"/>
      <c r="BI4" s="426"/>
      <c r="BJ4" s="426"/>
      <c r="BK4" s="426"/>
      <c r="BL4" s="426"/>
      <c r="BM4" s="427"/>
      <c r="BN4" s="428">
        <v>7530485</v>
      </c>
      <c r="BO4" s="429"/>
      <c r="BP4" s="429"/>
      <c r="BQ4" s="429"/>
      <c r="BR4" s="429"/>
      <c r="BS4" s="429"/>
      <c r="BT4" s="429"/>
      <c r="BU4" s="430"/>
      <c r="BV4" s="428">
        <v>5423698</v>
      </c>
      <c r="BW4" s="429"/>
      <c r="BX4" s="429"/>
      <c r="BY4" s="429"/>
      <c r="BZ4" s="429"/>
      <c r="CA4" s="429"/>
      <c r="CB4" s="429"/>
      <c r="CC4" s="430"/>
      <c r="CD4" s="431" t="s">
        <v>92</v>
      </c>
      <c r="CE4" s="432"/>
      <c r="CF4" s="432"/>
      <c r="CG4" s="432"/>
      <c r="CH4" s="432"/>
      <c r="CI4" s="432"/>
      <c r="CJ4" s="432"/>
      <c r="CK4" s="432"/>
      <c r="CL4" s="432"/>
      <c r="CM4" s="432"/>
      <c r="CN4" s="432"/>
      <c r="CO4" s="432"/>
      <c r="CP4" s="432"/>
      <c r="CQ4" s="432"/>
      <c r="CR4" s="432"/>
      <c r="CS4" s="433"/>
      <c r="CT4" s="434">
        <v>6.4</v>
      </c>
      <c r="CU4" s="435"/>
      <c r="CV4" s="435"/>
      <c r="CW4" s="435"/>
      <c r="CX4" s="435"/>
      <c r="CY4" s="435"/>
      <c r="CZ4" s="435"/>
      <c r="DA4" s="436"/>
      <c r="DB4" s="434">
        <v>5</v>
      </c>
      <c r="DC4" s="435"/>
      <c r="DD4" s="435"/>
      <c r="DE4" s="435"/>
      <c r="DF4" s="435"/>
      <c r="DG4" s="435"/>
      <c r="DH4" s="435"/>
      <c r="DI4" s="436"/>
      <c r="DJ4" s="182"/>
      <c r="DK4" s="182"/>
      <c r="DL4" s="182"/>
      <c r="DM4" s="182"/>
      <c r="DN4" s="182"/>
      <c r="DO4" s="182"/>
    </row>
    <row r="5" spans="1:119" ht="18.75" customHeight="1" x14ac:dyDescent="0.15">
      <c r="A5" s="183"/>
      <c r="B5" s="444"/>
      <c r="C5" s="445"/>
      <c r="D5" s="445"/>
      <c r="E5" s="446"/>
      <c r="F5" s="446"/>
      <c r="G5" s="446"/>
      <c r="H5" s="446"/>
      <c r="I5" s="446"/>
      <c r="J5" s="446"/>
      <c r="K5" s="446"/>
      <c r="L5" s="446"/>
      <c r="M5" s="446"/>
      <c r="N5" s="446"/>
      <c r="O5" s="446"/>
      <c r="P5" s="446"/>
      <c r="Q5" s="446"/>
      <c r="R5" s="451"/>
      <c r="S5" s="451"/>
      <c r="T5" s="451"/>
      <c r="U5" s="451"/>
      <c r="V5" s="452"/>
      <c r="W5" s="455"/>
      <c r="X5" s="456"/>
      <c r="Y5" s="456"/>
      <c r="Z5" s="456"/>
      <c r="AA5" s="456"/>
      <c r="AB5" s="445"/>
      <c r="AC5" s="451"/>
      <c r="AD5" s="456"/>
      <c r="AE5" s="456"/>
      <c r="AF5" s="456"/>
      <c r="AG5" s="456"/>
      <c r="AH5" s="456"/>
      <c r="AI5" s="456"/>
      <c r="AJ5" s="456"/>
      <c r="AK5" s="456"/>
      <c r="AL5" s="458"/>
      <c r="AM5" s="494" t="s">
        <v>93</v>
      </c>
      <c r="AN5" s="495"/>
      <c r="AO5" s="495"/>
      <c r="AP5" s="495"/>
      <c r="AQ5" s="495"/>
      <c r="AR5" s="495"/>
      <c r="AS5" s="495"/>
      <c r="AT5" s="496"/>
      <c r="AU5" s="497" t="s">
        <v>94</v>
      </c>
      <c r="AV5" s="498"/>
      <c r="AW5" s="498"/>
      <c r="AX5" s="498"/>
      <c r="AY5" s="499" t="s">
        <v>95</v>
      </c>
      <c r="AZ5" s="500"/>
      <c r="BA5" s="500"/>
      <c r="BB5" s="500"/>
      <c r="BC5" s="500"/>
      <c r="BD5" s="500"/>
      <c r="BE5" s="500"/>
      <c r="BF5" s="500"/>
      <c r="BG5" s="500"/>
      <c r="BH5" s="500"/>
      <c r="BI5" s="500"/>
      <c r="BJ5" s="500"/>
      <c r="BK5" s="500"/>
      <c r="BL5" s="500"/>
      <c r="BM5" s="501"/>
      <c r="BN5" s="465">
        <v>7222899</v>
      </c>
      <c r="BO5" s="466"/>
      <c r="BP5" s="466"/>
      <c r="BQ5" s="466"/>
      <c r="BR5" s="466"/>
      <c r="BS5" s="466"/>
      <c r="BT5" s="466"/>
      <c r="BU5" s="467"/>
      <c r="BV5" s="465">
        <v>5170111</v>
      </c>
      <c r="BW5" s="466"/>
      <c r="BX5" s="466"/>
      <c r="BY5" s="466"/>
      <c r="BZ5" s="466"/>
      <c r="CA5" s="466"/>
      <c r="CB5" s="466"/>
      <c r="CC5" s="467"/>
      <c r="CD5" s="468" t="s">
        <v>96</v>
      </c>
      <c r="CE5" s="469"/>
      <c r="CF5" s="469"/>
      <c r="CG5" s="469"/>
      <c r="CH5" s="469"/>
      <c r="CI5" s="469"/>
      <c r="CJ5" s="469"/>
      <c r="CK5" s="469"/>
      <c r="CL5" s="469"/>
      <c r="CM5" s="469"/>
      <c r="CN5" s="469"/>
      <c r="CO5" s="469"/>
      <c r="CP5" s="469"/>
      <c r="CQ5" s="469"/>
      <c r="CR5" s="469"/>
      <c r="CS5" s="470"/>
      <c r="CT5" s="462">
        <v>85.5</v>
      </c>
      <c r="CU5" s="463"/>
      <c r="CV5" s="463"/>
      <c r="CW5" s="463"/>
      <c r="CX5" s="463"/>
      <c r="CY5" s="463"/>
      <c r="CZ5" s="463"/>
      <c r="DA5" s="464"/>
      <c r="DB5" s="462">
        <v>85.1</v>
      </c>
      <c r="DC5" s="463"/>
      <c r="DD5" s="463"/>
      <c r="DE5" s="463"/>
      <c r="DF5" s="463"/>
      <c r="DG5" s="463"/>
      <c r="DH5" s="463"/>
      <c r="DI5" s="464"/>
      <c r="DJ5" s="182"/>
      <c r="DK5" s="182"/>
      <c r="DL5" s="182"/>
      <c r="DM5" s="182"/>
      <c r="DN5" s="182"/>
      <c r="DO5" s="182"/>
    </row>
    <row r="6" spans="1:119" ht="18.75" customHeight="1" x14ac:dyDescent="0.15">
      <c r="A6" s="183"/>
      <c r="B6" s="471" t="s">
        <v>97</v>
      </c>
      <c r="C6" s="472"/>
      <c r="D6" s="472"/>
      <c r="E6" s="473"/>
      <c r="F6" s="473"/>
      <c r="G6" s="473"/>
      <c r="H6" s="473"/>
      <c r="I6" s="473"/>
      <c r="J6" s="473"/>
      <c r="K6" s="473"/>
      <c r="L6" s="473" t="s">
        <v>98</v>
      </c>
      <c r="M6" s="473"/>
      <c r="N6" s="473"/>
      <c r="O6" s="473"/>
      <c r="P6" s="473"/>
      <c r="Q6" s="473"/>
      <c r="R6" s="477"/>
      <c r="S6" s="477"/>
      <c r="T6" s="477"/>
      <c r="U6" s="477"/>
      <c r="V6" s="478"/>
      <c r="W6" s="481" t="s">
        <v>99</v>
      </c>
      <c r="X6" s="482"/>
      <c r="Y6" s="482"/>
      <c r="Z6" s="482"/>
      <c r="AA6" s="482"/>
      <c r="AB6" s="472"/>
      <c r="AC6" s="485" t="s">
        <v>100</v>
      </c>
      <c r="AD6" s="486"/>
      <c r="AE6" s="486"/>
      <c r="AF6" s="486"/>
      <c r="AG6" s="486"/>
      <c r="AH6" s="486"/>
      <c r="AI6" s="486"/>
      <c r="AJ6" s="486"/>
      <c r="AK6" s="486"/>
      <c r="AL6" s="487"/>
      <c r="AM6" s="494" t="s">
        <v>101</v>
      </c>
      <c r="AN6" s="495"/>
      <c r="AO6" s="495"/>
      <c r="AP6" s="495"/>
      <c r="AQ6" s="495"/>
      <c r="AR6" s="495"/>
      <c r="AS6" s="495"/>
      <c r="AT6" s="496"/>
      <c r="AU6" s="497" t="s">
        <v>94</v>
      </c>
      <c r="AV6" s="498"/>
      <c r="AW6" s="498"/>
      <c r="AX6" s="498"/>
      <c r="AY6" s="499" t="s">
        <v>102</v>
      </c>
      <c r="AZ6" s="500"/>
      <c r="BA6" s="500"/>
      <c r="BB6" s="500"/>
      <c r="BC6" s="500"/>
      <c r="BD6" s="500"/>
      <c r="BE6" s="500"/>
      <c r="BF6" s="500"/>
      <c r="BG6" s="500"/>
      <c r="BH6" s="500"/>
      <c r="BI6" s="500"/>
      <c r="BJ6" s="500"/>
      <c r="BK6" s="500"/>
      <c r="BL6" s="500"/>
      <c r="BM6" s="501"/>
      <c r="BN6" s="465">
        <v>307586</v>
      </c>
      <c r="BO6" s="466"/>
      <c r="BP6" s="466"/>
      <c r="BQ6" s="466"/>
      <c r="BR6" s="466"/>
      <c r="BS6" s="466"/>
      <c r="BT6" s="466"/>
      <c r="BU6" s="467"/>
      <c r="BV6" s="465">
        <v>253587</v>
      </c>
      <c r="BW6" s="466"/>
      <c r="BX6" s="466"/>
      <c r="BY6" s="466"/>
      <c r="BZ6" s="466"/>
      <c r="CA6" s="466"/>
      <c r="CB6" s="466"/>
      <c r="CC6" s="467"/>
      <c r="CD6" s="468" t="s">
        <v>103</v>
      </c>
      <c r="CE6" s="469"/>
      <c r="CF6" s="469"/>
      <c r="CG6" s="469"/>
      <c r="CH6" s="469"/>
      <c r="CI6" s="469"/>
      <c r="CJ6" s="469"/>
      <c r="CK6" s="469"/>
      <c r="CL6" s="469"/>
      <c r="CM6" s="469"/>
      <c r="CN6" s="469"/>
      <c r="CO6" s="469"/>
      <c r="CP6" s="469"/>
      <c r="CQ6" s="469"/>
      <c r="CR6" s="469"/>
      <c r="CS6" s="470"/>
      <c r="CT6" s="502">
        <v>89.5</v>
      </c>
      <c r="CU6" s="503"/>
      <c r="CV6" s="503"/>
      <c r="CW6" s="503"/>
      <c r="CX6" s="503"/>
      <c r="CY6" s="503"/>
      <c r="CZ6" s="503"/>
      <c r="DA6" s="504"/>
      <c r="DB6" s="502">
        <v>89.1</v>
      </c>
      <c r="DC6" s="503"/>
      <c r="DD6" s="503"/>
      <c r="DE6" s="503"/>
      <c r="DF6" s="503"/>
      <c r="DG6" s="503"/>
      <c r="DH6" s="503"/>
      <c r="DI6" s="504"/>
      <c r="DJ6" s="182"/>
      <c r="DK6" s="182"/>
      <c r="DL6" s="182"/>
      <c r="DM6" s="182"/>
      <c r="DN6" s="182"/>
      <c r="DO6" s="182"/>
    </row>
    <row r="7" spans="1:119" ht="18.75" customHeight="1" x14ac:dyDescent="0.15">
      <c r="A7" s="183"/>
      <c r="B7" s="441"/>
      <c r="C7" s="442"/>
      <c r="D7" s="442"/>
      <c r="E7" s="443"/>
      <c r="F7" s="443"/>
      <c r="G7" s="443"/>
      <c r="H7" s="443"/>
      <c r="I7" s="443"/>
      <c r="J7" s="443"/>
      <c r="K7" s="443"/>
      <c r="L7" s="443"/>
      <c r="M7" s="443"/>
      <c r="N7" s="443"/>
      <c r="O7" s="443"/>
      <c r="P7" s="443"/>
      <c r="Q7" s="443"/>
      <c r="R7" s="449"/>
      <c r="S7" s="449"/>
      <c r="T7" s="449"/>
      <c r="U7" s="449"/>
      <c r="V7" s="450"/>
      <c r="W7" s="453"/>
      <c r="X7" s="454"/>
      <c r="Y7" s="454"/>
      <c r="Z7" s="454"/>
      <c r="AA7" s="454"/>
      <c r="AB7" s="442"/>
      <c r="AC7" s="488"/>
      <c r="AD7" s="489"/>
      <c r="AE7" s="489"/>
      <c r="AF7" s="489"/>
      <c r="AG7" s="489"/>
      <c r="AH7" s="489"/>
      <c r="AI7" s="489"/>
      <c r="AJ7" s="489"/>
      <c r="AK7" s="489"/>
      <c r="AL7" s="490"/>
      <c r="AM7" s="494" t="s">
        <v>104</v>
      </c>
      <c r="AN7" s="495"/>
      <c r="AO7" s="495"/>
      <c r="AP7" s="495"/>
      <c r="AQ7" s="495"/>
      <c r="AR7" s="495"/>
      <c r="AS7" s="495"/>
      <c r="AT7" s="496"/>
      <c r="AU7" s="497" t="s">
        <v>94</v>
      </c>
      <c r="AV7" s="498"/>
      <c r="AW7" s="498"/>
      <c r="AX7" s="498"/>
      <c r="AY7" s="499" t="s">
        <v>105</v>
      </c>
      <c r="AZ7" s="500"/>
      <c r="BA7" s="500"/>
      <c r="BB7" s="500"/>
      <c r="BC7" s="500"/>
      <c r="BD7" s="500"/>
      <c r="BE7" s="500"/>
      <c r="BF7" s="500"/>
      <c r="BG7" s="500"/>
      <c r="BH7" s="500"/>
      <c r="BI7" s="500"/>
      <c r="BJ7" s="500"/>
      <c r="BK7" s="500"/>
      <c r="BL7" s="500"/>
      <c r="BM7" s="501"/>
      <c r="BN7" s="465">
        <v>66307</v>
      </c>
      <c r="BO7" s="466"/>
      <c r="BP7" s="466"/>
      <c r="BQ7" s="466"/>
      <c r="BR7" s="466"/>
      <c r="BS7" s="466"/>
      <c r="BT7" s="466"/>
      <c r="BU7" s="467"/>
      <c r="BV7" s="465">
        <v>75996</v>
      </c>
      <c r="BW7" s="466"/>
      <c r="BX7" s="466"/>
      <c r="BY7" s="466"/>
      <c r="BZ7" s="466"/>
      <c r="CA7" s="466"/>
      <c r="CB7" s="466"/>
      <c r="CC7" s="467"/>
      <c r="CD7" s="468" t="s">
        <v>106</v>
      </c>
      <c r="CE7" s="469"/>
      <c r="CF7" s="469"/>
      <c r="CG7" s="469"/>
      <c r="CH7" s="469"/>
      <c r="CI7" s="469"/>
      <c r="CJ7" s="469"/>
      <c r="CK7" s="469"/>
      <c r="CL7" s="469"/>
      <c r="CM7" s="469"/>
      <c r="CN7" s="469"/>
      <c r="CO7" s="469"/>
      <c r="CP7" s="469"/>
      <c r="CQ7" s="469"/>
      <c r="CR7" s="469"/>
      <c r="CS7" s="470"/>
      <c r="CT7" s="465">
        <v>3761022</v>
      </c>
      <c r="CU7" s="466"/>
      <c r="CV7" s="466"/>
      <c r="CW7" s="466"/>
      <c r="CX7" s="466"/>
      <c r="CY7" s="466"/>
      <c r="CZ7" s="466"/>
      <c r="DA7" s="467"/>
      <c r="DB7" s="465">
        <v>3563929</v>
      </c>
      <c r="DC7" s="466"/>
      <c r="DD7" s="466"/>
      <c r="DE7" s="466"/>
      <c r="DF7" s="466"/>
      <c r="DG7" s="466"/>
      <c r="DH7" s="466"/>
      <c r="DI7" s="467"/>
      <c r="DJ7" s="182"/>
      <c r="DK7" s="182"/>
      <c r="DL7" s="182"/>
      <c r="DM7" s="182"/>
      <c r="DN7" s="182"/>
      <c r="DO7" s="182"/>
    </row>
    <row r="8" spans="1:119" ht="18.75" customHeight="1" thickBot="1" x14ac:dyDescent="0.2">
      <c r="A8" s="183"/>
      <c r="B8" s="474"/>
      <c r="C8" s="475"/>
      <c r="D8" s="475"/>
      <c r="E8" s="476"/>
      <c r="F8" s="476"/>
      <c r="G8" s="476"/>
      <c r="H8" s="476"/>
      <c r="I8" s="476"/>
      <c r="J8" s="476"/>
      <c r="K8" s="476"/>
      <c r="L8" s="476"/>
      <c r="M8" s="476"/>
      <c r="N8" s="476"/>
      <c r="O8" s="476"/>
      <c r="P8" s="476"/>
      <c r="Q8" s="476"/>
      <c r="R8" s="479"/>
      <c r="S8" s="479"/>
      <c r="T8" s="479"/>
      <c r="U8" s="479"/>
      <c r="V8" s="480"/>
      <c r="W8" s="483"/>
      <c r="X8" s="484"/>
      <c r="Y8" s="484"/>
      <c r="Z8" s="484"/>
      <c r="AA8" s="484"/>
      <c r="AB8" s="475"/>
      <c r="AC8" s="491"/>
      <c r="AD8" s="492"/>
      <c r="AE8" s="492"/>
      <c r="AF8" s="492"/>
      <c r="AG8" s="492"/>
      <c r="AH8" s="492"/>
      <c r="AI8" s="492"/>
      <c r="AJ8" s="492"/>
      <c r="AK8" s="492"/>
      <c r="AL8" s="493"/>
      <c r="AM8" s="494" t="s">
        <v>107</v>
      </c>
      <c r="AN8" s="495"/>
      <c r="AO8" s="495"/>
      <c r="AP8" s="495"/>
      <c r="AQ8" s="495"/>
      <c r="AR8" s="495"/>
      <c r="AS8" s="495"/>
      <c r="AT8" s="496"/>
      <c r="AU8" s="497" t="s">
        <v>108</v>
      </c>
      <c r="AV8" s="498"/>
      <c r="AW8" s="498"/>
      <c r="AX8" s="498"/>
      <c r="AY8" s="499" t="s">
        <v>109</v>
      </c>
      <c r="AZ8" s="500"/>
      <c r="BA8" s="500"/>
      <c r="BB8" s="500"/>
      <c r="BC8" s="500"/>
      <c r="BD8" s="500"/>
      <c r="BE8" s="500"/>
      <c r="BF8" s="500"/>
      <c r="BG8" s="500"/>
      <c r="BH8" s="500"/>
      <c r="BI8" s="500"/>
      <c r="BJ8" s="500"/>
      <c r="BK8" s="500"/>
      <c r="BL8" s="500"/>
      <c r="BM8" s="501"/>
      <c r="BN8" s="465">
        <v>241279</v>
      </c>
      <c r="BO8" s="466"/>
      <c r="BP8" s="466"/>
      <c r="BQ8" s="466"/>
      <c r="BR8" s="466"/>
      <c r="BS8" s="466"/>
      <c r="BT8" s="466"/>
      <c r="BU8" s="467"/>
      <c r="BV8" s="465">
        <v>177591</v>
      </c>
      <c r="BW8" s="466"/>
      <c r="BX8" s="466"/>
      <c r="BY8" s="466"/>
      <c r="BZ8" s="466"/>
      <c r="CA8" s="466"/>
      <c r="CB8" s="466"/>
      <c r="CC8" s="467"/>
      <c r="CD8" s="468" t="s">
        <v>110</v>
      </c>
      <c r="CE8" s="469"/>
      <c r="CF8" s="469"/>
      <c r="CG8" s="469"/>
      <c r="CH8" s="469"/>
      <c r="CI8" s="469"/>
      <c r="CJ8" s="469"/>
      <c r="CK8" s="469"/>
      <c r="CL8" s="469"/>
      <c r="CM8" s="469"/>
      <c r="CN8" s="469"/>
      <c r="CO8" s="469"/>
      <c r="CP8" s="469"/>
      <c r="CQ8" s="469"/>
      <c r="CR8" s="469"/>
      <c r="CS8" s="470"/>
      <c r="CT8" s="505">
        <v>0.49</v>
      </c>
      <c r="CU8" s="506"/>
      <c r="CV8" s="506"/>
      <c r="CW8" s="506"/>
      <c r="CX8" s="506"/>
      <c r="CY8" s="506"/>
      <c r="CZ8" s="506"/>
      <c r="DA8" s="507"/>
      <c r="DB8" s="505">
        <v>0.49</v>
      </c>
      <c r="DC8" s="506"/>
      <c r="DD8" s="506"/>
      <c r="DE8" s="506"/>
      <c r="DF8" s="506"/>
      <c r="DG8" s="506"/>
      <c r="DH8" s="506"/>
      <c r="DI8" s="507"/>
      <c r="DJ8" s="182"/>
      <c r="DK8" s="182"/>
      <c r="DL8" s="182"/>
      <c r="DM8" s="182"/>
      <c r="DN8" s="182"/>
      <c r="DO8" s="182"/>
    </row>
    <row r="9" spans="1:119" ht="18.75" customHeight="1" thickBot="1" x14ac:dyDescent="0.2">
      <c r="A9" s="183"/>
      <c r="B9" s="459" t="s">
        <v>111</v>
      </c>
      <c r="C9" s="460"/>
      <c r="D9" s="460"/>
      <c r="E9" s="460"/>
      <c r="F9" s="460"/>
      <c r="G9" s="460"/>
      <c r="H9" s="460"/>
      <c r="I9" s="460"/>
      <c r="J9" s="460"/>
      <c r="K9" s="508"/>
      <c r="L9" s="509" t="s">
        <v>112</v>
      </c>
      <c r="M9" s="510"/>
      <c r="N9" s="510"/>
      <c r="O9" s="510"/>
      <c r="P9" s="510"/>
      <c r="Q9" s="511"/>
      <c r="R9" s="512">
        <v>12491</v>
      </c>
      <c r="S9" s="513"/>
      <c r="T9" s="513"/>
      <c r="U9" s="513"/>
      <c r="V9" s="514"/>
      <c r="W9" s="422" t="s">
        <v>113</v>
      </c>
      <c r="X9" s="423"/>
      <c r="Y9" s="423"/>
      <c r="Z9" s="423"/>
      <c r="AA9" s="423"/>
      <c r="AB9" s="423"/>
      <c r="AC9" s="423"/>
      <c r="AD9" s="423"/>
      <c r="AE9" s="423"/>
      <c r="AF9" s="423"/>
      <c r="AG9" s="423"/>
      <c r="AH9" s="423"/>
      <c r="AI9" s="423"/>
      <c r="AJ9" s="423"/>
      <c r="AK9" s="423"/>
      <c r="AL9" s="424"/>
      <c r="AM9" s="494" t="s">
        <v>114</v>
      </c>
      <c r="AN9" s="495"/>
      <c r="AO9" s="495"/>
      <c r="AP9" s="495"/>
      <c r="AQ9" s="495"/>
      <c r="AR9" s="495"/>
      <c r="AS9" s="495"/>
      <c r="AT9" s="496"/>
      <c r="AU9" s="497" t="s">
        <v>94</v>
      </c>
      <c r="AV9" s="498"/>
      <c r="AW9" s="498"/>
      <c r="AX9" s="498"/>
      <c r="AY9" s="499" t="s">
        <v>115</v>
      </c>
      <c r="AZ9" s="500"/>
      <c r="BA9" s="500"/>
      <c r="BB9" s="500"/>
      <c r="BC9" s="500"/>
      <c r="BD9" s="500"/>
      <c r="BE9" s="500"/>
      <c r="BF9" s="500"/>
      <c r="BG9" s="500"/>
      <c r="BH9" s="500"/>
      <c r="BI9" s="500"/>
      <c r="BJ9" s="500"/>
      <c r="BK9" s="500"/>
      <c r="BL9" s="500"/>
      <c r="BM9" s="501"/>
      <c r="BN9" s="465">
        <v>63688</v>
      </c>
      <c r="BO9" s="466"/>
      <c r="BP9" s="466"/>
      <c r="BQ9" s="466"/>
      <c r="BR9" s="466"/>
      <c r="BS9" s="466"/>
      <c r="BT9" s="466"/>
      <c r="BU9" s="467"/>
      <c r="BV9" s="465">
        <v>-36608</v>
      </c>
      <c r="BW9" s="466"/>
      <c r="BX9" s="466"/>
      <c r="BY9" s="466"/>
      <c r="BZ9" s="466"/>
      <c r="CA9" s="466"/>
      <c r="CB9" s="466"/>
      <c r="CC9" s="467"/>
      <c r="CD9" s="468" t="s">
        <v>116</v>
      </c>
      <c r="CE9" s="469"/>
      <c r="CF9" s="469"/>
      <c r="CG9" s="469"/>
      <c r="CH9" s="469"/>
      <c r="CI9" s="469"/>
      <c r="CJ9" s="469"/>
      <c r="CK9" s="469"/>
      <c r="CL9" s="469"/>
      <c r="CM9" s="469"/>
      <c r="CN9" s="469"/>
      <c r="CO9" s="469"/>
      <c r="CP9" s="469"/>
      <c r="CQ9" s="469"/>
      <c r="CR9" s="469"/>
      <c r="CS9" s="470"/>
      <c r="CT9" s="462">
        <v>9.1999999999999993</v>
      </c>
      <c r="CU9" s="463"/>
      <c r="CV9" s="463"/>
      <c r="CW9" s="463"/>
      <c r="CX9" s="463"/>
      <c r="CY9" s="463"/>
      <c r="CZ9" s="463"/>
      <c r="DA9" s="464"/>
      <c r="DB9" s="462">
        <v>9.9</v>
      </c>
      <c r="DC9" s="463"/>
      <c r="DD9" s="463"/>
      <c r="DE9" s="463"/>
      <c r="DF9" s="463"/>
      <c r="DG9" s="463"/>
      <c r="DH9" s="463"/>
      <c r="DI9" s="464"/>
      <c r="DJ9" s="182"/>
      <c r="DK9" s="182"/>
      <c r="DL9" s="182"/>
      <c r="DM9" s="182"/>
      <c r="DN9" s="182"/>
      <c r="DO9" s="182"/>
    </row>
    <row r="10" spans="1:119" ht="18.75" customHeight="1" thickBot="1" x14ac:dyDescent="0.2">
      <c r="A10" s="183"/>
      <c r="B10" s="459"/>
      <c r="C10" s="460"/>
      <c r="D10" s="460"/>
      <c r="E10" s="460"/>
      <c r="F10" s="460"/>
      <c r="G10" s="460"/>
      <c r="H10" s="460"/>
      <c r="I10" s="460"/>
      <c r="J10" s="460"/>
      <c r="K10" s="508"/>
      <c r="L10" s="515" t="s">
        <v>117</v>
      </c>
      <c r="M10" s="495"/>
      <c r="N10" s="495"/>
      <c r="O10" s="495"/>
      <c r="P10" s="495"/>
      <c r="Q10" s="496"/>
      <c r="R10" s="516">
        <v>13200</v>
      </c>
      <c r="S10" s="517"/>
      <c r="T10" s="517"/>
      <c r="U10" s="517"/>
      <c r="V10" s="518"/>
      <c r="W10" s="453"/>
      <c r="X10" s="454"/>
      <c r="Y10" s="454"/>
      <c r="Z10" s="454"/>
      <c r="AA10" s="454"/>
      <c r="AB10" s="454"/>
      <c r="AC10" s="454"/>
      <c r="AD10" s="454"/>
      <c r="AE10" s="454"/>
      <c r="AF10" s="454"/>
      <c r="AG10" s="454"/>
      <c r="AH10" s="454"/>
      <c r="AI10" s="454"/>
      <c r="AJ10" s="454"/>
      <c r="AK10" s="454"/>
      <c r="AL10" s="457"/>
      <c r="AM10" s="494" t="s">
        <v>118</v>
      </c>
      <c r="AN10" s="495"/>
      <c r="AO10" s="495"/>
      <c r="AP10" s="495"/>
      <c r="AQ10" s="495"/>
      <c r="AR10" s="495"/>
      <c r="AS10" s="495"/>
      <c r="AT10" s="496"/>
      <c r="AU10" s="497" t="s">
        <v>119</v>
      </c>
      <c r="AV10" s="498"/>
      <c r="AW10" s="498"/>
      <c r="AX10" s="498"/>
      <c r="AY10" s="499" t="s">
        <v>120</v>
      </c>
      <c r="AZ10" s="500"/>
      <c r="BA10" s="500"/>
      <c r="BB10" s="500"/>
      <c r="BC10" s="500"/>
      <c r="BD10" s="500"/>
      <c r="BE10" s="500"/>
      <c r="BF10" s="500"/>
      <c r="BG10" s="500"/>
      <c r="BH10" s="500"/>
      <c r="BI10" s="500"/>
      <c r="BJ10" s="500"/>
      <c r="BK10" s="500"/>
      <c r="BL10" s="500"/>
      <c r="BM10" s="501"/>
      <c r="BN10" s="465">
        <v>81993</v>
      </c>
      <c r="BO10" s="466"/>
      <c r="BP10" s="466"/>
      <c r="BQ10" s="466"/>
      <c r="BR10" s="466"/>
      <c r="BS10" s="466"/>
      <c r="BT10" s="466"/>
      <c r="BU10" s="467"/>
      <c r="BV10" s="465">
        <v>48809</v>
      </c>
      <c r="BW10" s="466"/>
      <c r="BX10" s="466"/>
      <c r="BY10" s="466"/>
      <c r="BZ10" s="466"/>
      <c r="CA10" s="466"/>
      <c r="CB10" s="466"/>
      <c r="CC10" s="467"/>
      <c r="CD10" s="187" t="s">
        <v>121</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x14ac:dyDescent="0.2">
      <c r="A11" s="183"/>
      <c r="B11" s="459"/>
      <c r="C11" s="460"/>
      <c r="D11" s="460"/>
      <c r="E11" s="460"/>
      <c r="F11" s="460"/>
      <c r="G11" s="460"/>
      <c r="H11" s="460"/>
      <c r="I11" s="460"/>
      <c r="J11" s="460"/>
      <c r="K11" s="508"/>
      <c r="L11" s="519" t="s">
        <v>122</v>
      </c>
      <c r="M11" s="520"/>
      <c r="N11" s="520"/>
      <c r="O11" s="520"/>
      <c r="P11" s="520"/>
      <c r="Q11" s="521"/>
      <c r="R11" s="522" t="s">
        <v>123</v>
      </c>
      <c r="S11" s="523"/>
      <c r="T11" s="523"/>
      <c r="U11" s="523"/>
      <c r="V11" s="524"/>
      <c r="W11" s="453"/>
      <c r="X11" s="454"/>
      <c r="Y11" s="454"/>
      <c r="Z11" s="454"/>
      <c r="AA11" s="454"/>
      <c r="AB11" s="454"/>
      <c r="AC11" s="454"/>
      <c r="AD11" s="454"/>
      <c r="AE11" s="454"/>
      <c r="AF11" s="454"/>
      <c r="AG11" s="454"/>
      <c r="AH11" s="454"/>
      <c r="AI11" s="454"/>
      <c r="AJ11" s="454"/>
      <c r="AK11" s="454"/>
      <c r="AL11" s="457"/>
      <c r="AM11" s="494" t="s">
        <v>124</v>
      </c>
      <c r="AN11" s="495"/>
      <c r="AO11" s="495"/>
      <c r="AP11" s="495"/>
      <c r="AQ11" s="495"/>
      <c r="AR11" s="495"/>
      <c r="AS11" s="495"/>
      <c r="AT11" s="496"/>
      <c r="AU11" s="497" t="s">
        <v>94</v>
      </c>
      <c r="AV11" s="498"/>
      <c r="AW11" s="498"/>
      <c r="AX11" s="498"/>
      <c r="AY11" s="499" t="s">
        <v>125</v>
      </c>
      <c r="AZ11" s="500"/>
      <c r="BA11" s="500"/>
      <c r="BB11" s="500"/>
      <c r="BC11" s="500"/>
      <c r="BD11" s="500"/>
      <c r="BE11" s="500"/>
      <c r="BF11" s="500"/>
      <c r="BG11" s="500"/>
      <c r="BH11" s="500"/>
      <c r="BI11" s="500"/>
      <c r="BJ11" s="500"/>
      <c r="BK11" s="500"/>
      <c r="BL11" s="500"/>
      <c r="BM11" s="501"/>
      <c r="BN11" s="465">
        <v>0</v>
      </c>
      <c r="BO11" s="466"/>
      <c r="BP11" s="466"/>
      <c r="BQ11" s="466"/>
      <c r="BR11" s="466"/>
      <c r="BS11" s="466"/>
      <c r="BT11" s="466"/>
      <c r="BU11" s="467"/>
      <c r="BV11" s="465">
        <v>0</v>
      </c>
      <c r="BW11" s="466"/>
      <c r="BX11" s="466"/>
      <c r="BY11" s="466"/>
      <c r="BZ11" s="466"/>
      <c r="CA11" s="466"/>
      <c r="CB11" s="466"/>
      <c r="CC11" s="467"/>
      <c r="CD11" s="468" t="s">
        <v>126</v>
      </c>
      <c r="CE11" s="469"/>
      <c r="CF11" s="469"/>
      <c r="CG11" s="469"/>
      <c r="CH11" s="469"/>
      <c r="CI11" s="469"/>
      <c r="CJ11" s="469"/>
      <c r="CK11" s="469"/>
      <c r="CL11" s="469"/>
      <c r="CM11" s="469"/>
      <c r="CN11" s="469"/>
      <c r="CO11" s="469"/>
      <c r="CP11" s="469"/>
      <c r="CQ11" s="469"/>
      <c r="CR11" s="469"/>
      <c r="CS11" s="470"/>
      <c r="CT11" s="505" t="s">
        <v>127</v>
      </c>
      <c r="CU11" s="506"/>
      <c r="CV11" s="506"/>
      <c r="CW11" s="506"/>
      <c r="CX11" s="506"/>
      <c r="CY11" s="506"/>
      <c r="CZ11" s="506"/>
      <c r="DA11" s="507"/>
      <c r="DB11" s="505" t="s">
        <v>128</v>
      </c>
      <c r="DC11" s="506"/>
      <c r="DD11" s="506"/>
      <c r="DE11" s="506"/>
      <c r="DF11" s="506"/>
      <c r="DG11" s="506"/>
      <c r="DH11" s="506"/>
      <c r="DI11" s="507"/>
      <c r="DJ11" s="182"/>
      <c r="DK11" s="182"/>
      <c r="DL11" s="182"/>
      <c r="DM11" s="182"/>
      <c r="DN11" s="182"/>
      <c r="DO11" s="182"/>
    </row>
    <row r="12" spans="1:119" ht="18.75" customHeight="1" x14ac:dyDescent="0.15">
      <c r="A12" s="183"/>
      <c r="B12" s="525" t="s">
        <v>129</v>
      </c>
      <c r="C12" s="526"/>
      <c r="D12" s="526"/>
      <c r="E12" s="526"/>
      <c r="F12" s="526"/>
      <c r="G12" s="526"/>
      <c r="H12" s="526"/>
      <c r="I12" s="526"/>
      <c r="J12" s="526"/>
      <c r="K12" s="527"/>
      <c r="L12" s="534" t="s">
        <v>130</v>
      </c>
      <c r="M12" s="535"/>
      <c r="N12" s="535"/>
      <c r="O12" s="535"/>
      <c r="P12" s="535"/>
      <c r="Q12" s="536"/>
      <c r="R12" s="537">
        <v>12943</v>
      </c>
      <c r="S12" s="538"/>
      <c r="T12" s="538"/>
      <c r="U12" s="538"/>
      <c r="V12" s="539"/>
      <c r="W12" s="540" t="s">
        <v>1</v>
      </c>
      <c r="X12" s="498"/>
      <c r="Y12" s="498"/>
      <c r="Z12" s="498"/>
      <c r="AA12" s="498"/>
      <c r="AB12" s="541"/>
      <c r="AC12" s="542" t="s">
        <v>131</v>
      </c>
      <c r="AD12" s="543"/>
      <c r="AE12" s="543"/>
      <c r="AF12" s="543"/>
      <c r="AG12" s="544"/>
      <c r="AH12" s="542" t="s">
        <v>132</v>
      </c>
      <c r="AI12" s="543"/>
      <c r="AJ12" s="543"/>
      <c r="AK12" s="543"/>
      <c r="AL12" s="545"/>
      <c r="AM12" s="494" t="s">
        <v>133</v>
      </c>
      <c r="AN12" s="495"/>
      <c r="AO12" s="495"/>
      <c r="AP12" s="495"/>
      <c r="AQ12" s="495"/>
      <c r="AR12" s="495"/>
      <c r="AS12" s="495"/>
      <c r="AT12" s="496"/>
      <c r="AU12" s="497" t="s">
        <v>94</v>
      </c>
      <c r="AV12" s="498"/>
      <c r="AW12" s="498"/>
      <c r="AX12" s="498"/>
      <c r="AY12" s="499" t="s">
        <v>134</v>
      </c>
      <c r="AZ12" s="500"/>
      <c r="BA12" s="500"/>
      <c r="BB12" s="500"/>
      <c r="BC12" s="500"/>
      <c r="BD12" s="500"/>
      <c r="BE12" s="500"/>
      <c r="BF12" s="500"/>
      <c r="BG12" s="500"/>
      <c r="BH12" s="500"/>
      <c r="BI12" s="500"/>
      <c r="BJ12" s="500"/>
      <c r="BK12" s="500"/>
      <c r="BL12" s="500"/>
      <c r="BM12" s="501"/>
      <c r="BN12" s="465">
        <v>0</v>
      </c>
      <c r="BO12" s="466"/>
      <c r="BP12" s="466"/>
      <c r="BQ12" s="466"/>
      <c r="BR12" s="466"/>
      <c r="BS12" s="466"/>
      <c r="BT12" s="466"/>
      <c r="BU12" s="467"/>
      <c r="BV12" s="465">
        <v>0</v>
      </c>
      <c r="BW12" s="466"/>
      <c r="BX12" s="466"/>
      <c r="BY12" s="466"/>
      <c r="BZ12" s="466"/>
      <c r="CA12" s="466"/>
      <c r="CB12" s="466"/>
      <c r="CC12" s="467"/>
      <c r="CD12" s="468" t="s">
        <v>135</v>
      </c>
      <c r="CE12" s="469"/>
      <c r="CF12" s="469"/>
      <c r="CG12" s="469"/>
      <c r="CH12" s="469"/>
      <c r="CI12" s="469"/>
      <c r="CJ12" s="469"/>
      <c r="CK12" s="469"/>
      <c r="CL12" s="469"/>
      <c r="CM12" s="469"/>
      <c r="CN12" s="469"/>
      <c r="CO12" s="469"/>
      <c r="CP12" s="469"/>
      <c r="CQ12" s="469"/>
      <c r="CR12" s="469"/>
      <c r="CS12" s="470"/>
      <c r="CT12" s="505" t="s">
        <v>127</v>
      </c>
      <c r="CU12" s="506"/>
      <c r="CV12" s="506"/>
      <c r="CW12" s="506"/>
      <c r="CX12" s="506"/>
      <c r="CY12" s="506"/>
      <c r="CZ12" s="506"/>
      <c r="DA12" s="507"/>
      <c r="DB12" s="505" t="s">
        <v>127</v>
      </c>
      <c r="DC12" s="506"/>
      <c r="DD12" s="506"/>
      <c r="DE12" s="506"/>
      <c r="DF12" s="506"/>
      <c r="DG12" s="506"/>
      <c r="DH12" s="506"/>
      <c r="DI12" s="507"/>
      <c r="DJ12" s="182"/>
      <c r="DK12" s="182"/>
      <c r="DL12" s="182"/>
      <c r="DM12" s="182"/>
      <c r="DN12" s="182"/>
      <c r="DO12" s="182"/>
    </row>
    <row r="13" spans="1:119" ht="18.75" customHeight="1" x14ac:dyDescent="0.15">
      <c r="A13" s="183"/>
      <c r="B13" s="528"/>
      <c r="C13" s="529"/>
      <c r="D13" s="529"/>
      <c r="E13" s="529"/>
      <c r="F13" s="529"/>
      <c r="G13" s="529"/>
      <c r="H13" s="529"/>
      <c r="I13" s="529"/>
      <c r="J13" s="529"/>
      <c r="K13" s="530"/>
      <c r="L13" s="193"/>
      <c r="M13" s="556" t="s">
        <v>136</v>
      </c>
      <c r="N13" s="557"/>
      <c r="O13" s="557"/>
      <c r="P13" s="557"/>
      <c r="Q13" s="558"/>
      <c r="R13" s="549">
        <v>12766</v>
      </c>
      <c r="S13" s="550"/>
      <c r="T13" s="550"/>
      <c r="U13" s="550"/>
      <c r="V13" s="551"/>
      <c r="W13" s="481" t="s">
        <v>137</v>
      </c>
      <c r="X13" s="482"/>
      <c r="Y13" s="482"/>
      <c r="Z13" s="482"/>
      <c r="AA13" s="482"/>
      <c r="AB13" s="472"/>
      <c r="AC13" s="516">
        <v>689</v>
      </c>
      <c r="AD13" s="517"/>
      <c r="AE13" s="517"/>
      <c r="AF13" s="517"/>
      <c r="AG13" s="559"/>
      <c r="AH13" s="516">
        <v>772</v>
      </c>
      <c r="AI13" s="517"/>
      <c r="AJ13" s="517"/>
      <c r="AK13" s="517"/>
      <c r="AL13" s="518"/>
      <c r="AM13" s="494" t="s">
        <v>138</v>
      </c>
      <c r="AN13" s="495"/>
      <c r="AO13" s="495"/>
      <c r="AP13" s="495"/>
      <c r="AQ13" s="495"/>
      <c r="AR13" s="495"/>
      <c r="AS13" s="495"/>
      <c r="AT13" s="496"/>
      <c r="AU13" s="497" t="s">
        <v>139</v>
      </c>
      <c r="AV13" s="498"/>
      <c r="AW13" s="498"/>
      <c r="AX13" s="498"/>
      <c r="AY13" s="499" t="s">
        <v>140</v>
      </c>
      <c r="AZ13" s="500"/>
      <c r="BA13" s="500"/>
      <c r="BB13" s="500"/>
      <c r="BC13" s="500"/>
      <c r="BD13" s="500"/>
      <c r="BE13" s="500"/>
      <c r="BF13" s="500"/>
      <c r="BG13" s="500"/>
      <c r="BH13" s="500"/>
      <c r="BI13" s="500"/>
      <c r="BJ13" s="500"/>
      <c r="BK13" s="500"/>
      <c r="BL13" s="500"/>
      <c r="BM13" s="501"/>
      <c r="BN13" s="465">
        <v>145681</v>
      </c>
      <c r="BO13" s="466"/>
      <c r="BP13" s="466"/>
      <c r="BQ13" s="466"/>
      <c r="BR13" s="466"/>
      <c r="BS13" s="466"/>
      <c r="BT13" s="466"/>
      <c r="BU13" s="467"/>
      <c r="BV13" s="465">
        <v>12201</v>
      </c>
      <c r="BW13" s="466"/>
      <c r="BX13" s="466"/>
      <c r="BY13" s="466"/>
      <c r="BZ13" s="466"/>
      <c r="CA13" s="466"/>
      <c r="CB13" s="466"/>
      <c r="CC13" s="467"/>
      <c r="CD13" s="468" t="s">
        <v>141</v>
      </c>
      <c r="CE13" s="469"/>
      <c r="CF13" s="469"/>
      <c r="CG13" s="469"/>
      <c r="CH13" s="469"/>
      <c r="CI13" s="469"/>
      <c r="CJ13" s="469"/>
      <c r="CK13" s="469"/>
      <c r="CL13" s="469"/>
      <c r="CM13" s="469"/>
      <c r="CN13" s="469"/>
      <c r="CO13" s="469"/>
      <c r="CP13" s="469"/>
      <c r="CQ13" s="469"/>
      <c r="CR13" s="469"/>
      <c r="CS13" s="470"/>
      <c r="CT13" s="462">
        <v>7.1</v>
      </c>
      <c r="CU13" s="463"/>
      <c r="CV13" s="463"/>
      <c r="CW13" s="463"/>
      <c r="CX13" s="463"/>
      <c r="CY13" s="463"/>
      <c r="CZ13" s="463"/>
      <c r="DA13" s="464"/>
      <c r="DB13" s="462">
        <v>6.5</v>
      </c>
      <c r="DC13" s="463"/>
      <c r="DD13" s="463"/>
      <c r="DE13" s="463"/>
      <c r="DF13" s="463"/>
      <c r="DG13" s="463"/>
      <c r="DH13" s="463"/>
      <c r="DI13" s="464"/>
      <c r="DJ13" s="182"/>
      <c r="DK13" s="182"/>
      <c r="DL13" s="182"/>
      <c r="DM13" s="182"/>
      <c r="DN13" s="182"/>
      <c r="DO13" s="182"/>
    </row>
    <row r="14" spans="1:119" ht="18.75" customHeight="1" thickBot="1" x14ac:dyDescent="0.2">
      <c r="A14" s="183"/>
      <c r="B14" s="528"/>
      <c r="C14" s="529"/>
      <c r="D14" s="529"/>
      <c r="E14" s="529"/>
      <c r="F14" s="529"/>
      <c r="G14" s="529"/>
      <c r="H14" s="529"/>
      <c r="I14" s="529"/>
      <c r="J14" s="529"/>
      <c r="K14" s="530"/>
      <c r="L14" s="546" t="s">
        <v>142</v>
      </c>
      <c r="M14" s="547"/>
      <c r="N14" s="547"/>
      <c r="O14" s="547"/>
      <c r="P14" s="547"/>
      <c r="Q14" s="548"/>
      <c r="R14" s="549">
        <v>13142</v>
      </c>
      <c r="S14" s="550"/>
      <c r="T14" s="550"/>
      <c r="U14" s="550"/>
      <c r="V14" s="551"/>
      <c r="W14" s="455"/>
      <c r="X14" s="456"/>
      <c r="Y14" s="456"/>
      <c r="Z14" s="456"/>
      <c r="AA14" s="456"/>
      <c r="AB14" s="445"/>
      <c r="AC14" s="552">
        <v>10</v>
      </c>
      <c r="AD14" s="553"/>
      <c r="AE14" s="553"/>
      <c r="AF14" s="553"/>
      <c r="AG14" s="554"/>
      <c r="AH14" s="552">
        <v>10.9</v>
      </c>
      <c r="AI14" s="553"/>
      <c r="AJ14" s="553"/>
      <c r="AK14" s="553"/>
      <c r="AL14" s="555"/>
      <c r="AM14" s="494"/>
      <c r="AN14" s="495"/>
      <c r="AO14" s="495"/>
      <c r="AP14" s="495"/>
      <c r="AQ14" s="495"/>
      <c r="AR14" s="495"/>
      <c r="AS14" s="495"/>
      <c r="AT14" s="496"/>
      <c r="AU14" s="497"/>
      <c r="AV14" s="498"/>
      <c r="AW14" s="498"/>
      <c r="AX14" s="498"/>
      <c r="AY14" s="499"/>
      <c r="AZ14" s="500"/>
      <c r="BA14" s="500"/>
      <c r="BB14" s="500"/>
      <c r="BC14" s="500"/>
      <c r="BD14" s="500"/>
      <c r="BE14" s="500"/>
      <c r="BF14" s="500"/>
      <c r="BG14" s="500"/>
      <c r="BH14" s="500"/>
      <c r="BI14" s="500"/>
      <c r="BJ14" s="500"/>
      <c r="BK14" s="500"/>
      <c r="BL14" s="500"/>
      <c r="BM14" s="501"/>
      <c r="BN14" s="465"/>
      <c r="BO14" s="466"/>
      <c r="BP14" s="466"/>
      <c r="BQ14" s="466"/>
      <c r="BR14" s="466"/>
      <c r="BS14" s="466"/>
      <c r="BT14" s="466"/>
      <c r="BU14" s="467"/>
      <c r="BV14" s="465"/>
      <c r="BW14" s="466"/>
      <c r="BX14" s="466"/>
      <c r="BY14" s="466"/>
      <c r="BZ14" s="466"/>
      <c r="CA14" s="466"/>
      <c r="CB14" s="466"/>
      <c r="CC14" s="467"/>
      <c r="CD14" s="560" t="s">
        <v>143</v>
      </c>
      <c r="CE14" s="561"/>
      <c r="CF14" s="561"/>
      <c r="CG14" s="561"/>
      <c r="CH14" s="561"/>
      <c r="CI14" s="561"/>
      <c r="CJ14" s="561"/>
      <c r="CK14" s="561"/>
      <c r="CL14" s="561"/>
      <c r="CM14" s="561"/>
      <c r="CN14" s="561"/>
      <c r="CO14" s="561"/>
      <c r="CP14" s="561"/>
      <c r="CQ14" s="561"/>
      <c r="CR14" s="561"/>
      <c r="CS14" s="562"/>
      <c r="CT14" s="563">
        <v>21.4</v>
      </c>
      <c r="CU14" s="564"/>
      <c r="CV14" s="564"/>
      <c r="CW14" s="564"/>
      <c r="CX14" s="564"/>
      <c r="CY14" s="564"/>
      <c r="CZ14" s="564"/>
      <c r="DA14" s="565"/>
      <c r="DB14" s="563">
        <v>32.1</v>
      </c>
      <c r="DC14" s="564"/>
      <c r="DD14" s="564"/>
      <c r="DE14" s="564"/>
      <c r="DF14" s="564"/>
      <c r="DG14" s="564"/>
      <c r="DH14" s="564"/>
      <c r="DI14" s="565"/>
      <c r="DJ14" s="182"/>
      <c r="DK14" s="182"/>
      <c r="DL14" s="182"/>
      <c r="DM14" s="182"/>
      <c r="DN14" s="182"/>
      <c r="DO14" s="182"/>
    </row>
    <row r="15" spans="1:119" ht="18.75" customHeight="1" x14ac:dyDescent="0.15">
      <c r="A15" s="183"/>
      <c r="B15" s="528"/>
      <c r="C15" s="529"/>
      <c r="D15" s="529"/>
      <c r="E15" s="529"/>
      <c r="F15" s="529"/>
      <c r="G15" s="529"/>
      <c r="H15" s="529"/>
      <c r="I15" s="529"/>
      <c r="J15" s="529"/>
      <c r="K15" s="530"/>
      <c r="L15" s="193"/>
      <c r="M15" s="556" t="s">
        <v>144</v>
      </c>
      <c r="N15" s="557"/>
      <c r="O15" s="557"/>
      <c r="P15" s="557"/>
      <c r="Q15" s="558"/>
      <c r="R15" s="549">
        <v>12957</v>
      </c>
      <c r="S15" s="550"/>
      <c r="T15" s="550"/>
      <c r="U15" s="550"/>
      <c r="V15" s="551"/>
      <c r="W15" s="481" t="s">
        <v>145</v>
      </c>
      <c r="X15" s="482"/>
      <c r="Y15" s="482"/>
      <c r="Z15" s="482"/>
      <c r="AA15" s="482"/>
      <c r="AB15" s="472"/>
      <c r="AC15" s="516">
        <v>2722</v>
      </c>
      <c r="AD15" s="517"/>
      <c r="AE15" s="517"/>
      <c r="AF15" s="517"/>
      <c r="AG15" s="559"/>
      <c r="AH15" s="516">
        <v>2921</v>
      </c>
      <c r="AI15" s="517"/>
      <c r="AJ15" s="517"/>
      <c r="AK15" s="517"/>
      <c r="AL15" s="518"/>
      <c r="AM15" s="494"/>
      <c r="AN15" s="495"/>
      <c r="AO15" s="495"/>
      <c r="AP15" s="495"/>
      <c r="AQ15" s="495"/>
      <c r="AR15" s="495"/>
      <c r="AS15" s="495"/>
      <c r="AT15" s="496"/>
      <c r="AU15" s="497"/>
      <c r="AV15" s="498"/>
      <c r="AW15" s="498"/>
      <c r="AX15" s="498"/>
      <c r="AY15" s="425" t="s">
        <v>146</v>
      </c>
      <c r="AZ15" s="426"/>
      <c r="BA15" s="426"/>
      <c r="BB15" s="426"/>
      <c r="BC15" s="426"/>
      <c r="BD15" s="426"/>
      <c r="BE15" s="426"/>
      <c r="BF15" s="426"/>
      <c r="BG15" s="426"/>
      <c r="BH15" s="426"/>
      <c r="BI15" s="426"/>
      <c r="BJ15" s="426"/>
      <c r="BK15" s="426"/>
      <c r="BL15" s="426"/>
      <c r="BM15" s="427"/>
      <c r="BN15" s="428">
        <v>1529031</v>
      </c>
      <c r="BO15" s="429"/>
      <c r="BP15" s="429"/>
      <c r="BQ15" s="429"/>
      <c r="BR15" s="429"/>
      <c r="BS15" s="429"/>
      <c r="BT15" s="429"/>
      <c r="BU15" s="430"/>
      <c r="BV15" s="428">
        <v>1467494</v>
      </c>
      <c r="BW15" s="429"/>
      <c r="BX15" s="429"/>
      <c r="BY15" s="429"/>
      <c r="BZ15" s="429"/>
      <c r="CA15" s="429"/>
      <c r="CB15" s="429"/>
      <c r="CC15" s="430"/>
      <c r="CD15" s="566" t="s">
        <v>147</v>
      </c>
      <c r="CE15" s="567"/>
      <c r="CF15" s="567"/>
      <c r="CG15" s="567"/>
      <c r="CH15" s="567"/>
      <c r="CI15" s="567"/>
      <c r="CJ15" s="567"/>
      <c r="CK15" s="567"/>
      <c r="CL15" s="567"/>
      <c r="CM15" s="567"/>
      <c r="CN15" s="567"/>
      <c r="CO15" s="567"/>
      <c r="CP15" s="567"/>
      <c r="CQ15" s="567"/>
      <c r="CR15" s="567"/>
      <c r="CS15" s="568"/>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x14ac:dyDescent="0.15">
      <c r="A16" s="183"/>
      <c r="B16" s="528"/>
      <c r="C16" s="529"/>
      <c r="D16" s="529"/>
      <c r="E16" s="529"/>
      <c r="F16" s="529"/>
      <c r="G16" s="529"/>
      <c r="H16" s="529"/>
      <c r="I16" s="529"/>
      <c r="J16" s="529"/>
      <c r="K16" s="530"/>
      <c r="L16" s="546" t="s">
        <v>148</v>
      </c>
      <c r="M16" s="577"/>
      <c r="N16" s="577"/>
      <c r="O16" s="577"/>
      <c r="P16" s="577"/>
      <c r="Q16" s="578"/>
      <c r="R16" s="569" t="s">
        <v>149</v>
      </c>
      <c r="S16" s="570"/>
      <c r="T16" s="570"/>
      <c r="U16" s="570"/>
      <c r="V16" s="571"/>
      <c r="W16" s="455"/>
      <c r="X16" s="456"/>
      <c r="Y16" s="456"/>
      <c r="Z16" s="456"/>
      <c r="AA16" s="456"/>
      <c r="AB16" s="445"/>
      <c r="AC16" s="552">
        <v>39.5</v>
      </c>
      <c r="AD16" s="553"/>
      <c r="AE16" s="553"/>
      <c r="AF16" s="553"/>
      <c r="AG16" s="554"/>
      <c r="AH16" s="552">
        <v>41.2</v>
      </c>
      <c r="AI16" s="553"/>
      <c r="AJ16" s="553"/>
      <c r="AK16" s="553"/>
      <c r="AL16" s="555"/>
      <c r="AM16" s="494"/>
      <c r="AN16" s="495"/>
      <c r="AO16" s="495"/>
      <c r="AP16" s="495"/>
      <c r="AQ16" s="495"/>
      <c r="AR16" s="495"/>
      <c r="AS16" s="495"/>
      <c r="AT16" s="496"/>
      <c r="AU16" s="497"/>
      <c r="AV16" s="498"/>
      <c r="AW16" s="498"/>
      <c r="AX16" s="498"/>
      <c r="AY16" s="499" t="s">
        <v>150</v>
      </c>
      <c r="AZ16" s="500"/>
      <c r="BA16" s="500"/>
      <c r="BB16" s="500"/>
      <c r="BC16" s="500"/>
      <c r="BD16" s="500"/>
      <c r="BE16" s="500"/>
      <c r="BF16" s="500"/>
      <c r="BG16" s="500"/>
      <c r="BH16" s="500"/>
      <c r="BI16" s="500"/>
      <c r="BJ16" s="500"/>
      <c r="BK16" s="500"/>
      <c r="BL16" s="500"/>
      <c r="BM16" s="501"/>
      <c r="BN16" s="465">
        <v>3207718</v>
      </c>
      <c r="BO16" s="466"/>
      <c r="BP16" s="466"/>
      <c r="BQ16" s="466"/>
      <c r="BR16" s="466"/>
      <c r="BS16" s="466"/>
      <c r="BT16" s="466"/>
      <c r="BU16" s="467"/>
      <c r="BV16" s="465">
        <v>3021540</v>
      </c>
      <c r="BW16" s="466"/>
      <c r="BX16" s="466"/>
      <c r="BY16" s="466"/>
      <c r="BZ16" s="466"/>
      <c r="CA16" s="466"/>
      <c r="CB16" s="466"/>
      <c r="CC16" s="467"/>
      <c r="CD16" s="197"/>
      <c r="CE16" s="575"/>
      <c r="CF16" s="575"/>
      <c r="CG16" s="575"/>
      <c r="CH16" s="575"/>
      <c r="CI16" s="575"/>
      <c r="CJ16" s="575"/>
      <c r="CK16" s="575"/>
      <c r="CL16" s="575"/>
      <c r="CM16" s="575"/>
      <c r="CN16" s="575"/>
      <c r="CO16" s="575"/>
      <c r="CP16" s="575"/>
      <c r="CQ16" s="575"/>
      <c r="CR16" s="575"/>
      <c r="CS16" s="576"/>
      <c r="CT16" s="462"/>
      <c r="CU16" s="463"/>
      <c r="CV16" s="463"/>
      <c r="CW16" s="463"/>
      <c r="CX16" s="463"/>
      <c r="CY16" s="463"/>
      <c r="CZ16" s="463"/>
      <c r="DA16" s="464"/>
      <c r="DB16" s="462"/>
      <c r="DC16" s="463"/>
      <c r="DD16" s="463"/>
      <c r="DE16" s="463"/>
      <c r="DF16" s="463"/>
      <c r="DG16" s="463"/>
      <c r="DH16" s="463"/>
      <c r="DI16" s="464"/>
      <c r="DJ16" s="182"/>
      <c r="DK16" s="182"/>
      <c r="DL16" s="182"/>
      <c r="DM16" s="182"/>
      <c r="DN16" s="182"/>
      <c r="DO16" s="182"/>
    </row>
    <row r="17" spans="1:119" ht="18.75" customHeight="1" thickBot="1" x14ac:dyDescent="0.2">
      <c r="A17" s="183"/>
      <c r="B17" s="531"/>
      <c r="C17" s="532"/>
      <c r="D17" s="532"/>
      <c r="E17" s="532"/>
      <c r="F17" s="532"/>
      <c r="G17" s="532"/>
      <c r="H17" s="532"/>
      <c r="I17" s="532"/>
      <c r="J17" s="532"/>
      <c r="K17" s="533"/>
      <c r="L17" s="198"/>
      <c r="M17" s="572" t="s">
        <v>151</v>
      </c>
      <c r="N17" s="573"/>
      <c r="O17" s="573"/>
      <c r="P17" s="573"/>
      <c r="Q17" s="574"/>
      <c r="R17" s="569" t="s">
        <v>149</v>
      </c>
      <c r="S17" s="570"/>
      <c r="T17" s="570"/>
      <c r="U17" s="570"/>
      <c r="V17" s="571"/>
      <c r="W17" s="481" t="s">
        <v>152</v>
      </c>
      <c r="X17" s="482"/>
      <c r="Y17" s="482"/>
      <c r="Z17" s="482"/>
      <c r="AA17" s="482"/>
      <c r="AB17" s="472"/>
      <c r="AC17" s="516">
        <v>3485</v>
      </c>
      <c r="AD17" s="517"/>
      <c r="AE17" s="517"/>
      <c r="AF17" s="517"/>
      <c r="AG17" s="559"/>
      <c r="AH17" s="516">
        <v>3389</v>
      </c>
      <c r="AI17" s="517"/>
      <c r="AJ17" s="517"/>
      <c r="AK17" s="517"/>
      <c r="AL17" s="518"/>
      <c r="AM17" s="494"/>
      <c r="AN17" s="495"/>
      <c r="AO17" s="495"/>
      <c r="AP17" s="495"/>
      <c r="AQ17" s="495"/>
      <c r="AR17" s="495"/>
      <c r="AS17" s="495"/>
      <c r="AT17" s="496"/>
      <c r="AU17" s="497"/>
      <c r="AV17" s="498"/>
      <c r="AW17" s="498"/>
      <c r="AX17" s="498"/>
      <c r="AY17" s="499" t="s">
        <v>153</v>
      </c>
      <c r="AZ17" s="500"/>
      <c r="BA17" s="500"/>
      <c r="BB17" s="500"/>
      <c r="BC17" s="500"/>
      <c r="BD17" s="500"/>
      <c r="BE17" s="500"/>
      <c r="BF17" s="500"/>
      <c r="BG17" s="500"/>
      <c r="BH17" s="500"/>
      <c r="BI17" s="500"/>
      <c r="BJ17" s="500"/>
      <c r="BK17" s="500"/>
      <c r="BL17" s="500"/>
      <c r="BM17" s="501"/>
      <c r="BN17" s="465">
        <v>1913270</v>
      </c>
      <c r="BO17" s="466"/>
      <c r="BP17" s="466"/>
      <c r="BQ17" s="466"/>
      <c r="BR17" s="466"/>
      <c r="BS17" s="466"/>
      <c r="BT17" s="466"/>
      <c r="BU17" s="467"/>
      <c r="BV17" s="465">
        <v>1849512</v>
      </c>
      <c r="BW17" s="466"/>
      <c r="BX17" s="466"/>
      <c r="BY17" s="466"/>
      <c r="BZ17" s="466"/>
      <c r="CA17" s="466"/>
      <c r="CB17" s="466"/>
      <c r="CC17" s="467"/>
      <c r="CD17" s="197"/>
      <c r="CE17" s="575"/>
      <c r="CF17" s="575"/>
      <c r="CG17" s="575"/>
      <c r="CH17" s="575"/>
      <c r="CI17" s="575"/>
      <c r="CJ17" s="575"/>
      <c r="CK17" s="575"/>
      <c r="CL17" s="575"/>
      <c r="CM17" s="575"/>
      <c r="CN17" s="575"/>
      <c r="CO17" s="575"/>
      <c r="CP17" s="575"/>
      <c r="CQ17" s="575"/>
      <c r="CR17" s="575"/>
      <c r="CS17" s="576"/>
      <c r="CT17" s="462"/>
      <c r="CU17" s="463"/>
      <c r="CV17" s="463"/>
      <c r="CW17" s="463"/>
      <c r="CX17" s="463"/>
      <c r="CY17" s="463"/>
      <c r="CZ17" s="463"/>
      <c r="DA17" s="464"/>
      <c r="DB17" s="462"/>
      <c r="DC17" s="463"/>
      <c r="DD17" s="463"/>
      <c r="DE17" s="463"/>
      <c r="DF17" s="463"/>
      <c r="DG17" s="463"/>
      <c r="DH17" s="463"/>
      <c r="DI17" s="464"/>
      <c r="DJ17" s="182"/>
      <c r="DK17" s="182"/>
      <c r="DL17" s="182"/>
      <c r="DM17" s="182"/>
      <c r="DN17" s="182"/>
      <c r="DO17" s="182"/>
    </row>
    <row r="18" spans="1:119" ht="18.75" customHeight="1" thickBot="1" x14ac:dyDescent="0.2">
      <c r="A18" s="183"/>
      <c r="B18" s="579" t="s">
        <v>154</v>
      </c>
      <c r="C18" s="508"/>
      <c r="D18" s="508"/>
      <c r="E18" s="580"/>
      <c r="F18" s="580"/>
      <c r="G18" s="580"/>
      <c r="H18" s="580"/>
      <c r="I18" s="580"/>
      <c r="J18" s="580"/>
      <c r="K18" s="580"/>
      <c r="L18" s="581">
        <v>58.61</v>
      </c>
      <c r="M18" s="581"/>
      <c r="N18" s="581"/>
      <c r="O18" s="581"/>
      <c r="P18" s="581"/>
      <c r="Q18" s="581"/>
      <c r="R18" s="582"/>
      <c r="S18" s="582"/>
      <c r="T18" s="582"/>
      <c r="U18" s="582"/>
      <c r="V18" s="583"/>
      <c r="W18" s="483"/>
      <c r="X18" s="484"/>
      <c r="Y18" s="484"/>
      <c r="Z18" s="484"/>
      <c r="AA18" s="484"/>
      <c r="AB18" s="475"/>
      <c r="AC18" s="584">
        <v>50.5</v>
      </c>
      <c r="AD18" s="585"/>
      <c r="AE18" s="585"/>
      <c r="AF18" s="585"/>
      <c r="AG18" s="586"/>
      <c r="AH18" s="584">
        <v>47.9</v>
      </c>
      <c r="AI18" s="585"/>
      <c r="AJ18" s="585"/>
      <c r="AK18" s="585"/>
      <c r="AL18" s="587"/>
      <c r="AM18" s="494"/>
      <c r="AN18" s="495"/>
      <c r="AO18" s="495"/>
      <c r="AP18" s="495"/>
      <c r="AQ18" s="495"/>
      <c r="AR18" s="495"/>
      <c r="AS18" s="495"/>
      <c r="AT18" s="496"/>
      <c r="AU18" s="497"/>
      <c r="AV18" s="498"/>
      <c r="AW18" s="498"/>
      <c r="AX18" s="498"/>
      <c r="AY18" s="499" t="s">
        <v>155</v>
      </c>
      <c r="AZ18" s="500"/>
      <c r="BA18" s="500"/>
      <c r="BB18" s="500"/>
      <c r="BC18" s="500"/>
      <c r="BD18" s="500"/>
      <c r="BE18" s="500"/>
      <c r="BF18" s="500"/>
      <c r="BG18" s="500"/>
      <c r="BH18" s="500"/>
      <c r="BI18" s="500"/>
      <c r="BJ18" s="500"/>
      <c r="BK18" s="500"/>
      <c r="BL18" s="500"/>
      <c r="BM18" s="501"/>
      <c r="BN18" s="465">
        <v>3215282</v>
      </c>
      <c r="BO18" s="466"/>
      <c r="BP18" s="466"/>
      <c r="BQ18" s="466"/>
      <c r="BR18" s="466"/>
      <c r="BS18" s="466"/>
      <c r="BT18" s="466"/>
      <c r="BU18" s="467"/>
      <c r="BV18" s="465">
        <v>3071037</v>
      </c>
      <c r="BW18" s="466"/>
      <c r="BX18" s="466"/>
      <c r="BY18" s="466"/>
      <c r="BZ18" s="466"/>
      <c r="CA18" s="466"/>
      <c r="CB18" s="466"/>
      <c r="CC18" s="467"/>
      <c r="CD18" s="197"/>
      <c r="CE18" s="575"/>
      <c r="CF18" s="575"/>
      <c r="CG18" s="575"/>
      <c r="CH18" s="575"/>
      <c r="CI18" s="575"/>
      <c r="CJ18" s="575"/>
      <c r="CK18" s="575"/>
      <c r="CL18" s="575"/>
      <c r="CM18" s="575"/>
      <c r="CN18" s="575"/>
      <c r="CO18" s="575"/>
      <c r="CP18" s="575"/>
      <c r="CQ18" s="575"/>
      <c r="CR18" s="575"/>
      <c r="CS18" s="576"/>
      <c r="CT18" s="462"/>
      <c r="CU18" s="463"/>
      <c r="CV18" s="463"/>
      <c r="CW18" s="463"/>
      <c r="CX18" s="463"/>
      <c r="CY18" s="463"/>
      <c r="CZ18" s="463"/>
      <c r="DA18" s="464"/>
      <c r="DB18" s="462"/>
      <c r="DC18" s="463"/>
      <c r="DD18" s="463"/>
      <c r="DE18" s="463"/>
      <c r="DF18" s="463"/>
      <c r="DG18" s="463"/>
      <c r="DH18" s="463"/>
      <c r="DI18" s="464"/>
      <c r="DJ18" s="182"/>
      <c r="DK18" s="182"/>
      <c r="DL18" s="182"/>
      <c r="DM18" s="182"/>
      <c r="DN18" s="182"/>
      <c r="DO18" s="182"/>
    </row>
    <row r="19" spans="1:119" ht="18.75" customHeight="1" thickBot="1" x14ac:dyDescent="0.2">
      <c r="A19" s="183"/>
      <c r="B19" s="579" t="s">
        <v>156</v>
      </c>
      <c r="C19" s="508"/>
      <c r="D19" s="508"/>
      <c r="E19" s="580"/>
      <c r="F19" s="580"/>
      <c r="G19" s="580"/>
      <c r="H19" s="580"/>
      <c r="I19" s="580"/>
      <c r="J19" s="580"/>
      <c r="K19" s="580"/>
      <c r="L19" s="588">
        <v>213</v>
      </c>
      <c r="M19" s="588"/>
      <c r="N19" s="588"/>
      <c r="O19" s="588"/>
      <c r="P19" s="588"/>
      <c r="Q19" s="588"/>
      <c r="R19" s="589"/>
      <c r="S19" s="589"/>
      <c r="T19" s="589"/>
      <c r="U19" s="589"/>
      <c r="V19" s="590"/>
      <c r="W19" s="422"/>
      <c r="X19" s="423"/>
      <c r="Y19" s="423"/>
      <c r="Z19" s="423"/>
      <c r="AA19" s="423"/>
      <c r="AB19" s="423"/>
      <c r="AC19" s="597"/>
      <c r="AD19" s="597"/>
      <c r="AE19" s="597"/>
      <c r="AF19" s="597"/>
      <c r="AG19" s="597"/>
      <c r="AH19" s="597"/>
      <c r="AI19" s="597"/>
      <c r="AJ19" s="597"/>
      <c r="AK19" s="597"/>
      <c r="AL19" s="598"/>
      <c r="AM19" s="494"/>
      <c r="AN19" s="495"/>
      <c r="AO19" s="495"/>
      <c r="AP19" s="495"/>
      <c r="AQ19" s="495"/>
      <c r="AR19" s="495"/>
      <c r="AS19" s="495"/>
      <c r="AT19" s="496"/>
      <c r="AU19" s="497"/>
      <c r="AV19" s="498"/>
      <c r="AW19" s="498"/>
      <c r="AX19" s="498"/>
      <c r="AY19" s="499" t="s">
        <v>157</v>
      </c>
      <c r="AZ19" s="500"/>
      <c r="BA19" s="500"/>
      <c r="BB19" s="500"/>
      <c r="BC19" s="500"/>
      <c r="BD19" s="500"/>
      <c r="BE19" s="500"/>
      <c r="BF19" s="500"/>
      <c r="BG19" s="500"/>
      <c r="BH19" s="500"/>
      <c r="BI19" s="500"/>
      <c r="BJ19" s="500"/>
      <c r="BK19" s="500"/>
      <c r="BL19" s="500"/>
      <c r="BM19" s="501"/>
      <c r="BN19" s="465">
        <v>4407382</v>
      </c>
      <c r="BO19" s="466"/>
      <c r="BP19" s="466"/>
      <c r="BQ19" s="466"/>
      <c r="BR19" s="466"/>
      <c r="BS19" s="466"/>
      <c r="BT19" s="466"/>
      <c r="BU19" s="467"/>
      <c r="BV19" s="465">
        <v>4102293</v>
      </c>
      <c r="BW19" s="466"/>
      <c r="BX19" s="466"/>
      <c r="BY19" s="466"/>
      <c r="BZ19" s="466"/>
      <c r="CA19" s="466"/>
      <c r="CB19" s="466"/>
      <c r="CC19" s="467"/>
      <c r="CD19" s="197"/>
      <c r="CE19" s="575"/>
      <c r="CF19" s="575"/>
      <c r="CG19" s="575"/>
      <c r="CH19" s="575"/>
      <c r="CI19" s="575"/>
      <c r="CJ19" s="575"/>
      <c r="CK19" s="575"/>
      <c r="CL19" s="575"/>
      <c r="CM19" s="575"/>
      <c r="CN19" s="575"/>
      <c r="CO19" s="575"/>
      <c r="CP19" s="575"/>
      <c r="CQ19" s="575"/>
      <c r="CR19" s="575"/>
      <c r="CS19" s="576"/>
      <c r="CT19" s="462"/>
      <c r="CU19" s="463"/>
      <c r="CV19" s="463"/>
      <c r="CW19" s="463"/>
      <c r="CX19" s="463"/>
      <c r="CY19" s="463"/>
      <c r="CZ19" s="463"/>
      <c r="DA19" s="464"/>
      <c r="DB19" s="462"/>
      <c r="DC19" s="463"/>
      <c r="DD19" s="463"/>
      <c r="DE19" s="463"/>
      <c r="DF19" s="463"/>
      <c r="DG19" s="463"/>
      <c r="DH19" s="463"/>
      <c r="DI19" s="464"/>
      <c r="DJ19" s="182"/>
      <c r="DK19" s="182"/>
      <c r="DL19" s="182"/>
      <c r="DM19" s="182"/>
      <c r="DN19" s="182"/>
      <c r="DO19" s="182"/>
    </row>
    <row r="20" spans="1:119" ht="18.75" customHeight="1" thickBot="1" x14ac:dyDescent="0.2">
      <c r="A20" s="183"/>
      <c r="B20" s="579" t="s">
        <v>158</v>
      </c>
      <c r="C20" s="508"/>
      <c r="D20" s="508"/>
      <c r="E20" s="580"/>
      <c r="F20" s="580"/>
      <c r="G20" s="580"/>
      <c r="H20" s="580"/>
      <c r="I20" s="580"/>
      <c r="J20" s="580"/>
      <c r="K20" s="580"/>
      <c r="L20" s="588">
        <v>4660</v>
      </c>
      <c r="M20" s="588"/>
      <c r="N20" s="588"/>
      <c r="O20" s="588"/>
      <c r="P20" s="588"/>
      <c r="Q20" s="588"/>
      <c r="R20" s="589"/>
      <c r="S20" s="589"/>
      <c r="T20" s="589"/>
      <c r="U20" s="589"/>
      <c r="V20" s="590"/>
      <c r="W20" s="483"/>
      <c r="X20" s="484"/>
      <c r="Y20" s="484"/>
      <c r="Z20" s="484"/>
      <c r="AA20" s="484"/>
      <c r="AB20" s="484"/>
      <c r="AC20" s="591"/>
      <c r="AD20" s="591"/>
      <c r="AE20" s="591"/>
      <c r="AF20" s="591"/>
      <c r="AG20" s="591"/>
      <c r="AH20" s="591"/>
      <c r="AI20" s="591"/>
      <c r="AJ20" s="591"/>
      <c r="AK20" s="591"/>
      <c r="AL20" s="592"/>
      <c r="AM20" s="593"/>
      <c r="AN20" s="520"/>
      <c r="AO20" s="520"/>
      <c r="AP20" s="520"/>
      <c r="AQ20" s="520"/>
      <c r="AR20" s="520"/>
      <c r="AS20" s="520"/>
      <c r="AT20" s="521"/>
      <c r="AU20" s="594"/>
      <c r="AV20" s="595"/>
      <c r="AW20" s="595"/>
      <c r="AX20" s="596"/>
      <c r="AY20" s="499"/>
      <c r="AZ20" s="500"/>
      <c r="BA20" s="500"/>
      <c r="BB20" s="500"/>
      <c r="BC20" s="500"/>
      <c r="BD20" s="500"/>
      <c r="BE20" s="500"/>
      <c r="BF20" s="500"/>
      <c r="BG20" s="500"/>
      <c r="BH20" s="500"/>
      <c r="BI20" s="500"/>
      <c r="BJ20" s="500"/>
      <c r="BK20" s="500"/>
      <c r="BL20" s="500"/>
      <c r="BM20" s="501"/>
      <c r="BN20" s="465"/>
      <c r="BO20" s="466"/>
      <c r="BP20" s="466"/>
      <c r="BQ20" s="466"/>
      <c r="BR20" s="466"/>
      <c r="BS20" s="466"/>
      <c r="BT20" s="466"/>
      <c r="BU20" s="467"/>
      <c r="BV20" s="465"/>
      <c r="BW20" s="466"/>
      <c r="BX20" s="466"/>
      <c r="BY20" s="466"/>
      <c r="BZ20" s="466"/>
      <c r="CA20" s="466"/>
      <c r="CB20" s="466"/>
      <c r="CC20" s="467"/>
      <c r="CD20" s="197"/>
      <c r="CE20" s="575"/>
      <c r="CF20" s="575"/>
      <c r="CG20" s="575"/>
      <c r="CH20" s="575"/>
      <c r="CI20" s="575"/>
      <c r="CJ20" s="575"/>
      <c r="CK20" s="575"/>
      <c r="CL20" s="575"/>
      <c r="CM20" s="575"/>
      <c r="CN20" s="575"/>
      <c r="CO20" s="575"/>
      <c r="CP20" s="575"/>
      <c r="CQ20" s="575"/>
      <c r="CR20" s="575"/>
      <c r="CS20" s="576"/>
      <c r="CT20" s="462"/>
      <c r="CU20" s="463"/>
      <c r="CV20" s="463"/>
      <c r="CW20" s="463"/>
      <c r="CX20" s="463"/>
      <c r="CY20" s="463"/>
      <c r="CZ20" s="463"/>
      <c r="DA20" s="464"/>
      <c r="DB20" s="462"/>
      <c r="DC20" s="463"/>
      <c r="DD20" s="463"/>
      <c r="DE20" s="463"/>
      <c r="DF20" s="463"/>
      <c r="DG20" s="463"/>
      <c r="DH20" s="463"/>
      <c r="DI20" s="464"/>
      <c r="DJ20" s="182"/>
      <c r="DK20" s="182"/>
      <c r="DL20" s="182"/>
      <c r="DM20" s="182"/>
      <c r="DN20" s="182"/>
      <c r="DO20" s="182"/>
    </row>
    <row r="21" spans="1:119" ht="18.75" customHeight="1" x14ac:dyDescent="0.15">
      <c r="A21" s="183"/>
      <c r="B21" s="599" t="s">
        <v>159</v>
      </c>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1"/>
      <c r="AY21" s="499"/>
      <c r="AZ21" s="500"/>
      <c r="BA21" s="500"/>
      <c r="BB21" s="500"/>
      <c r="BC21" s="500"/>
      <c r="BD21" s="500"/>
      <c r="BE21" s="500"/>
      <c r="BF21" s="500"/>
      <c r="BG21" s="500"/>
      <c r="BH21" s="500"/>
      <c r="BI21" s="500"/>
      <c r="BJ21" s="500"/>
      <c r="BK21" s="500"/>
      <c r="BL21" s="500"/>
      <c r="BM21" s="501"/>
      <c r="BN21" s="465"/>
      <c r="BO21" s="466"/>
      <c r="BP21" s="466"/>
      <c r="BQ21" s="466"/>
      <c r="BR21" s="466"/>
      <c r="BS21" s="466"/>
      <c r="BT21" s="466"/>
      <c r="BU21" s="467"/>
      <c r="BV21" s="465"/>
      <c r="BW21" s="466"/>
      <c r="BX21" s="466"/>
      <c r="BY21" s="466"/>
      <c r="BZ21" s="466"/>
      <c r="CA21" s="466"/>
      <c r="CB21" s="466"/>
      <c r="CC21" s="467"/>
      <c r="CD21" s="197"/>
      <c r="CE21" s="575"/>
      <c r="CF21" s="575"/>
      <c r="CG21" s="575"/>
      <c r="CH21" s="575"/>
      <c r="CI21" s="575"/>
      <c r="CJ21" s="575"/>
      <c r="CK21" s="575"/>
      <c r="CL21" s="575"/>
      <c r="CM21" s="575"/>
      <c r="CN21" s="575"/>
      <c r="CO21" s="575"/>
      <c r="CP21" s="575"/>
      <c r="CQ21" s="575"/>
      <c r="CR21" s="575"/>
      <c r="CS21" s="576"/>
      <c r="CT21" s="462"/>
      <c r="CU21" s="463"/>
      <c r="CV21" s="463"/>
      <c r="CW21" s="463"/>
      <c r="CX21" s="463"/>
      <c r="CY21" s="463"/>
      <c r="CZ21" s="463"/>
      <c r="DA21" s="464"/>
      <c r="DB21" s="462"/>
      <c r="DC21" s="463"/>
      <c r="DD21" s="463"/>
      <c r="DE21" s="463"/>
      <c r="DF21" s="463"/>
      <c r="DG21" s="463"/>
      <c r="DH21" s="463"/>
      <c r="DI21" s="464"/>
      <c r="DJ21" s="182"/>
      <c r="DK21" s="182"/>
      <c r="DL21" s="182"/>
      <c r="DM21" s="182"/>
      <c r="DN21" s="182"/>
      <c r="DO21" s="182"/>
    </row>
    <row r="22" spans="1:119" ht="18.75" customHeight="1" thickBot="1" x14ac:dyDescent="0.2">
      <c r="A22" s="183"/>
      <c r="B22" s="602" t="s">
        <v>160</v>
      </c>
      <c r="C22" s="603"/>
      <c r="D22" s="604"/>
      <c r="E22" s="477" t="s">
        <v>1</v>
      </c>
      <c r="F22" s="482"/>
      <c r="G22" s="482"/>
      <c r="H22" s="482"/>
      <c r="I22" s="482"/>
      <c r="J22" s="482"/>
      <c r="K22" s="472"/>
      <c r="L22" s="477" t="s">
        <v>161</v>
      </c>
      <c r="M22" s="482"/>
      <c r="N22" s="482"/>
      <c r="O22" s="482"/>
      <c r="P22" s="472"/>
      <c r="Q22" s="611" t="s">
        <v>162</v>
      </c>
      <c r="R22" s="612"/>
      <c r="S22" s="612"/>
      <c r="T22" s="612"/>
      <c r="U22" s="612"/>
      <c r="V22" s="613"/>
      <c r="W22" s="617" t="s">
        <v>163</v>
      </c>
      <c r="X22" s="603"/>
      <c r="Y22" s="604"/>
      <c r="Z22" s="477" t="s">
        <v>1</v>
      </c>
      <c r="AA22" s="482"/>
      <c r="AB22" s="482"/>
      <c r="AC22" s="482"/>
      <c r="AD22" s="482"/>
      <c r="AE22" s="482"/>
      <c r="AF22" s="482"/>
      <c r="AG22" s="472"/>
      <c r="AH22" s="630" t="s">
        <v>164</v>
      </c>
      <c r="AI22" s="482"/>
      <c r="AJ22" s="482"/>
      <c r="AK22" s="482"/>
      <c r="AL22" s="472"/>
      <c r="AM22" s="630" t="s">
        <v>165</v>
      </c>
      <c r="AN22" s="631"/>
      <c r="AO22" s="631"/>
      <c r="AP22" s="631"/>
      <c r="AQ22" s="631"/>
      <c r="AR22" s="632"/>
      <c r="AS22" s="611" t="s">
        <v>162</v>
      </c>
      <c r="AT22" s="612"/>
      <c r="AU22" s="612"/>
      <c r="AV22" s="612"/>
      <c r="AW22" s="612"/>
      <c r="AX22" s="636"/>
      <c r="AY22" s="638"/>
      <c r="AZ22" s="639"/>
      <c r="BA22" s="639"/>
      <c r="BB22" s="639"/>
      <c r="BC22" s="639"/>
      <c r="BD22" s="639"/>
      <c r="BE22" s="639"/>
      <c r="BF22" s="639"/>
      <c r="BG22" s="639"/>
      <c r="BH22" s="639"/>
      <c r="BI22" s="639"/>
      <c r="BJ22" s="639"/>
      <c r="BK22" s="639"/>
      <c r="BL22" s="639"/>
      <c r="BM22" s="640"/>
      <c r="BN22" s="641"/>
      <c r="BO22" s="642"/>
      <c r="BP22" s="642"/>
      <c r="BQ22" s="642"/>
      <c r="BR22" s="642"/>
      <c r="BS22" s="642"/>
      <c r="BT22" s="642"/>
      <c r="BU22" s="643"/>
      <c r="BV22" s="641"/>
      <c r="BW22" s="642"/>
      <c r="BX22" s="642"/>
      <c r="BY22" s="642"/>
      <c r="BZ22" s="642"/>
      <c r="CA22" s="642"/>
      <c r="CB22" s="642"/>
      <c r="CC22" s="643"/>
      <c r="CD22" s="197"/>
      <c r="CE22" s="575"/>
      <c r="CF22" s="575"/>
      <c r="CG22" s="575"/>
      <c r="CH22" s="575"/>
      <c r="CI22" s="575"/>
      <c r="CJ22" s="575"/>
      <c r="CK22" s="575"/>
      <c r="CL22" s="575"/>
      <c r="CM22" s="575"/>
      <c r="CN22" s="575"/>
      <c r="CO22" s="575"/>
      <c r="CP22" s="575"/>
      <c r="CQ22" s="575"/>
      <c r="CR22" s="575"/>
      <c r="CS22" s="576"/>
      <c r="CT22" s="462"/>
      <c r="CU22" s="463"/>
      <c r="CV22" s="463"/>
      <c r="CW22" s="463"/>
      <c r="CX22" s="463"/>
      <c r="CY22" s="463"/>
      <c r="CZ22" s="463"/>
      <c r="DA22" s="464"/>
      <c r="DB22" s="462"/>
      <c r="DC22" s="463"/>
      <c r="DD22" s="463"/>
      <c r="DE22" s="463"/>
      <c r="DF22" s="463"/>
      <c r="DG22" s="463"/>
      <c r="DH22" s="463"/>
      <c r="DI22" s="464"/>
      <c r="DJ22" s="182"/>
      <c r="DK22" s="182"/>
      <c r="DL22" s="182"/>
      <c r="DM22" s="182"/>
      <c r="DN22" s="182"/>
      <c r="DO22" s="182"/>
    </row>
    <row r="23" spans="1:119" ht="18.75" customHeight="1" x14ac:dyDescent="0.15">
      <c r="A23" s="183"/>
      <c r="B23" s="605"/>
      <c r="C23" s="606"/>
      <c r="D23" s="607"/>
      <c r="E23" s="451"/>
      <c r="F23" s="456"/>
      <c r="G23" s="456"/>
      <c r="H23" s="456"/>
      <c r="I23" s="456"/>
      <c r="J23" s="456"/>
      <c r="K23" s="445"/>
      <c r="L23" s="451"/>
      <c r="M23" s="456"/>
      <c r="N23" s="456"/>
      <c r="O23" s="456"/>
      <c r="P23" s="445"/>
      <c r="Q23" s="614"/>
      <c r="R23" s="615"/>
      <c r="S23" s="615"/>
      <c r="T23" s="615"/>
      <c r="U23" s="615"/>
      <c r="V23" s="616"/>
      <c r="W23" s="618"/>
      <c r="X23" s="606"/>
      <c r="Y23" s="607"/>
      <c r="Z23" s="451"/>
      <c r="AA23" s="456"/>
      <c r="AB23" s="456"/>
      <c r="AC23" s="456"/>
      <c r="AD23" s="456"/>
      <c r="AE23" s="456"/>
      <c r="AF23" s="456"/>
      <c r="AG23" s="445"/>
      <c r="AH23" s="451"/>
      <c r="AI23" s="456"/>
      <c r="AJ23" s="456"/>
      <c r="AK23" s="456"/>
      <c r="AL23" s="445"/>
      <c r="AM23" s="633"/>
      <c r="AN23" s="634"/>
      <c r="AO23" s="634"/>
      <c r="AP23" s="634"/>
      <c r="AQ23" s="634"/>
      <c r="AR23" s="635"/>
      <c r="AS23" s="614"/>
      <c r="AT23" s="615"/>
      <c r="AU23" s="615"/>
      <c r="AV23" s="615"/>
      <c r="AW23" s="615"/>
      <c r="AX23" s="637"/>
      <c r="AY23" s="425" t="s">
        <v>166</v>
      </c>
      <c r="AZ23" s="426"/>
      <c r="BA23" s="426"/>
      <c r="BB23" s="426"/>
      <c r="BC23" s="426"/>
      <c r="BD23" s="426"/>
      <c r="BE23" s="426"/>
      <c r="BF23" s="426"/>
      <c r="BG23" s="426"/>
      <c r="BH23" s="426"/>
      <c r="BI23" s="426"/>
      <c r="BJ23" s="426"/>
      <c r="BK23" s="426"/>
      <c r="BL23" s="426"/>
      <c r="BM23" s="427"/>
      <c r="BN23" s="465">
        <v>5199557</v>
      </c>
      <c r="BO23" s="466"/>
      <c r="BP23" s="466"/>
      <c r="BQ23" s="466"/>
      <c r="BR23" s="466"/>
      <c r="BS23" s="466"/>
      <c r="BT23" s="466"/>
      <c r="BU23" s="467"/>
      <c r="BV23" s="465">
        <v>5086330</v>
      </c>
      <c r="BW23" s="466"/>
      <c r="BX23" s="466"/>
      <c r="BY23" s="466"/>
      <c r="BZ23" s="466"/>
      <c r="CA23" s="466"/>
      <c r="CB23" s="466"/>
      <c r="CC23" s="467"/>
      <c r="CD23" s="197"/>
      <c r="CE23" s="575"/>
      <c r="CF23" s="575"/>
      <c r="CG23" s="575"/>
      <c r="CH23" s="575"/>
      <c r="CI23" s="575"/>
      <c r="CJ23" s="575"/>
      <c r="CK23" s="575"/>
      <c r="CL23" s="575"/>
      <c r="CM23" s="575"/>
      <c r="CN23" s="575"/>
      <c r="CO23" s="575"/>
      <c r="CP23" s="575"/>
      <c r="CQ23" s="575"/>
      <c r="CR23" s="575"/>
      <c r="CS23" s="576"/>
      <c r="CT23" s="462"/>
      <c r="CU23" s="463"/>
      <c r="CV23" s="463"/>
      <c r="CW23" s="463"/>
      <c r="CX23" s="463"/>
      <c r="CY23" s="463"/>
      <c r="CZ23" s="463"/>
      <c r="DA23" s="464"/>
      <c r="DB23" s="462"/>
      <c r="DC23" s="463"/>
      <c r="DD23" s="463"/>
      <c r="DE23" s="463"/>
      <c r="DF23" s="463"/>
      <c r="DG23" s="463"/>
      <c r="DH23" s="463"/>
      <c r="DI23" s="464"/>
      <c r="DJ23" s="182"/>
      <c r="DK23" s="182"/>
      <c r="DL23" s="182"/>
      <c r="DM23" s="182"/>
      <c r="DN23" s="182"/>
      <c r="DO23" s="182"/>
    </row>
    <row r="24" spans="1:119" ht="18.75" customHeight="1" thickBot="1" x14ac:dyDescent="0.2">
      <c r="A24" s="183"/>
      <c r="B24" s="605"/>
      <c r="C24" s="606"/>
      <c r="D24" s="607"/>
      <c r="E24" s="515" t="s">
        <v>167</v>
      </c>
      <c r="F24" s="495"/>
      <c r="G24" s="495"/>
      <c r="H24" s="495"/>
      <c r="I24" s="495"/>
      <c r="J24" s="495"/>
      <c r="K24" s="496"/>
      <c r="L24" s="516">
        <v>1</v>
      </c>
      <c r="M24" s="517"/>
      <c r="N24" s="517"/>
      <c r="O24" s="517"/>
      <c r="P24" s="559"/>
      <c r="Q24" s="516">
        <v>7220</v>
      </c>
      <c r="R24" s="517"/>
      <c r="S24" s="517"/>
      <c r="T24" s="517"/>
      <c r="U24" s="517"/>
      <c r="V24" s="559"/>
      <c r="W24" s="618"/>
      <c r="X24" s="606"/>
      <c r="Y24" s="607"/>
      <c r="Z24" s="515" t="s">
        <v>168</v>
      </c>
      <c r="AA24" s="495"/>
      <c r="AB24" s="495"/>
      <c r="AC24" s="495"/>
      <c r="AD24" s="495"/>
      <c r="AE24" s="495"/>
      <c r="AF24" s="495"/>
      <c r="AG24" s="496"/>
      <c r="AH24" s="516">
        <v>88</v>
      </c>
      <c r="AI24" s="517"/>
      <c r="AJ24" s="517"/>
      <c r="AK24" s="517"/>
      <c r="AL24" s="559"/>
      <c r="AM24" s="516">
        <v>259336</v>
      </c>
      <c r="AN24" s="517"/>
      <c r="AO24" s="517"/>
      <c r="AP24" s="517"/>
      <c r="AQ24" s="517"/>
      <c r="AR24" s="559"/>
      <c r="AS24" s="516">
        <v>2947</v>
      </c>
      <c r="AT24" s="517"/>
      <c r="AU24" s="517"/>
      <c r="AV24" s="517"/>
      <c r="AW24" s="517"/>
      <c r="AX24" s="518"/>
      <c r="AY24" s="638" t="s">
        <v>169</v>
      </c>
      <c r="AZ24" s="639"/>
      <c r="BA24" s="639"/>
      <c r="BB24" s="639"/>
      <c r="BC24" s="639"/>
      <c r="BD24" s="639"/>
      <c r="BE24" s="639"/>
      <c r="BF24" s="639"/>
      <c r="BG24" s="639"/>
      <c r="BH24" s="639"/>
      <c r="BI24" s="639"/>
      <c r="BJ24" s="639"/>
      <c r="BK24" s="639"/>
      <c r="BL24" s="639"/>
      <c r="BM24" s="640"/>
      <c r="BN24" s="465">
        <v>4825550</v>
      </c>
      <c r="BO24" s="466"/>
      <c r="BP24" s="466"/>
      <c r="BQ24" s="466"/>
      <c r="BR24" s="466"/>
      <c r="BS24" s="466"/>
      <c r="BT24" s="466"/>
      <c r="BU24" s="467"/>
      <c r="BV24" s="465">
        <v>4942468</v>
      </c>
      <c r="BW24" s="466"/>
      <c r="BX24" s="466"/>
      <c r="BY24" s="466"/>
      <c r="BZ24" s="466"/>
      <c r="CA24" s="466"/>
      <c r="CB24" s="466"/>
      <c r="CC24" s="467"/>
      <c r="CD24" s="197"/>
      <c r="CE24" s="575"/>
      <c r="CF24" s="575"/>
      <c r="CG24" s="575"/>
      <c r="CH24" s="575"/>
      <c r="CI24" s="575"/>
      <c r="CJ24" s="575"/>
      <c r="CK24" s="575"/>
      <c r="CL24" s="575"/>
      <c r="CM24" s="575"/>
      <c r="CN24" s="575"/>
      <c r="CO24" s="575"/>
      <c r="CP24" s="575"/>
      <c r="CQ24" s="575"/>
      <c r="CR24" s="575"/>
      <c r="CS24" s="576"/>
      <c r="CT24" s="462"/>
      <c r="CU24" s="463"/>
      <c r="CV24" s="463"/>
      <c r="CW24" s="463"/>
      <c r="CX24" s="463"/>
      <c r="CY24" s="463"/>
      <c r="CZ24" s="463"/>
      <c r="DA24" s="464"/>
      <c r="DB24" s="462"/>
      <c r="DC24" s="463"/>
      <c r="DD24" s="463"/>
      <c r="DE24" s="463"/>
      <c r="DF24" s="463"/>
      <c r="DG24" s="463"/>
      <c r="DH24" s="463"/>
      <c r="DI24" s="464"/>
      <c r="DJ24" s="182"/>
      <c r="DK24" s="182"/>
      <c r="DL24" s="182"/>
      <c r="DM24" s="182"/>
      <c r="DN24" s="182"/>
      <c r="DO24" s="182"/>
    </row>
    <row r="25" spans="1:119" s="182" customFormat="1" ht="18.75" customHeight="1" x14ac:dyDescent="0.15">
      <c r="A25" s="183"/>
      <c r="B25" s="605"/>
      <c r="C25" s="606"/>
      <c r="D25" s="607"/>
      <c r="E25" s="515" t="s">
        <v>170</v>
      </c>
      <c r="F25" s="495"/>
      <c r="G25" s="495"/>
      <c r="H25" s="495"/>
      <c r="I25" s="495"/>
      <c r="J25" s="495"/>
      <c r="K25" s="496"/>
      <c r="L25" s="516">
        <v>1</v>
      </c>
      <c r="M25" s="517"/>
      <c r="N25" s="517"/>
      <c r="O25" s="517"/>
      <c r="P25" s="559"/>
      <c r="Q25" s="516">
        <v>5840</v>
      </c>
      <c r="R25" s="517"/>
      <c r="S25" s="517"/>
      <c r="T25" s="517"/>
      <c r="U25" s="517"/>
      <c r="V25" s="559"/>
      <c r="W25" s="618"/>
      <c r="X25" s="606"/>
      <c r="Y25" s="607"/>
      <c r="Z25" s="515" t="s">
        <v>171</v>
      </c>
      <c r="AA25" s="495"/>
      <c r="AB25" s="495"/>
      <c r="AC25" s="495"/>
      <c r="AD25" s="495"/>
      <c r="AE25" s="495"/>
      <c r="AF25" s="495"/>
      <c r="AG25" s="496"/>
      <c r="AH25" s="516" t="s">
        <v>172</v>
      </c>
      <c r="AI25" s="517"/>
      <c r="AJ25" s="517"/>
      <c r="AK25" s="517"/>
      <c r="AL25" s="559"/>
      <c r="AM25" s="516" t="s">
        <v>127</v>
      </c>
      <c r="AN25" s="517"/>
      <c r="AO25" s="517"/>
      <c r="AP25" s="517"/>
      <c r="AQ25" s="517"/>
      <c r="AR25" s="559"/>
      <c r="AS25" s="516" t="s">
        <v>127</v>
      </c>
      <c r="AT25" s="517"/>
      <c r="AU25" s="517"/>
      <c r="AV25" s="517"/>
      <c r="AW25" s="517"/>
      <c r="AX25" s="518"/>
      <c r="AY25" s="425" t="s">
        <v>173</v>
      </c>
      <c r="AZ25" s="426"/>
      <c r="BA25" s="426"/>
      <c r="BB25" s="426"/>
      <c r="BC25" s="426"/>
      <c r="BD25" s="426"/>
      <c r="BE25" s="426"/>
      <c r="BF25" s="426"/>
      <c r="BG25" s="426"/>
      <c r="BH25" s="426"/>
      <c r="BI25" s="426"/>
      <c r="BJ25" s="426"/>
      <c r="BK25" s="426"/>
      <c r="BL25" s="426"/>
      <c r="BM25" s="427"/>
      <c r="BN25" s="428">
        <v>316680</v>
      </c>
      <c r="BO25" s="429"/>
      <c r="BP25" s="429"/>
      <c r="BQ25" s="429"/>
      <c r="BR25" s="429"/>
      <c r="BS25" s="429"/>
      <c r="BT25" s="429"/>
      <c r="BU25" s="430"/>
      <c r="BV25" s="428">
        <v>893945</v>
      </c>
      <c r="BW25" s="429"/>
      <c r="BX25" s="429"/>
      <c r="BY25" s="429"/>
      <c r="BZ25" s="429"/>
      <c r="CA25" s="429"/>
      <c r="CB25" s="429"/>
      <c r="CC25" s="430"/>
      <c r="CD25" s="197"/>
      <c r="CE25" s="575"/>
      <c r="CF25" s="575"/>
      <c r="CG25" s="575"/>
      <c r="CH25" s="575"/>
      <c r="CI25" s="575"/>
      <c r="CJ25" s="575"/>
      <c r="CK25" s="575"/>
      <c r="CL25" s="575"/>
      <c r="CM25" s="575"/>
      <c r="CN25" s="575"/>
      <c r="CO25" s="575"/>
      <c r="CP25" s="575"/>
      <c r="CQ25" s="575"/>
      <c r="CR25" s="575"/>
      <c r="CS25" s="576"/>
      <c r="CT25" s="462"/>
      <c r="CU25" s="463"/>
      <c r="CV25" s="463"/>
      <c r="CW25" s="463"/>
      <c r="CX25" s="463"/>
      <c r="CY25" s="463"/>
      <c r="CZ25" s="463"/>
      <c r="DA25" s="464"/>
      <c r="DB25" s="462"/>
      <c r="DC25" s="463"/>
      <c r="DD25" s="463"/>
      <c r="DE25" s="463"/>
      <c r="DF25" s="463"/>
      <c r="DG25" s="463"/>
      <c r="DH25" s="463"/>
      <c r="DI25" s="464"/>
    </row>
    <row r="26" spans="1:119" s="182" customFormat="1" ht="18.75" customHeight="1" x14ac:dyDescent="0.15">
      <c r="A26" s="183"/>
      <c r="B26" s="605"/>
      <c r="C26" s="606"/>
      <c r="D26" s="607"/>
      <c r="E26" s="515" t="s">
        <v>174</v>
      </c>
      <c r="F26" s="495"/>
      <c r="G26" s="495"/>
      <c r="H26" s="495"/>
      <c r="I26" s="495"/>
      <c r="J26" s="495"/>
      <c r="K26" s="496"/>
      <c r="L26" s="516">
        <v>1</v>
      </c>
      <c r="M26" s="517"/>
      <c r="N26" s="517"/>
      <c r="O26" s="517"/>
      <c r="P26" s="559"/>
      <c r="Q26" s="516">
        <v>5460</v>
      </c>
      <c r="R26" s="517"/>
      <c r="S26" s="517"/>
      <c r="T26" s="517"/>
      <c r="U26" s="517"/>
      <c r="V26" s="559"/>
      <c r="W26" s="618"/>
      <c r="X26" s="606"/>
      <c r="Y26" s="607"/>
      <c r="Z26" s="515" t="s">
        <v>175</v>
      </c>
      <c r="AA26" s="628"/>
      <c r="AB26" s="628"/>
      <c r="AC26" s="628"/>
      <c r="AD26" s="628"/>
      <c r="AE26" s="628"/>
      <c r="AF26" s="628"/>
      <c r="AG26" s="629"/>
      <c r="AH26" s="516">
        <v>3</v>
      </c>
      <c r="AI26" s="517"/>
      <c r="AJ26" s="517"/>
      <c r="AK26" s="517"/>
      <c r="AL26" s="559"/>
      <c r="AM26" s="516">
        <v>8256</v>
      </c>
      <c r="AN26" s="517"/>
      <c r="AO26" s="517"/>
      <c r="AP26" s="517"/>
      <c r="AQ26" s="517"/>
      <c r="AR26" s="559"/>
      <c r="AS26" s="516">
        <v>2752</v>
      </c>
      <c r="AT26" s="517"/>
      <c r="AU26" s="517"/>
      <c r="AV26" s="517"/>
      <c r="AW26" s="517"/>
      <c r="AX26" s="518"/>
      <c r="AY26" s="468" t="s">
        <v>176</v>
      </c>
      <c r="AZ26" s="469"/>
      <c r="BA26" s="469"/>
      <c r="BB26" s="469"/>
      <c r="BC26" s="469"/>
      <c r="BD26" s="469"/>
      <c r="BE26" s="469"/>
      <c r="BF26" s="469"/>
      <c r="BG26" s="469"/>
      <c r="BH26" s="469"/>
      <c r="BI26" s="469"/>
      <c r="BJ26" s="469"/>
      <c r="BK26" s="469"/>
      <c r="BL26" s="469"/>
      <c r="BM26" s="470"/>
      <c r="BN26" s="465" t="s">
        <v>127</v>
      </c>
      <c r="BO26" s="466"/>
      <c r="BP26" s="466"/>
      <c r="BQ26" s="466"/>
      <c r="BR26" s="466"/>
      <c r="BS26" s="466"/>
      <c r="BT26" s="466"/>
      <c r="BU26" s="467"/>
      <c r="BV26" s="465" t="s">
        <v>177</v>
      </c>
      <c r="BW26" s="466"/>
      <c r="BX26" s="466"/>
      <c r="BY26" s="466"/>
      <c r="BZ26" s="466"/>
      <c r="CA26" s="466"/>
      <c r="CB26" s="466"/>
      <c r="CC26" s="467"/>
      <c r="CD26" s="197"/>
      <c r="CE26" s="575"/>
      <c r="CF26" s="575"/>
      <c r="CG26" s="575"/>
      <c r="CH26" s="575"/>
      <c r="CI26" s="575"/>
      <c r="CJ26" s="575"/>
      <c r="CK26" s="575"/>
      <c r="CL26" s="575"/>
      <c r="CM26" s="575"/>
      <c r="CN26" s="575"/>
      <c r="CO26" s="575"/>
      <c r="CP26" s="575"/>
      <c r="CQ26" s="575"/>
      <c r="CR26" s="575"/>
      <c r="CS26" s="576"/>
      <c r="CT26" s="462"/>
      <c r="CU26" s="463"/>
      <c r="CV26" s="463"/>
      <c r="CW26" s="463"/>
      <c r="CX26" s="463"/>
      <c r="CY26" s="463"/>
      <c r="CZ26" s="463"/>
      <c r="DA26" s="464"/>
      <c r="DB26" s="462"/>
      <c r="DC26" s="463"/>
      <c r="DD26" s="463"/>
      <c r="DE26" s="463"/>
      <c r="DF26" s="463"/>
      <c r="DG26" s="463"/>
      <c r="DH26" s="463"/>
      <c r="DI26" s="464"/>
    </row>
    <row r="27" spans="1:119" ht="18.75" customHeight="1" thickBot="1" x14ac:dyDescent="0.2">
      <c r="A27" s="183"/>
      <c r="B27" s="605"/>
      <c r="C27" s="606"/>
      <c r="D27" s="607"/>
      <c r="E27" s="515" t="s">
        <v>178</v>
      </c>
      <c r="F27" s="495"/>
      <c r="G27" s="495"/>
      <c r="H27" s="495"/>
      <c r="I27" s="495"/>
      <c r="J27" s="495"/>
      <c r="K27" s="496"/>
      <c r="L27" s="516">
        <v>1</v>
      </c>
      <c r="M27" s="517"/>
      <c r="N27" s="517"/>
      <c r="O27" s="517"/>
      <c r="P27" s="559"/>
      <c r="Q27" s="516">
        <v>2900</v>
      </c>
      <c r="R27" s="517"/>
      <c r="S27" s="517"/>
      <c r="T27" s="517"/>
      <c r="U27" s="517"/>
      <c r="V27" s="559"/>
      <c r="W27" s="618"/>
      <c r="X27" s="606"/>
      <c r="Y27" s="607"/>
      <c r="Z27" s="515" t="s">
        <v>179</v>
      </c>
      <c r="AA27" s="495"/>
      <c r="AB27" s="495"/>
      <c r="AC27" s="495"/>
      <c r="AD27" s="495"/>
      <c r="AE27" s="495"/>
      <c r="AF27" s="495"/>
      <c r="AG27" s="496"/>
      <c r="AH27" s="516">
        <v>7</v>
      </c>
      <c r="AI27" s="517"/>
      <c r="AJ27" s="517"/>
      <c r="AK27" s="517"/>
      <c r="AL27" s="559"/>
      <c r="AM27" s="516">
        <v>24808</v>
      </c>
      <c r="AN27" s="517"/>
      <c r="AO27" s="517"/>
      <c r="AP27" s="517"/>
      <c r="AQ27" s="517"/>
      <c r="AR27" s="559"/>
      <c r="AS27" s="516">
        <v>3544</v>
      </c>
      <c r="AT27" s="517"/>
      <c r="AU27" s="517"/>
      <c r="AV27" s="517"/>
      <c r="AW27" s="517"/>
      <c r="AX27" s="518"/>
      <c r="AY27" s="560" t="s">
        <v>180</v>
      </c>
      <c r="AZ27" s="561"/>
      <c r="BA27" s="561"/>
      <c r="BB27" s="561"/>
      <c r="BC27" s="561"/>
      <c r="BD27" s="561"/>
      <c r="BE27" s="561"/>
      <c r="BF27" s="561"/>
      <c r="BG27" s="561"/>
      <c r="BH27" s="561"/>
      <c r="BI27" s="561"/>
      <c r="BJ27" s="561"/>
      <c r="BK27" s="561"/>
      <c r="BL27" s="561"/>
      <c r="BM27" s="562"/>
      <c r="BN27" s="641">
        <v>216497</v>
      </c>
      <c r="BO27" s="642"/>
      <c r="BP27" s="642"/>
      <c r="BQ27" s="642"/>
      <c r="BR27" s="642"/>
      <c r="BS27" s="642"/>
      <c r="BT27" s="642"/>
      <c r="BU27" s="643"/>
      <c r="BV27" s="641">
        <v>216479</v>
      </c>
      <c r="BW27" s="642"/>
      <c r="BX27" s="642"/>
      <c r="BY27" s="642"/>
      <c r="BZ27" s="642"/>
      <c r="CA27" s="642"/>
      <c r="CB27" s="642"/>
      <c r="CC27" s="643"/>
      <c r="CD27" s="199"/>
      <c r="CE27" s="575"/>
      <c r="CF27" s="575"/>
      <c r="CG27" s="575"/>
      <c r="CH27" s="575"/>
      <c r="CI27" s="575"/>
      <c r="CJ27" s="575"/>
      <c r="CK27" s="575"/>
      <c r="CL27" s="575"/>
      <c r="CM27" s="575"/>
      <c r="CN27" s="575"/>
      <c r="CO27" s="575"/>
      <c r="CP27" s="575"/>
      <c r="CQ27" s="575"/>
      <c r="CR27" s="575"/>
      <c r="CS27" s="576"/>
      <c r="CT27" s="462"/>
      <c r="CU27" s="463"/>
      <c r="CV27" s="463"/>
      <c r="CW27" s="463"/>
      <c r="CX27" s="463"/>
      <c r="CY27" s="463"/>
      <c r="CZ27" s="463"/>
      <c r="DA27" s="464"/>
      <c r="DB27" s="462"/>
      <c r="DC27" s="463"/>
      <c r="DD27" s="463"/>
      <c r="DE27" s="463"/>
      <c r="DF27" s="463"/>
      <c r="DG27" s="463"/>
      <c r="DH27" s="463"/>
      <c r="DI27" s="464"/>
      <c r="DJ27" s="182"/>
      <c r="DK27" s="182"/>
      <c r="DL27" s="182"/>
      <c r="DM27" s="182"/>
      <c r="DN27" s="182"/>
      <c r="DO27" s="182"/>
    </row>
    <row r="28" spans="1:119" ht="18.75" customHeight="1" x14ac:dyDescent="0.15">
      <c r="A28" s="183"/>
      <c r="B28" s="605"/>
      <c r="C28" s="606"/>
      <c r="D28" s="607"/>
      <c r="E28" s="515" t="s">
        <v>181</v>
      </c>
      <c r="F28" s="495"/>
      <c r="G28" s="495"/>
      <c r="H28" s="495"/>
      <c r="I28" s="495"/>
      <c r="J28" s="495"/>
      <c r="K28" s="496"/>
      <c r="L28" s="516">
        <v>1</v>
      </c>
      <c r="M28" s="517"/>
      <c r="N28" s="517"/>
      <c r="O28" s="517"/>
      <c r="P28" s="559"/>
      <c r="Q28" s="516">
        <v>2250</v>
      </c>
      <c r="R28" s="517"/>
      <c r="S28" s="517"/>
      <c r="T28" s="517"/>
      <c r="U28" s="517"/>
      <c r="V28" s="559"/>
      <c r="W28" s="618"/>
      <c r="X28" s="606"/>
      <c r="Y28" s="607"/>
      <c r="Z28" s="515" t="s">
        <v>182</v>
      </c>
      <c r="AA28" s="495"/>
      <c r="AB28" s="495"/>
      <c r="AC28" s="495"/>
      <c r="AD28" s="495"/>
      <c r="AE28" s="495"/>
      <c r="AF28" s="495"/>
      <c r="AG28" s="496"/>
      <c r="AH28" s="516" t="s">
        <v>127</v>
      </c>
      <c r="AI28" s="517"/>
      <c r="AJ28" s="517"/>
      <c r="AK28" s="517"/>
      <c r="AL28" s="559"/>
      <c r="AM28" s="516" t="s">
        <v>127</v>
      </c>
      <c r="AN28" s="517"/>
      <c r="AO28" s="517"/>
      <c r="AP28" s="517"/>
      <c r="AQ28" s="517"/>
      <c r="AR28" s="559"/>
      <c r="AS28" s="516" t="s">
        <v>128</v>
      </c>
      <c r="AT28" s="517"/>
      <c r="AU28" s="517"/>
      <c r="AV28" s="517"/>
      <c r="AW28" s="517"/>
      <c r="AX28" s="518"/>
      <c r="AY28" s="644" t="s">
        <v>183</v>
      </c>
      <c r="AZ28" s="645"/>
      <c r="BA28" s="645"/>
      <c r="BB28" s="646"/>
      <c r="BC28" s="425" t="s">
        <v>48</v>
      </c>
      <c r="BD28" s="426"/>
      <c r="BE28" s="426"/>
      <c r="BF28" s="426"/>
      <c r="BG28" s="426"/>
      <c r="BH28" s="426"/>
      <c r="BI28" s="426"/>
      <c r="BJ28" s="426"/>
      <c r="BK28" s="426"/>
      <c r="BL28" s="426"/>
      <c r="BM28" s="427"/>
      <c r="BN28" s="428">
        <v>1570902</v>
      </c>
      <c r="BO28" s="429"/>
      <c r="BP28" s="429"/>
      <c r="BQ28" s="429"/>
      <c r="BR28" s="429"/>
      <c r="BS28" s="429"/>
      <c r="BT28" s="429"/>
      <c r="BU28" s="430"/>
      <c r="BV28" s="428">
        <v>1488909</v>
      </c>
      <c r="BW28" s="429"/>
      <c r="BX28" s="429"/>
      <c r="BY28" s="429"/>
      <c r="BZ28" s="429"/>
      <c r="CA28" s="429"/>
      <c r="CB28" s="429"/>
      <c r="CC28" s="430"/>
      <c r="CD28" s="197"/>
      <c r="CE28" s="575"/>
      <c r="CF28" s="575"/>
      <c r="CG28" s="575"/>
      <c r="CH28" s="575"/>
      <c r="CI28" s="575"/>
      <c r="CJ28" s="575"/>
      <c r="CK28" s="575"/>
      <c r="CL28" s="575"/>
      <c r="CM28" s="575"/>
      <c r="CN28" s="575"/>
      <c r="CO28" s="575"/>
      <c r="CP28" s="575"/>
      <c r="CQ28" s="575"/>
      <c r="CR28" s="575"/>
      <c r="CS28" s="576"/>
      <c r="CT28" s="462"/>
      <c r="CU28" s="463"/>
      <c r="CV28" s="463"/>
      <c r="CW28" s="463"/>
      <c r="CX28" s="463"/>
      <c r="CY28" s="463"/>
      <c r="CZ28" s="463"/>
      <c r="DA28" s="464"/>
      <c r="DB28" s="462"/>
      <c r="DC28" s="463"/>
      <c r="DD28" s="463"/>
      <c r="DE28" s="463"/>
      <c r="DF28" s="463"/>
      <c r="DG28" s="463"/>
      <c r="DH28" s="463"/>
      <c r="DI28" s="464"/>
      <c r="DJ28" s="182"/>
      <c r="DK28" s="182"/>
      <c r="DL28" s="182"/>
      <c r="DM28" s="182"/>
      <c r="DN28" s="182"/>
      <c r="DO28" s="182"/>
    </row>
    <row r="29" spans="1:119" ht="18.75" customHeight="1" x14ac:dyDescent="0.15">
      <c r="A29" s="183"/>
      <c r="B29" s="605"/>
      <c r="C29" s="606"/>
      <c r="D29" s="607"/>
      <c r="E29" s="515" t="s">
        <v>184</v>
      </c>
      <c r="F29" s="495"/>
      <c r="G29" s="495"/>
      <c r="H29" s="495"/>
      <c r="I29" s="495"/>
      <c r="J29" s="495"/>
      <c r="K29" s="496"/>
      <c r="L29" s="516">
        <v>10</v>
      </c>
      <c r="M29" s="517"/>
      <c r="N29" s="517"/>
      <c r="O29" s="517"/>
      <c r="P29" s="559"/>
      <c r="Q29" s="516">
        <v>2100</v>
      </c>
      <c r="R29" s="517"/>
      <c r="S29" s="517"/>
      <c r="T29" s="517"/>
      <c r="U29" s="517"/>
      <c r="V29" s="559"/>
      <c r="W29" s="619"/>
      <c r="X29" s="620"/>
      <c r="Y29" s="621"/>
      <c r="Z29" s="515" t="s">
        <v>185</v>
      </c>
      <c r="AA29" s="495"/>
      <c r="AB29" s="495"/>
      <c r="AC29" s="495"/>
      <c r="AD29" s="495"/>
      <c r="AE29" s="495"/>
      <c r="AF29" s="495"/>
      <c r="AG29" s="496"/>
      <c r="AH29" s="516">
        <v>95</v>
      </c>
      <c r="AI29" s="517"/>
      <c r="AJ29" s="517"/>
      <c r="AK29" s="517"/>
      <c r="AL29" s="559"/>
      <c r="AM29" s="516">
        <v>284144</v>
      </c>
      <c r="AN29" s="517"/>
      <c r="AO29" s="517"/>
      <c r="AP29" s="517"/>
      <c r="AQ29" s="517"/>
      <c r="AR29" s="559"/>
      <c r="AS29" s="516">
        <v>2991</v>
      </c>
      <c r="AT29" s="517"/>
      <c r="AU29" s="517"/>
      <c r="AV29" s="517"/>
      <c r="AW29" s="517"/>
      <c r="AX29" s="518"/>
      <c r="AY29" s="647"/>
      <c r="AZ29" s="648"/>
      <c r="BA29" s="648"/>
      <c r="BB29" s="649"/>
      <c r="BC29" s="499" t="s">
        <v>186</v>
      </c>
      <c r="BD29" s="500"/>
      <c r="BE29" s="500"/>
      <c r="BF29" s="500"/>
      <c r="BG29" s="500"/>
      <c r="BH29" s="500"/>
      <c r="BI29" s="500"/>
      <c r="BJ29" s="500"/>
      <c r="BK29" s="500"/>
      <c r="BL29" s="500"/>
      <c r="BM29" s="501"/>
      <c r="BN29" s="465">
        <v>56837</v>
      </c>
      <c r="BO29" s="466"/>
      <c r="BP29" s="466"/>
      <c r="BQ29" s="466"/>
      <c r="BR29" s="466"/>
      <c r="BS29" s="466"/>
      <c r="BT29" s="466"/>
      <c r="BU29" s="467"/>
      <c r="BV29" s="465">
        <v>56829</v>
      </c>
      <c r="BW29" s="466"/>
      <c r="BX29" s="466"/>
      <c r="BY29" s="466"/>
      <c r="BZ29" s="466"/>
      <c r="CA29" s="466"/>
      <c r="CB29" s="466"/>
      <c r="CC29" s="467"/>
      <c r="CD29" s="199"/>
      <c r="CE29" s="575"/>
      <c r="CF29" s="575"/>
      <c r="CG29" s="575"/>
      <c r="CH29" s="575"/>
      <c r="CI29" s="575"/>
      <c r="CJ29" s="575"/>
      <c r="CK29" s="575"/>
      <c r="CL29" s="575"/>
      <c r="CM29" s="575"/>
      <c r="CN29" s="575"/>
      <c r="CO29" s="575"/>
      <c r="CP29" s="575"/>
      <c r="CQ29" s="575"/>
      <c r="CR29" s="575"/>
      <c r="CS29" s="576"/>
      <c r="CT29" s="462"/>
      <c r="CU29" s="463"/>
      <c r="CV29" s="463"/>
      <c r="CW29" s="463"/>
      <c r="CX29" s="463"/>
      <c r="CY29" s="463"/>
      <c r="CZ29" s="463"/>
      <c r="DA29" s="464"/>
      <c r="DB29" s="462"/>
      <c r="DC29" s="463"/>
      <c r="DD29" s="463"/>
      <c r="DE29" s="463"/>
      <c r="DF29" s="463"/>
      <c r="DG29" s="463"/>
      <c r="DH29" s="463"/>
      <c r="DI29" s="464"/>
      <c r="DJ29" s="182"/>
      <c r="DK29" s="182"/>
      <c r="DL29" s="182"/>
      <c r="DM29" s="182"/>
      <c r="DN29" s="182"/>
      <c r="DO29" s="182"/>
    </row>
    <row r="30" spans="1:119" ht="18.75" customHeight="1" thickBot="1" x14ac:dyDescent="0.2">
      <c r="A30" s="183"/>
      <c r="B30" s="608"/>
      <c r="C30" s="609"/>
      <c r="D30" s="610"/>
      <c r="E30" s="519"/>
      <c r="F30" s="520"/>
      <c r="G30" s="520"/>
      <c r="H30" s="520"/>
      <c r="I30" s="520"/>
      <c r="J30" s="520"/>
      <c r="K30" s="521"/>
      <c r="L30" s="622"/>
      <c r="M30" s="623"/>
      <c r="N30" s="623"/>
      <c r="O30" s="623"/>
      <c r="P30" s="624"/>
      <c r="Q30" s="622"/>
      <c r="R30" s="623"/>
      <c r="S30" s="623"/>
      <c r="T30" s="623"/>
      <c r="U30" s="623"/>
      <c r="V30" s="624"/>
      <c r="W30" s="625" t="s">
        <v>187</v>
      </c>
      <c r="X30" s="626"/>
      <c r="Y30" s="626"/>
      <c r="Z30" s="626"/>
      <c r="AA30" s="626"/>
      <c r="AB30" s="626"/>
      <c r="AC30" s="626"/>
      <c r="AD30" s="626"/>
      <c r="AE30" s="626"/>
      <c r="AF30" s="626"/>
      <c r="AG30" s="627"/>
      <c r="AH30" s="584">
        <v>96.7</v>
      </c>
      <c r="AI30" s="585"/>
      <c r="AJ30" s="585"/>
      <c r="AK30" s="585"/>
      <c r="AL30" s="585"/>
      <c r="AM30" s="585"/>
      <c r="AN30" s="585"/>
      <c r="AO30" s="585"/>
      <c r="AP30" s="585"/>
      <c r="AQ30" s="585"/>
      <c r="AR30" s="585"/>
      <c r="AS30" s="585"/>
      <c r="AT30" s="585"/>
      <c r="AU30" s="585"/>
      <c r="AV30" s="585"/>
      <c r="AW30" s="585"/>
      <c r="AX30" s="587"/>
      <c r="AY30" s="650"/>
      <c r="AZ30" s="651"/>
      <c r="BA30" s="651"/>
      <c r="BB30" s="652"/>
      <c r="BC30" s="638" t="s">
        <v>50</v>
      </c>
      <c r="BD30" s="639"/>
      <c r="BE30" s="639"/>
      <c r="BF30" s="639"/>
      <c r="BG30" s="639"/>
      <c r="BH30" s="639"/>
      <c r="BI30" s="639"/>
      <c r="BJ30" s="639"/>
      <c r="BK30" s="639"/>
      <c r="BL30" s="639"/>
      <c r="BM30" s="640"/>
      <c r="BN30" s="641">
        <v>902246</v>
      </c>
      <c r="BO30" s="642"/>
      <c r="BP30" s="642"/>
      <c r="BQ30" s="642"/>
      <c r="BR30" s="642"/>
      <c r="BS30" s="642"/>
      <c r="BT30" s="642"/>
      <c r="BU30" s="643"/>
      <c r="BV30" s="641">
        <v>805321</v>
      </c>
      <c r="BW30" s="642"/>
      <c r="BX30" s="642"/>
      <c r="BY30" s="642"/>
      <c r="BZ30" s="642"/>
      <c r="CA30" s="642"/>
      <c r="CB30" s="642"/>
      <c r="CC30" s="643"/>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x14ac:dyDescent="0.15">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x14ac:dyDescent="0.15">
      <c r="A32" s="183"/>
      <c r="B32" s="209"/>
      <c r="C32" s="210" t="s">
        <v>188</v>
      </c>
      <c r="D32" s="210"/>
      <c r="E32" s="210"/>
      <c r="F32" s="207"/>
      <c r="G32" s="207"/>
      <c r="H32" s="207"/>
      <c r="I32" s="207"/>
      <c r="J32" s="207"/>
      <c r="K32" s="207"/>
      <c r="L32" s="207"/>
      <c r="M32" s="207"/>
      <c r="N32" s="207"/>
      <c r="O32" s="207"/>
      <c r="P32" s="207"/>
      <c r="Q32" s="207"/>
      <c r="R32" s="207"/>
      <c r="S32" s="207"/>
      <c r="T32" s="207"/>
      <c r="U32" s="207" t="s">
        <v>189</v>
      </c>
      <c r="V32" s="207"/>
      <c r="W32" s="207"/>
      <c r="X32" s="207"/>
      <c r="Y32" s="207"/>
      <c r="Z32" s="207"/>
      <c r="AA32" s="207"/>
      <c r="AB32" s="207"/>
      <c r="AC32" s="207"/>
      <c r="AD32" s="207"/>
      <c r="AE32" s="207"/>
      <c r="AF32" s="207"/>
      <c r="AG32" s="207"/>
      <c r="AH32" s="207"/>
      <c r="AI32" s="207"/>
      <c r="AJ32" s="207"/>
      <c r="AK32" s="207"/>
      <c r="AL32" s="207"/>
      <c r="AM32" s="211" t="s">
        <v>190</v>
      </c>
      <c r="AN32" s="207"/>
      <c r="AO32" s="207"/>
      <c r="AP32" s="207"/>
      <c r="AQ32" s="207"/>
      <c r="AR32" s="207"/>
      <c r="AS32" s="211"/>
      <c r="AT32" s="211"/>
      <c r="AU32" s="211"/>
      <c r="AV32" s="211"/>
      <c r="AW32" s="211"/>
      <c r="AX32" s="211"/>
      <c r="AY32" s="211"/>
      <c r="AZ32" s="211"/>
      <c r="BA32" s="211"/>
      <c r="BB32" s="207"/>
      <c r="BC32" s="211"/>
      <c r="BD32" s="207"/>
      <c r="BE32" s="211" t="s">
        <v>191</v>
      </c>
      <c r="BF32" s="207"/>
      <c r="BG32" s="207"/>
      <c r="BH32" s="207"/>
      <c r="BI32" s="207"/>
      <c r="BJ32" s="211"/>
      <c r="BK32" s="211"/>
      <c r="BL32" s="211"/>
      <c r="BM32" s="211"/>
      <c r="BN32" s="211"/>
      <c r="BO32" s="211"/>
      <c r="BP32" s="211"/>
      <c r="BQ32" s="211"/>
      <c r="BR32" s="207"/>
      <c r="BS32" s="207"/>
      <c r="BT32" s="207"/>
      <c r="BU32" s="207"/>
      <c r="BV32" s="207"/>
      <c r="BW32" s="207" t="s">
        <v>192</v>
      </c>
      <c r="BX32" s="207"/>
      <c r="BY32" s="207"/>
      <c r="BZ32" s="207"/>
      <c r="CA32" s="207"/>
      <c r="CB32" s="211"/>
      <c r="CC32" s="211"/>
      <c r="CD32" s="211"/>
      <c r="CE32" s="211"/>
      <c r="CF32" s="211"/>
      <c r="CG32" s="211"/>
      <c r="CH32" s="211"/>
      <c r="CI32" s="211"/>
      <c r="CJ32" s="211"/>
      <c r="CK32" s="211"/>
      <c r="CL32" s="211"/>
      <c r="CM32" s="211"/>
      <c r="CN32" s="211"/>
      <c r="CO32" s="211" t="s">
        <v>193</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x14ac:dyDescent="0.15">
      <c r="A33" s="183"/>
      <c r="B33" s="209"/>
      <c r="C33" s="489" t="s">
        <v>194</v>
      </c>
      <c r="D33" s="489"/>
      <c r="E33" s="454" t="s">
        <v>195</v>
      </c>
      <c r="F33" s="454"/>
      <c r="G33" s="454"/>
      <c r="H33" s="454"/>
      <c r="I33" s="454"/>
      <c r="J33" s="454"/>
      <c r="K33" s="454"/>
      <c r="L33" s="454"/>
      <c r="M33" s="454"/>
      <c r="N33" s="454"/>
      <c r="O33" s="454"/>
      <c r="P33" s="454"/>
      <c r="Q33" s="454"/>
      <c r="R33" s="454"/>
      <c r="S33" s="454"/>
      <c r="T33" s="212"/>
      <c r="U33" s="489" t="s">
        <v>196</v>
      </c>
      <c r="V33" s="489"/>
      <c r="W33" s="454" t="s">
        <v>195</v>
      </c>
      <c r="X33" s="454"/>
      <c r="Y33" s="454"/>
      <c r="Z33" s="454"/>
      <c r="AA33" s="454"/>
      <c r="AB33" s="454"/>
      <c r="AC33" s="454"/>
      <c r="AD33" s="454"/>
      <c r="AE33" s="454"/>
      <c r="AF33" s="454"/>
      <c r="AG33" s="454"/>
      <c r="AH33" s="454"/>
      <c r="AI33" s="454"/>
      <c r="AJ33" s="454"/>
      <c r="AK33" s="454"/>
      <c r="AL33" s="212"/>
      <c r="AM33" s="489" t="s">
        <v>194</v>
      </c>
      <c r="AN33" s="489"/>
      <c r="AO33" s="454" t="s">
        <v>197</v>
      </c>
      <c r="AP33" s="454"/>
      <c r="AQ33" s="454"/>
      <c r="AR33" s="454"/>
      <c r="AS33" s="454"/>
      <c r="AT33" s="454"/>
      <c r="AU33" s="454"/>
      <c r="AV33" s="454"/>
      <c r="AW33" s="454"/>
      <c r="AX33" s="454"/>
      <c r="AY33" s="454"/>
      <c r="AZ33" s="454"/>
      <c r="BA33" s="454"/>
      <c r="BB33" s="454"/>
      <c r="BC33" s="454"/>
      <c r="BD33" s="213"/>
      <c r="BE33" s="454" t="s">
        <v>198</v>
      </c>
      <c r="BF33" s="454"/>
      <c r="BG33" s="454" t="s">
        <v>199</v>
      </c>
      <c r="BH33" s="454"/>
      <c r="BI33" s="454"/>
      <c r="BJ33" s="454"/>
      <c r="BK33" s="454"/>
      <c r="BL33" s="454"/>
      <c r="BM33" s="454"/>
      <c r="BN33" s="454"/>
      <c r="BO33" s="454"/>
      <c r="BP33" s="454"/>
      <c r="BQ33" s="454"/>
      <c r="BR33" s="454"/>
      <c r="BS33" s="454"/>
      <c r="BT33" s="454"/>
      <c r="BU33" s="454"/>
      <c r="BV33" s="213"/>
      <c r="BW33" s="489" t="s">
        <v>198</v>
      </c>
      <c r="BX33" s="489"/>
      <c r="BY33" s="454" t="s">
        <v>200</v>
      </c>
      <c r="BZ33" s="454"/>
      <c r="CA33" s="454"/>
      <c r="CB33" s="454"/>
      <c r="CC33" s="454"/>
      <c r="CD33" s="454"/>
      <c r="CE33" s="454"/>
      <c r="CF33" s="454"/>
      <c r="CG33" s="454"/>
      <c r="CH33" s="454"/>
      <c r="CI33" s="454"/>
      <c r="CJ33" s="454"/>
      <c r="CK33" s="454"/>
      <c r="CL33" s="454"/>
      <c r="CM33" s="454"/>
      <c r="CN33" s="212"/>
      <c r="CO33" s="489" t="s">
        <v>201</v>
      </c>
      <c r="CP33" s="489"/>
      <c r="CQ33" s="454" t="s">
        <v>202</v>
      </c>
      <c r="CR33" s="454"/>
      <c r="CS33" s="454"/>
      <c r="CT33" s="454"/>
      <c r="CU33" s="454"/>
      <c r="CV33" s="454"/>
      <c r="CW33" s="454"/>
      <c r="CX33" s="454"/>
      <c r="CY33" s="454"/>
      <c r="CZ33" s="454"/>
      <c r="DA33" s="454"/>
      <c r="DB33" s="454"/>
      <c r="DC33" s="454"/>
      <c r="DD33" s="454"/>
      <c r="DE33" s="454"/>
      <c r="DF33" s="212"/>
      <c r="DG33" s="653" t="s">
        <v>203</v>
      </c>
      <c r="DH33" s="653"/>
      <c r="DI33" s="214"/>
      <c r="DJ33" s="182"/>
      <c r="DK33" s="182"/>
      <c r="DL33" s="182"/>
      <c r="DM33" s="182"/>
      <c r="DN33" s="182"/>
      <c r="DO33" s="182"/>
    </row>
    <row r="34" spans="1:119" ht="32.25" customHeight="1" x14ac:dyDescent="0.15">
      <c r="A34" s="183"/>
      <c r="B34" s="209"/>
      <c r="C34" s="654">
        <f>IF(E34="","",1)</f>
        <v>1</v>
      </c>
      <c r="D34" s="654"/>
      <c r="E34" s="655" t="str">
        <f>IF('各会計、関係団体の財政状況及び健全化判断比率'!B7="","",'各会計、関係団体の財政状況及び健全化判断比率'!B7)</f>
        <v>一般会計</v>
      </c>
      <c r="F34" s="655"/>
      <c r="G34" s="655"/>
      <c r="H34" s="655"/>
      <c r="I34" s="655"/>
      <c r="J34" s="655"/>
      <c r="K34" s="655"/>
      <c r="L34" s="655"/>
      <c r="M34" s="655"/>
      <c r="N34" s="655"/>
      <c r="O34" s="655"/>
      <c r="P34" s="655"/>
      <c r="Q34" s="655"/>
      <c r="R34" s="655"/>
      <c r="S34" s="655"/>
      <c r="T34" s="210"/>
      <c r="U34" s="654">
        <f>IF(W34="","",MAX(C34:D43)+1)</f>
        <v>2</v>
      </c>
      <c r="V34" s="654"/>
      <c r="W34" s="655" t="str">
        <f>IF('各会計、関係団体の財政状況及び健全化判断比率'!B28="","",'各会計、関係団体の財政状況及び健全化判断比率'!B28)</f>
        <v>国民健康保険事業特別会計</v>
      </c>
      <c r="X34" s="655"/>
      <c r="Y34" s="655"/>
      <c r="Z34" s="655"/>
      <c r="AA34" s="655"/>
      <c r="AB34" s="655"/>
      <c r="AC34" s="655"/>
      <c r="AD34" s="655"/>
      <c r="AE34" s="655"/>
      <c r="AF34" s="655"/>
      <c r="AG34" s="655"/>
      <c r="AH34" s="655"/>
      <c r="AI34" s="655"/>
      <c r="AJ34" s="655"/>
      <c r="AK34" s="655"/>
      <c r="AL34" s="210"/>
      <c r="AM34" s="654">
        <f>IF(AO34="","",MAX(C34:D43,U34:V43)+1)</f>
        <v>5</v>
      </c>
      <c r="AN34" s="654"/>
      <c r="AO34" s="655" t="str">
        <f>IF('各会計、関係団体の財政状況及び健全化判断比率'!B31="","",'各会計、関係団体の財政状況及び健全化判断比率'!B31)</f>
        <v>甘楽町水道事業会計</v>
      </c>
      <c r="AP34" s="655"/>
      <c r="AQ34" s="655"/>
      <c r="AR34" s="655"/>
      <c r="AS34" s="655"/>
      <c r="AT34" s="655"/>
      <c r="AU34" s="655"/>
      <c r="AV34" s="655"/>
      <c r="AW34" s="655"/>
      <c r="AX34" s="655"/>
      <c r="AY34" s="655"/>
      <c r="AZ34" s="655"/>
      <c r="BA34" s="655"/>
      <c r="BB34" s="655"/>
      <c r="BC34" s="655"/>
      <c r="BD34" s="210"/>
      <c r="BE34" s="654">
        <f>IF(BG34="","",MAX(C34:D43,U34:V43,AM34:AN43)+1)</f>
        <v>6</v>
      </c>
      <c r="BF34" s="654"/>
      <c r="BG34" s="655" t="str">
        <f>IF('各会計、関係団体の財政状況及び健全化判断比率'!B32="","",'各会計、関係団体の財政状況及び健全化判断比率'!B32)</f>
        <v>公共下水道事業特別会計</v>
      </c>
      <c r="BH34" s="655"/>
      <c r="BI34" s="655"/>
      <c r="BJ34" s="655"/>
      <c r="BK34" s="655"/>
      <c r="BL34" s="655"/>
      <c r="BM34" s="655"/>
      <c r="BN34" s="655"/>
      <c r="BO34" s="655"/>
      <c r="BP34" s="655"/>
      <c r="BQ34" s="655"/>
      <c r="BR34" s="655"/>
      <c r="BS34" s="655"/>
      <c r="BT34" s="655"/>
      <c r="BU34" s="655"/>
      <c r="BV34" s="210"/>
      <c r="BW34" s="654">
        <f>IF(BY34="","",MAX(C34:D43,U34:V43,AM34:AN43,BE34:BF43)+1)</f>
        <v>8</v>
      </c>
      <c r="BX34" s="654"/>
      <c r="BY34" s="655" t="str">
        <f>IF('各会計、関係団体の財政状況及び健全化判断比率'!B68="","",'各会計、関係団体の財政状況及び健全化判断比率'!B68)</f>
        <v>富岡地域医療企業団</v>
      </c>
      <c r="BZ34" s="655"/>
      <c r="CA34" s="655"/>
      <c r="CB34" s="655"/>
      <c r="CC34" s="655"/>
      <c r="CD34" s="655"/>
      <c r="CE34" s="655"/>
      <c r="CF34" s="655"/>
      <c r="CG34" s="655"/>
      <c r="CH34" s="655"/>
      <c r="CI34" s="655"/>
      <c r="CJ34" s="655"/>
      <c r="CK34" s="655"/>
      <c r="CL34" s="655"/>
      <c r="CM34" s="655"/>
      <c r="CN34" s="210"/>
      <c r="CO34" s="654">
        <f>IF(CQ34="","",MAX(C34:D43,U34:V43,AM34:AN43,BE34:BF43,BW34:BX43)+1)</f>
        <v>14</v>
      </c>
      <c r="CP34" s="654"/>
      <c r="CQ34" s="655" t="str">
        <f>IF('各会計、関係団体の財政状況及び健全化判断比率'!BS7="","",'各会計、関係団体の財政状況及び健全化判断比率'!BS7)</f>
        <v>甘楽町都市農村交流協会</v>
      </c>
      <c r="CR34" s="655"/>
      <c r="CS34" s="655"/>
      <c r="CT34" s="655"/>
      <c r="CU34" s="655"/>
      <c r="CV34" s="655"/>
      <c r="CW34" s="655"/>
      <c r="CX34" s="655"/>
      <c r="CY34" s="655"/>
      <c r="CZ34" s="655"/>
      <c r="DA34" s="655"/>
      <c r="DB34" s="655"/>
      <c r="DC34" s="655"/>
      <c r="DD34" s="655"/>
      <c r="DE34" s="655"/>
      <c r="DF34" s="207"/>
      <c r="DG34" s="656" t="str">
        <f>IF('各会計、関係団体の財政状況及び健全化判断比率'!BR7="","",'各会計、関係団体の財政状況及び健全化判断比率'!BR7)</f>
        <v/>
      </c>
      <c r="DH34" s="656"/>
      <c r="DI34" s="214"/>
      <c r="DJ34" s="182"/>
      <c r="DK34" s="182"/>
      <c r="DL34" s="182"/>
      <c r="DM34" s="182"/>
      <c r="DN34" s="182"/>
      <c r="DO34" s="182"/>
    </row>
    <row r="35" spans="1:119" ht="32.25" customHeight="1" x14ac:dyDescent="0.15">
      <c r="A35" s="183"/>
      <c r="B35" s="209"/>
      <c r="C35" s="654" t="str">
        <f>IF(E35="","",C34+1)</f>
        <v/>
      </c>
      <c r="D35" s="654"/>
      <c r="E35" s="655" t="str">
        <f>IF('各会計、関係団体の財政状況及び健全化判断比率'!B8="","",'各会計、関係団体の財政状況及び健全化判断比率'!B8)</f>
        <v/>
      </c>
      <c r="F35" s="655"/>
      <c r="G35" s="655"/>
      <c r="H35" s="655"/>
      <c r="I35" s="655"/>
      <c r="J35" s="655"/>
      <c r="K35" s="655"/>
      <c r="L35" s="655"/>
      <c r="M35" s="655"/>
      <c r="N35" s="655"/>
      <c r="O35" s="655"/>
      <c r="P35" s="655"/>
      <c r="Q35" s="655"/>
      <c r="R35" s="655"/>
      <c r="S35" s="655"/>
      <c r="T35" s="210"/>
      <c r="U35" s="654">
        <f>IF(W35="","",U34+1)</f>
        <v>3</v>
      </c>
      <c r="V35" s="654"/>
      <c r="W35" s="655" t="str">
        <f>IF('各会計、関係団体の財政状況及び健全化判断比率'!B29="","",'各会計、関係団体の財政状況及び健全化判断比率'!B29)</f>
        <v>介護保険事業特別会計</v>
      </c>
      <c r="X35" s="655"/>
      <c r="Y35" s="655"/>
      <c r="Z35" s="655"/>
      <c r="AA35" s="655"/>
      <c r="AB35" s="655"/>
      <c r="AC35" s="655"/>
      <c r="AD35" s="655"/>
      <c r="AE35" s="655"/>
      <c r="AF35" s="655"/>
      <c r="AG35" s="655"/>
      <c r="AH35" s="655"/>
      <c r="AI35" s="655"/>
      <c r="AJ35" s="655"/>
      <c r="AK35" s="655"/>
      <c r="AL35" s="210"/>
      <c r="AM35" s="654" t="str">
        <f t="shared" ref="AM35:AM43" si="0">IF(AO35="","",AM34+1)</f>
        <v/>
      </c>
      <c r="AN35" s="654"/>
      <c r="AO35" s="655"/>
      <c r="AP35" s="655"/>
      <c r="AQ35" s="655"/>
      <c r="AR35" s="655"/>
      <c r="AS35" s="655"/>
      <c r="AT35" s="655"/>
      <c r="AU35" s="655"/>
      <c r="AV35" s="655"/>
      <c r="AW35" s="655"/>
      <c r="AX35" s="655"/>
      <c r="AY35" s="655"/>
      <c r="AZ35" s="655"/>
      <c r="BA35" s="655"/>
      <c r="BB35" s="655"/>
      <c r="BC35" s="655"/>
      <c r="BD35" s="210"/>
      <c r="BE35" s="654">
        <f t="shared" ref="BE35:BE43" si="1">IF(BG35="","",BE34+1)</f>
        <v>7</v>
      </c>
      <c r="BF35" s="654"/>
      <c r="BG35" s="655" t="str">
        <f>IF('各会計、関係団体の財政状況及び健全化判断比率'!B33="","",'各会計、関係団体の財政状況及び健全化判断比率'!B33)</f>
        <v>農業集落排水事業特別会計</v>
      </c>
      <c r="BH35" s="655"/>
      <c r="BI35" s="655"/>
      <c r="BJ35" s="655"/>
      <c r="BK35" s="655"/>
      <c r="BL35" s="655"/>
      <c r="BM35" s="655"/>
      <c r="BN35" s="655"/>
      <c r="BO35" s="655"/>
      <c r="BP35" s="655"/>
      <c r="BQ35" s="655"/>
      <c r="BR35" s="655"/>
      <c r="BS35" s="655"/>
      <c r="BT35" s="655"/>
      <c r="BU35" s="655"/>
      <c r="BV35" s="210"/>
      <c r="BW35" s="654">
        <f t="shared" ref="BW35:BW43" si="2">IF(BY35="","",BW34+1)</f>
        <v>9</v>
      </c>
      <c r="BX35" s="654"/>
      <c r="BY35" s="655" t="str">
        <f>IF('各会計、関係団体の財政状況及び健全化判断比率'!B69="","",'各会計、関係団体の財政状況及び健全化判断比率'!B69)</f>
        <v>富岡甘楽広域市町村圏振興整備組合</v>
      </c>
      <c r="BZ35" s="655"/>
      <c r="CA35" s="655"/>
      <c r="CB35" s="655"/>
      <c r="CC35" s="655"/>
      <c r="CD35" s="655"/>
      <c r="CE35" s="655"/>
      <c r="CF35" s="655"/>
      <c r="CG35" s="655"/>
      <c r="CH35" s="655"/>
      <c r="CI35" s="655"/>
      <c r="CJ35" s="655"/>
      <c r="CK35" s="655"/>
      <c r="CL35" s="655"/>
      <c r="CM35" s="655"/>
      <c r="CN35" s="210"/>
      <c r="CO35" s="654">
        <f t="shared" ref="CO35:CO43" si="3">IF(CQ35="","",CO34+1)</f>
        <v>15</v>
      </c>
      <c r="CP35" s="654"/>
      <c r="CQ35" s="655" t="str">
        <f>IF('各会計、関係団体の財政状況及び健全化判断比率'!BS8="","",'各会計、関係団体の財政状況及び健全化判断比率'!BS8)</f>
        <v>甘楽町国際交流振興協会</v>
      </c>
      <c r="CR35" s="655"/>
      <c r="CS35" s="655"/>
      <c r="CT35" s="655"/>
      <c r="CU35" s="655"/>
      <c r="CV35" s="655"/>
      <c r="CW35" s="655"/>
      <c r="CX35" s="655"/>
      <c r="CY35" s="655"/>
      <c r="CZ35" s="655"/>
      <c r="DA35" s="655"/>
      <c r="DB35" s="655"/>
      <c r="DC35" s="655"/>
      <c r="DD35" s="655"/>
      <c r="DE35" s="655"/>
      <c r="DF35" s="207"/>
      <c r="DG35" s="656" t="str">
        <f>IF('各会計、関係団体の財政状況及び健全化判断比率'!BR8="","",'各会計、関係団体の財政状況及び健全化判断比率'!BR8)</f>
        <v/>
      </c>
      <c r="DH35" s="656"/>
      <c r="DI35" s="214"/>
      <c r="DJ35" s="182"/>
      <c r="DK35" s="182"/>
      <c r="DL35" s="182"/>
      <c r="DM35" s="182"/>
      <c r="DN35" s="182"/>
      <c r="DO35" s="182"/>
    </row>
    <row r="36" spans="1:119" ht="32.25" customHeight="1" x14ac:dyDescent="0.15">
      <c r="A36" s="183"/>
      <c r="B36" s="209"/>
      <c r="C36" s="654" t="str">
        <f>IF(E36="","",C35+1)</f>
        <v/>
      </c>
      <c r="D36" s="654"/>
      <c r="E36" s="655" t="str">
        <f>IF('各会計、関係団体の財政状況及び健全化判断比率'!B9="","",'各会計、関係団体の財政状況及び健全化判断比率'!B9)</f>
        <v/>
      </c>
      <c r="F36" s="655"/>
      <c r="G36" s="655"/>
      <c r="H36" s="655"/>
      <c r="I36" s="655"/>
      <c r="J36" s="655"/>
      <c r="K36" s="655"/>
      <c r="L36" s="655"/>
      <c r="M36" s="655"/>
      <c r="N36" s="655"/>
      <c r="O36" s="655"/>
      <c r="P36" s="655"/>
      <c r="Q36" s="655"/>
      <c r="R36" s="655"/>
      <c r="S36" s="655"/>
      <c r="T36" s="210"/>
      <c r="U36" s="654">
        <f t="shared" ref="U36:U43" si="4">IF(W36="","",U35+1)</f>
        <v>4</v>
      </c>
      <c r="V36" s="654"/>
      <c r="W36" s="655" t="str">
        <f>IF('各会計、関係団体の財政状況及び健全化判断比率'!B30="","",'各会計、関係団体の財政状況及び健全化判断比率'!B30)</f>
        <v>後期高齢者医療特別会計</v>
      </c>
      <c r="X36" s="655"/>
      <c r="Y36" s="655"/>
      <c r="Z36" s="655"/>
      <c r="AA36" s="655"/>
      <c r="AB36" s="655"/>
      <c r="AC36" s="655"/>
      <c r="AD36" s="655"/>
      <c r="AE36" s="655"/>
      <c r="AF36" s="655"/>
      <c r="AG36" s="655"/>
      <c r="AH36" s="655"/>
      <c r="AI36" s="655"/>
      <c r="AJ36" s="655"/>
      <c r="AK36" s="655"/>
      <c r="AL36" s="210"/>
      <c r="AM36" s="654" t="str">
        <f t="shared" si="0"/>
        <v/>
      </c>
      <c r="AN36" s="654"/>
      <c r="AO36" s="655"/>
      <c r="AP36" s="655"/>
      <c r="AQ36" s="655"/>
      <c r="AR36" s="655"/>
      <c r="AS36" s="655"/>
      <c r="AT36" s="655"/>
      <c r="AU36" s="655"/>
      <c r="AV36" s="655"/>
      <c r="AW36" s="655"/>
      <c r="AX36" s="655"/>
      <c r="AY36" s="655"/>
      <c r="AZ36" s="655"/>
      <c r="BA36" s="655"/>
      <c r="BB36" s="655"/>
      <c r="BC36" s="655"/>
      <c r="BD36" s="210"/>
      <c r="BE36" s="654" t="str">
        <f t="shared" si="1"/>
        <v/>
      </c>
      <c r="BF36" s="654"/>
      <c r="BG36" s="655"/>
      <c r="BH36" s="655"/>
      <c r="BI36" s="655"/>
      <c r="BJ36" s="655"/>
      <c r="BK36" s="655"/>
      <c r="BL36" s="655"/>
      <c r="BM36" s="655"/>
      <c r="BN36" s="655"/>
      <c r="BO36" s="655"/>
      <c r="BP36" s="655"/>
      <c r="BQ36" s="655"/>
      <c r="BR36" s="655"/>
      <c r="BS36" s="655"/>
      <c r="BT36" s="655"/>
      <c r="BU36" s="655"/>
      <c r="BV36" s="210"/>
      <c r="BW36" s="654">
        <f t="shared" si="2"/>
        <v>10</v>
      </c>
      <c r="BX36" s="654"/>
      <c r="BY36" s="655" t="str">
        <f>IF('各会計、関係団体の財政状況及び健全化判断比率'!B70="","",'各会計、関係団体の財政状況及び健全化判断比率'!B70)</f>
        <v>群馬県市町村総合事務組合</v>
      </c>
      <c r="BZ36" s="655"/>
      <c r="CA36" s="655"/>
      <c r="CB36" s="655"/>
      <c r="CC36" s="655"/>
      <c r="CD36" s="655"/>
      <c r="CE36" s="655"/>
      <c r="CF36" s="655"/>
      <c r="CG36" s="655"/>
      <c r="CH36" s="655"/>
      <c r="CI36" s="655"/>
      <c r="CJ36" s="655"/>
      <c r="CK36" s="655"/>
      <c r="CL36" s="655"/>
      <c r="CM36" s="655"/>
      <c r="CN36" s="210"/>
      <c r="CO36" s="654">
        <f t="shared" si="3"/>
        <v>16</v>
      </c>
      <c r="CP36" s="654"/>
      <c r="CQ36" s="655" t="str">
        <f>IF('各会計、関係団体の財政状況及び健全化判断比率'!BS9="","",'各会計、関係団体の財政状況及び健全化判断比率'!BS9)</f>
        <v>甘楽郡土地開発公社</v>
      </c>
      <c r="CR36" s="655"/>
      <c r="CS36" s="655"/>
      <c r="CT36" s="655"/>
      <c r="CU36" s="655"/>
      <c r="CV36" s="655"/>
      <c r="CW36" s="655"/>
      <c r="CX36" s="655"/>
      <c r="CY36" s="655"/>
      <c r="CZ36" s="655"/>
      <c r="DA36" s="655"/>
      <c r="DB36" s="655"/>
      <c r="DC36" s="655"/>
      <c r="DD36" s="655"/>
      <c r="DE36" s="655"/>
      <c r="DF36" s="207"/>
      <c r="DG36" s="656" t="str">
        <f>IF('各会計、関係団体の財政状況及び健全化判断比率'!BR9="","",'各会計、関係団体の財政状況及び健全化判断比率'!BR9)</f>
        <v>〇</v>
      </c>
      <c r="DH36" s="656"/>
      <c r="DI36" s="214"/>
      <c r="DJ36" s="182"/>
      <c r="DK36" s="182"/>
      <c r="DL36" s="182"/>
      <c r="DM36" s="182"/>
      <c r="DN36" s="182"/>
      <c r="DO36" s="182"/>
    </row>
    <row r="37" spans="1:119" ht="32.25" customHeight="1" x14ac:dyDescent="0.15">
      <c r="A37" s="183"/>
      <c r="B37" s="209"/>
      <c r="C37" s="654" t="str">
        <f>IF(E37="","",C36+1)</f>
        <v/>
      </c>
      <c r="D37" s="654"/>
      <c r="E37" s="655" t="str">
        <f>IF('各会計、関係団体の財政状況及び健全化判断比率'!B10="","",'各会計、関係団体の財政状況及び健全化判断比率'!B10)</f>
        <v/>
      </c>
      <c r="F37" s="655"/>
      <c r="G37" s="655"/>
      <c r="H37" s="655"/>
      <c r="I37" s="655"/>
      <c r="J37" s="655"/>
      <c r="K37" s="655"/>
      <c r="L37" s="655"/>
      <c r="M37" s="655"/>
      <c r="N37" s="655"/>
      <c r="O37" s="655"/>
      <c r="P37" s="655"/>
      <c r="Q37" s="655"/>
      <c r="R37" s="655"/>
      <c r="S37" s="655"/>
      <c r="T37" s="210"/>
      <c r="U37" s="654" t="str">
        <f t="shared" si="4"/>
        <v/>
      </c>
      <c r="V37" s="654"/>
      <c r="W37" s="655"/>
      <c r="X37" s="655"/>
      <c r="Y37" s="655"/>
      <c r="Z37" s="655"/>
      <c r="AA37" s="655"/>
      <c r="AB37" s="655"/>
      <c r="AC37" s="655"/>
      <c r="AD37" s="655"/>
      <c r="AE37" s="655"/>
      <c r="AF37" s="655"/>
      <c r="AG37" s="655"/>
      <c r="AH37" s="655"/>
      <c r="AI37" s="655"/>
      <c r="AJ37" s="655"/>
      <c r="AK37" s="655"/>
      <c r="AL37" s="210"/>
      <c r="AM37" s="654" t="str">
        <f t="shared" si="0"/>
        <v/>
      </c>
      <c r="AN37" s="654"/>
      <c r="AO37" s="655"/>
      <c r="AP37" s="655"/>
      <c r="AQ37" s="655"/>
      <c r="AR37" s="655"/>
      <c r="AS37" s="655"/>
      <c r="AT37" s="655"/>
      <c r="AU37" s="655"/>
      <c r="AV37" s="655"/>
      <c r="AW37" s="655"/>
      <c r="AX37" s="655"/>
      <c r="AY37" s="655"/>
      <c r="AZ37" s="655"/>
      <c r="BA37" s="655"/>
      <c r="BB37" s="655"/>
      <c r="BC37" s="655"/>
      <c r="BD37" s="210"/>
      <c r="BE37" s="654" t="str">
        <f t="shared" si="1"/>
        <v/>
      </c>
      <c r="BF37" s="654"/>
      <c r="BG37" s="655"/>
      <c r="BH37" s="655"/>
      <c r="BI37" s="655"/>
      <c r="BJ37" s="655"/>
      <c r="BK37" s="655"/>
      <c r="BL37" s="655"/>
      <c r="BM37" s="655"/>
      <c r="BN37" s="655"/>
      <c r="BO37" s="655"/>
      <c r="BP37" s="655"/>
      <c r="BQ37" s="655"/>
      <c r="BR37" s="655"/>
      <c r="BS37" s="655"/>
      <c r="BT37" s="655"/>
      <c r="BU37" s="655"/>
      <c r="BV37" s="210"/>
      <c r="BW37" s="654">
        <f t="shared" si="2"/>
        <v>11</v>
      </c>
      <c r="BX37" s="654"/>
      <c r="BY37" s="655" t="str">
        <f>IF('各会計、関係団体の財政状況及び健全化判断比率'!B71="","",'各会計、関係団体の財政状況及び健全化判断比率'!B71)</f>
        <v>群馬県後期高齢者医療広域連合（一般会計）</v>
      </c>
      <c r="BZ37" s="655"/>
      <c r="CA37" s="655"/>
      <c r="CB37" s="655"/>
      <c r="CC37" s="655"/>
      <c r="CD37" s="655"/>
      <c r="CE37" s="655"/>
      <c r="CF37" s="655"/>
      <c r="CG37" s="655"/>
      <c r="CH37" s="655"/>
      <c r="CI37" s="655"/>
      <c r="CJ37" s="655"/>
      <c r="CK37" s="655"/>
      <c r="CL37" s="655"/>
      <c r="CM37" s="655"/>
      <c r="CN37" s="210"/>
      <c r="CO37" s="654" t="str">
        <f t="shared" si="3"/>
        <v/>
      </c>
      <c r="CP37" s="654"/>
      <c r="CQ37" s="655" t="str">
        <f>IF('各会計、関係団体の財政状況及び健全化判断比率'!BS10="","",'各会計、関係団体の財政状況及び健全化判断比率'!BS10)</f>
        <v/>
      </c>
      <c r="CR37" s="655"/>
      <c r="CS37" s="655"/>
      <c r="CT37" s="655"/>
      <c r="CU37" s="655"/>
      <c r="CV37" s="655"/>
      <c r="CW37" s="655"/>
      <c r="CX37" s="655"/>
      <c r="CY37" s="655"/>
      <c r="CZ37" s="655"/>
      <c r="DA37" s="655"/>
      <c r="DB37" s="655"/>
      <c r="DC37" s="655"/>
      <c r="DD37" s="655"/>
      <c r="DE37" s="655"/>
      <c r="DF37" s="207"/>
      <c r="DG37" s="656" t="str">
        <f>IF('各会計、関係団体の財政状況及び健全化判断比率'!BR10="","",'各会計、関係団体の財政状況及び健全化判断比率'!BR10)</f>
        <v/>
      </c>
      <c r="DH37" s="656"/>
      <c r="DI37" s="214"/>
      <c r="DJ37" s="182"/>
      <c r="DK37" s="182"/>
      <c r="DL37" s="182"/>
      <c r="DM37" s="182"/>
      <c r="DN37" s="182"/>
      <c r="DO37" s="182"/>
    </row>
    <row r="38" spans="1:119" ht="32.25" customHeight="1" x14ac:dyDescent="0.15">
      <c r="A38" s="183"/>
      <c r="B38" s="209"/>
      <c r="C38" s="654" t="str">
        <f t="shared" ref="C38:C43" si="5">IF(E38="","",C37+1)</f>
        <v/>
      </c>
      <c r="D38" s="654"/>
      <c r="E38" s="655" t="str">
        <f>IF('各会計、関係団体の財政状況及び健全化判断比率'!B11="","",'各会計、関係団体の財政状況及び健全化判断比率'!B11)</f>
        <v/>
      </c>
      <c r="F38" s="655"/>
      <c r="G38" s="655"/>
      <c r="H38" s="655"/>
      <c r="I38" s="655"/>
      <c r="J38" s="655"/>
      <c r="K38" s="655"/>
      <c r="L38" s="655"/>
      <c r="M38" s="655"/>
      <c r="N38" s="655"/>
      <c r="O38" s="655"/>
      <c r="P38" s="655"/>
      <c r="Q38" s="655"/>
      <c r="R38" s="655"/>
      <c r="S38" s="655"/>
      <c r="T38" s="210"/>
      <c r="U38" s="654" t="str">
        <f t="shared" si="4"/>
        <v/>
      </c>
      <c r="V38" s="654"/>
      <c r="W38" s="655"/>
      <c r="X38" s="655"/>
      <c r="Y38" s="655"/>
      <c r="Z38" s="655"/>
      <c r="AA38" s="655"/>
      <c r="AB38" s="655"/>
      <c r="AC38" s="655"/>
      <c r="AD38" s="655"/>
      <c r="AE38" s="655"/>
      <c r="AF38" s="655"/>
      <c r="AG38" s="655"/>
      <c r="AH38" s="655"/>
      <c r="AI38" s="655"/>
      <c r="AJ38" s="655"/>
      <c r="AK38" s="655"/>
      <c r="AL38" s="210"/>
      <c r="AM38" s="654" t="str">
        <f t="shared" si="0"/>
        <v/>
      </c>
      <c r="AN38" s="654"/>
      <c r="AO38" s="655"/>
      <c r="AP38" s="655"/>
      <c r="AQ38" s="655"/>
      <c r="AR38" s="655"/>
      <c r="AS38" s="655"/>
      <c r="AT38" s="655"/>
      <c r="AU38" s="655"/>
      <c r="AV38" s="655"/>
      <c r="AW38" s="655"/>
      <c r="AX38" s="655"/>
      <c r="AY38" s="655"/>
      <c r="AZ38" s="655"/>
      <c r="BA38" s="655"/>
      <c r="BB38" s="655"/>
      <c r="BC38" s="655"/>
      <c r="BD38" s="210"/>
      <c r="BE38" s="654" t="str">
        <f t="shared" si="1"/>
        <v/>
      </c>
      <c r="BF38" s="654"/>
      <c r="BG38" s="655"/>
      <c r="BH38" s="655"/>
      <c r="BI38" s="655"/>
      <c r="BJ38" s="655"/>
      <c r="BK38" s="655"/>
      <c r="BL38" s="655"/>
      <c r="BM38" s="655"/>
      <c r="BN38" s="655"/>
      <c r="BO38" s="655"/>
      <c r="BP38" s="655"/>
      <c r="BQ38" s="655"/>
      <c r="BR38" s="655"/>
      <c r="BS38" s="655"/>
      <c r="BT38" s="655"/>
      <c r="BU38" s="655"/>
      <c r="BV38" s="210"/>
      <c r="BW38" s="654">
        <f t="shared" si="2"/>
        <v>12</v>
      </c>
      <c r="BX38" s="654"/>
      <c r="BY38" s="655" t="str">
        <f>IF('各会計、関係団体の財政状況及び健全化判断比率'!B72="","",'各会計、関係団体の財政状況及び健全化判断比率'!B72)</f>
        <v>群馬県後期高齢者医療広域連合（事業会計）</v>
      </c>
      <c r="BZ38" s="655"/>
      <c r="CA38" s="655"/>
      <c r="CB38" s="655"/>
      <c r="CC38" s="655"/>
      <c r="CD38" s="655"/>
      <c r="CE38" s="655"/>
      <c r="CF38" s="655"/>
      <c r="CG38" s="655"/>
      <c r="CH38" s="655"/>
      <c r="CI38" s="655"/>
      <c r="CJ38" s="655"/>
      <c r="CK38" s="655"/>
      <c r="CL38" s="655"/>
      <c r="CM38" s="655"/>
      <c r="CN38" s="210"/>
      <c r="CO38" s="654" t="str">
        <f t="shared" si="3"/>
        <v/>
      </c>
      <c r="CP38" s="654"/>
      <c r="CQ38" s="655" t="str">
        <f>IF('各会計、関係団体の財政状況及び健全化判断比率'!BS11="","",'各会計、関係団体の財政状況及び健全化判断比率'!BS11)</f>
        <v/>
      </c>
      <c r="CR38" s="655"/>
      <c r="CS38" s="655"/>
      <c r="CT38" s="655"/>
      <c r="CU38" s="655"/>
      <c r="CV38" s="655"/>
      <c r="CW38" s="655"/>
      <c r="CX38" s="655"/>
      <c r="CY38" s="655"/>
      <c r="CZ38" s="655"/>
      <c r="DA38" s="655"/>
      <c r="DB38" s="655"/>
      <c r="DC38" s="655"/>
      <c r="DD38" s="655"/>
      <c r="DE38" s="655"/>
      <c r="DF38" s="207"/>
      <c r="DG38" s="656" t="str">
        <f>IF('各会計、関係団体の財政状況及び健全化判断比率'!BR11="","",'各会計、関係団体の財政状況及び健全化判断比率'!BR11)</f>
        <v/>
      </c>
      <c r="DH38" s="656"/>
      <c r="DI38" s="214"/>
      <c r="DJ38" s="182"/>
      <c r="DK38" s="182"/>
      <c r="DL38" s="182"/>
      <c r="DM38" s="182"/>
      <c r="DN38" s="182"/>
      <c r="DO38" s="182"/>
    </row>
    <row r="39" spans="1:119" ht="32.25" customHeight="1" x14ac:dyDescent="0.15">
      <c r="A39" s="183"/>
      <c r="B39" s="209"/>
      <c r="C39" s="654" t="str">
        <f t="shared" si="5"/>
        <v/>
      </c>
      <c r="D39" s="654"/>
      <c r="E39" s="655" t="str">
        <f>IF('各会計、関係団体の財政状況及び健全化判断比率'!B12="","",'各会計、関係団体の財政状況及び健全化判断比率'!B12)</f>
        <v/>
      </c>
      <c r="F39" s="655"/>
      <c r="G39" s="655"/>
      <c r="H39" s="655"/>
      <c r="I39" s="655"/>
      <c r="J39" s="655"/>
      <c r="K39" s="655"/>
      <c r="L39" s="655"/>
      <c r="M39" s="655"/>
      <c r="N39" s="655"/>
      <c r="O39" s="655"/>
      <c r="P39" s="655"/>
      <c r="Q39" s="655"/>
      <c r="R39" s="655"/>
      <c r="S39" s="655"/>
      <c r="T39" s="210"/>
      <c r="U39" s="654" t="str">
        <f t="shared" si="4"/>
        <v/>
      </c>
      <c r="V39" s="654"/>
      <c r="W39" s="655"/>
      <c r="X39" s="655"/>
      <c r="Y39" s="655"/>
      <c r="Z39" s="655"/>
      <c r="AA39" s="655"/>
      <c r="AB39" s="655"/>
      <c r="AC39" s="655"/>
      <c r="AD39" s="655"/>
      <c r="AE39" s="655"/>
      <c r="AF39" s="655"/>
      <c r="AG39" s="655"/>
      <c r="AH39" s="655"/>
      <c r="AI39" s="655"/>
      <c r="AJ39" s="655"/>
      <c r="AK39" s="655"/>
      <c r="AL39" s="210"/>
      <c r="AM39" s="654" t="str">
        <f t="shared" si="0"/>
        <v/>
      </c>
      <c r="AN39" s="654"/>
      <c r="AO39" s="655"/>
      <c r="AP39" s="655"/>
      <c r="AQ39" s="655"/>
      <c r="AR39" s="655"/>
      <c r="AS39" s="655"/>
      <c r="AT39" s="655"/>
      <c r="AU39" s="655"/>
      <c r="AV39" s="655"/>
      <c r="AW39" s="655"/>
      <c r="AX39" s="655"/>
      <c r="AY39" s="655"/>
      <c r="AZ39" s="655"/>
      <c r="BA39" s="655"/>
      <c r="BB39" s="655"/>
      <c r="BC39" s="655"/>
      <c r="BD39" s="210"/>
      <c r="BE39" s="654" t="str">
        <f t="shared" si="1"/>
        <v/>
      </c>
      <c r="BF39" s="654"/>
      <c r="BG39" s="655"/>
      <c r="BH39" s="655"/>
      <c r="BI39" s="655"/>
      <c r="BJ39" s="655"/>
      <c r="BK39" s="655"/>
      <c r="BL39" s="655"/>
      <c r="BM39" s="655"/>
      <c r="BN39" s="655"/>
      <c r="BO39" s="655"/>
      <c r="BP39" s="655"/>
      <c r="BQ39" s="655"/>
      <c r="BR39" s="655"/>
      <c r="BS39" s="655"/>
      <c r="BT39" s="655"/>
      <c r="BU39" s="655"/>
      <c r="BV39" s="210"/>
      <c r="BW39" s="654">
        <f t="shared" si="2"/>
        <v>13</v>
      </c>
      <c r="BX39" s="654"/>
      <c r="BY39" s="655" t="str">
        <f>IF('各会計、関係団体の財政状況及び健全化判断比率'!B73="","",'各会計、関係団体の財政状況及び健全化判断比率'!B73)</f>
        <v>群馬県市町村会館管理組合</v>
      </c>
      <c r="BZ39" s="655"/>
      <c r="CA39" s="655"/>
      <c r="CB39" s="655"/>
      <c r="CC39" s="655"/>
      <c r="CD39" s="655"/>
      <c r="CE39" s="655"/>
      <c r="CF39" s="655"/>
      <c r="CG39" s="655"/>
      <c r="CH39" s="655"/>
      <c r="CI39" s="655"/>
      <c r="CJ39" s="655"/>
      <c r="CK39" s="655"/>
      <c r="CL39" s="655"/>
      <c r="CM39" s="655"/>
      <c r="CN39" s="210"/>
      <c r="CO39" s="654" t="str">
        <f t="shared" si="3"/>
        <v/>
      </c>
      <c r="CP39" s="654"/>
      <c r="CQ39" s="655" t="str">
        <f>IF('各会計、関係団体の財政状況及び健全化判断比率'!BS12="","",'各会計、関係団体の財政状況及び健全化判断比率'!BS12)</f>
        <v/>
      </c>
      <c r="CR39" s="655"/>
      <c r="CS39" s="655"/>
      <c r="CT39" s="655"/>
      <c r="CU39" s="655"/>
      <c r="CV39" s="655"/>
      <c r="CW39" s="655"/>
      <c r="CX39" s="655"/>
      <c r="CY39" s="655"/>
      <c r="CZ39" s="655"/>
      <c r="DA39" s="655"/>
      <c r="DB39" s="655"/>
      <c r="DC39" s="655"/>
      <c r="DD39" s="655"/>
      <c r="DE39" s="655"/>
      <c r="DF39" s="207"/>
      <c r="DG39" s="656" t="str">
        <f>IF('各会計、関係団体の財政状況及び健全化判断比率'!BR12="","",'各会計、関係団体の財政状況及び健全化判断比率'!BR12)</f>
        <v/>
      </c>
      <c r="DH39" s="656"/>
      <c r="DI39" s="214"/>
      <c r="DJ39" s="182"/>
      <c r="DK39" s="182"/>
      <c r="DL39" s="182"/>
      <c r="DM39" s="182"/>
      <c r="DN39" s="182"/>
      <c r="DO39" s="182"/>
    </row>
    <row r="40" spans="1:119" ht="32.25" customHeight="1" x14ac:dyDescent="0.15">
      <c r="A40" s="183"/>
      <c r="B40" s="209"/>
      <c r="C40" s="654" t="str">
        <f t="shared" si="5"/>
        <v/>
      </c>
      <c r="D40" s="654"/>
      <c r="E40" s="655" t="str">
        <f>IF('各会計、関係団体の財政状況及び健全化判断比率'!B13="","",'各会計、関係団体の財政状況及び健全化判断比率'!B13)</f>
        <v/>
      </c>
      <c r="F40" s="655"/>
      <c r="G40" s="655"/>
      <c r="H40" s="655"/>
      <c r="I40" s="655"/>
      <c r="J40" s="655"/>
      <c r="K40" s="655"/>
      <c r="L40" s="655"/>
      <c r="M40" s="655"/>
      <c r="N40" s="655"/>
      <c r="O40" s="655"/>
      <c r="P40" s="655"/>
      <c r="Q40" s="655"/>
      <c r="R40" s="655"/>
      <c r="S40" s="655"/>
      <c r="T40" s="210"/>
      <c r="U40" s="654" t="str">
        <f t="shared" si="4"/>
        <v/>
      </c>
      <c r="V40" s="654"/>
      <c r="W40" s="655"/>
      <c r="X40" s="655"/>
      <c r="Y40" s="655"/>
      <c r="Z40" s="655"/>
      <c r="AA40" s="655"/>
      <c r="AB40" s="655"/>
      <c r="AC40" s="655"/>
      <c r="AD40" s="655"/>
      <c r="AE40" s="655"/>
      <c r="AF40" s="655"/>
      <c r="AG40" s="655"/>
      <c r="AH40" s="655"/>
      <c r="AI40" s="655"/>
      <c r="AJ40" s="655"/>
      <c r="AK40" s="655"/>
      <c r="AL40" s="210"/>
      <c r="AM40" s="654" t="str">
        <f t="shared" si="0"/>
        <v/>
      </c>
      <c r="AN40" s="654"/>
      <c r="AO40" s="655"/>
      <c r="AP40" s="655"/>
      <c r="AQ40" s="655"/>
      <c r="AR40" s="655"/>
      <c r="AS40" s="655"/>
      <c r="AT40" s="655"/>
      <c r="AU40" s="655"/>
      <c r="AV40" s="655"/>
      <c r="AW40" s="655"/>
      <c r="AX40" s="655"/>
      <c r="AY40" s="655"/>
      <c r="AZ40" s="655"/>
      <c r="BA40" s="655"/>
      <c r="BB40" s="655"/>
      <c r="BC40" s="655"/>
      <c r="BD40" s="210"/>
      <c r="BE40" s="654" t="str">
        <f t="shared" si="1"/>
        <v/>
      </c>
      <c r="BF40" s="654"/>
      <c r="BG40" s="655"/>
      <c r="BH40" s="655"/>
      <c r="BI40" s="655"/>
      <c r="BJ40" s="655"/>
      <c r="BK40" s="655"/>
      <c r="BL40" s="655"/>
      <c r="BM40" s="655"/>
      <c r="BN40" s="655"/>
      <c r="BO40" s="655"/>
      <c r="BP40" s="655"/>
      <c r="BQ40" s="655"/>
      <c r="BR40" s="655"/>
      <c r="BS40" s="655"/>
      <c r="BT40" s="655"/>
      <c r="BU40" s="655"/>
      <c r="BV40" s="210"/>
      <c r="BW40" s="654" t="str">
        <f t="shared" si="2"/>
        <v/>
      </c>
      <c r="BX40" s="654"/>
      <c r="BY40" s="655" t="str">
        <f>IF('各会計、関係団体の財政状況及び健全化判断比率'!B74="","",'各会計、関係団体の財政状況及び健全化判断比率'!B74)</f>
        <v/>
      </c>
      <c r="BZ40" s="655"/>
      <c r="CA40" s="655"/>
      <c r="CB40" s="655"/>
      <c r="CC40" s="655"/>
      <c r="CD40" s="655"/>
      <c r="CE40" s="655"/>
      <c r="CF40" s="655"/>
      <c r="CG40" s="655"/>
      <c r="CH40" s="655"/>
      <c r="CI40" s="655"/>
      <c r="CJ40" s="655"/>
      <c r="CK40" s="655"/>
      <c r="CL40" s="655"/>
      <c r="CM40" s="655"/>
      <c r="CN40" s="210"/>
      <c r="CO40" s="654" t="str">
        <f t="shared" si="3"/>
        <v/>
      </c>
      <c r="CP40" s="654"/>
      <c r="CQ40" s="655" t="str">
        <f>IF('各会計、関係団体の財政状況及び健全化判断比率'!BS13="","",'各会計、関係団体の財政状況及び健全化判断比率'!BS13)</f>
        <v/>
      </c>
      <c r="CR40" s="655"/>
      <c r="CS40" s="655"/>
      <c r="CT40" s="655"/>
      <c r="CU40" s="655"/>
      <c r="CV40" s="655"/>
      <c r="CW40" s="655"/>
      <c r="CX40" s="655"/>
      <c r="CY40" s="655"/>
      <c r="CZ40" s="655"/>
      <c r="DA40" s="655"/>
      <c r="DB40" s="655"/>
      <c r="DC40" s="655"/>
      <c r="DD40" s="655"/>
      <c r="DE40" s="655"/>
      <c r="DF40" s="207"/>
      <c r="DG40" s="656" t="str">
        <f>IF('各会計、関係団体の財政状況及び健全化判断比率'!BR13="","",'各会計、関係団体の財政状況及び健全化判断比率'!BR13)</f>
        <v/>
      </c>
      <c r="DH40" s="656"/>
      <c r="DI40" s="214"/>
      <c r="DJ40" s="182"/>
      <c r="DK40" s="182"/>
      <c r="DL40" s="182"/>
      <c r="DM40" s="182"/>
      <c r="DN40" s="182"/>
      <c r="DO40" s="182"/>
    </row>
    <row r="41" spans="1:119" ht="32.25" customHeight="1" x14ac:dyDescent="0.15">
      <c r="A41" s="183"/>
      <c r="B41" s="209"/>
      <c r="C41" s="654" t="str">
        <f t="shared" si="5"/>
        <v/>
      </c>
      <c r="D41" s="654"/>
      <c r="E41" s="655" t="str">
        <f>IF('各会計、関係団体の財政状況及び健全化判断比率'!B14="","",'各会計、関係団体の財政状況及び健全化判断比率'!B14)</f>
        <v/>
      </c>
      <c r="F41" s="655"/>
      <c r="G41" s="655"/>
      <c r="H41" s="655"/>
      <c r="I41" s="655"/>
      <c r="J41" s="655"/>
      <c r="K41" s="655"/>
      <c r="L41" s="655"/>
      <c r="M41" s="655"/>
      <c r="N41" s="655"/>
      <c r="O41" s="655"/>
      <c r="P41" s="655"/>
      <c r="Q41" s="655"/>
      <c r="R41" s="655"/>
      <c r="S41" s="655"/>
      <c r="T41" s="210"/>
      <c r="U41" s="654" t="str">
        <f t="shared" si="4"/>
        <v/>
      </c>
      <c r="V41" s="654"/>
      <c r="W41" s="655"/>
      <c r="X41" s="655"/>
      <c r="Y41" s="655"/>
      <c r="Z41" s="655"/>
      <c r="AA41" s="655"/>
      <c r="AB41" s="655"/>
      <c r="AC41" s="655"/>
      <c r="AD41" s="655"/>
      <c r="AE41" s="655"/>
      <c r="AF41" s="655"/>
      <c r="AG41" s="655"/>
      <c r="AH41" s="655"/>
      <c r="AI41" s="655"/>
      <c r="AJ41" s="655"/>
      <c r="AK41" s="655"/>
      <c r="AL41" s="210"/>
      <c r="AM41" s="654" t="str">
        <f t="shared" si="0"/>
        <v/>
      </c>
      <c r="AN41" s="654"/>
      <c r="AO41" s="655"/>
      <c r="AP41" s="655"/>
      <c r="AQ41" s="655"/>
      <c r="AR41" s="655"/>
      <c r="AS41" s="655"/>
      <c r="AT41" s="655"/>
      <c r="AU41" s="655"/>
      <c r="AV41" s="655"/>
      <c r="AW41" s="655"/>
      <c r="AX41" s="655"/>
      <c r="AY41" s="655"/>
      <c r="AZ41" s="655"/>
      <c r="BA41" s="655"/>
      <c r="BB41" s="655"/>
      <c r="BC41" s="655"/>
      <c r="BD41" s="210"/>
      <c r="BE41" s="654" t="str">
        <f t="shared" si="1"/>
        <v/>
      </c>
      <c r="BF41" s="654"/>
      <c r="BG41" s="655"/>
      <c r="BH41" s="655"/>
      <c r="BI41" s="655"/>
      <c r="BJ41" s="655"/>
      <c r="BK41" s="655"/>
      <c r="BL41" s="655"/>
      <c r="BM41" s="655"/>
      <c r="BN41" s="655"/>
      <c r="BO41" s="655"/>
      <c r="BP41" s="655"/>
      <c r="BQ41" s="655"/>
      <c r="BR41" s="655"/>
      <c r="BS41" s="655"/>
      <c r="BT41" s="655"/>
      <c r="BU41" s="655"/>
      <c r="BV41" s="210"/>
      <c r="BW41" s="654" t="str">
        <f t="shared" si="2"/>
        <v/>
      </c>
      <c r="BX41" s="654"/>
      <c r="BY41" s="655" t="str">
        <f>IF('各会計、関係団体の財政状況及び健全化判断比率'!B75="","",'各会計、関係団体の財政状況及び健全化判断比率'!B75)</f>
        <v/>
      </c>
      <c r="BZ41" s="655"/>
      <c r="CA41" s="655"/>
      <c r="CB41" s="655"/>
      <c r="CC41" s="655"/>
      <c r="CD41" s="655"/>
      <c r="CE41" s="655"/>
      <c r="CF41" s="655"/>
      <c r="CG41" s="655"/>
      <c r="CH41" s="655"/>
      <c r="CI41" s="655"/>
      <c r="CJ41" s="655"/>
      <c r="CK41" s="655"/>
      <c r="CL41" s="655"/>
      <c r="CM41" s="655"/>
      <c r="CN41" s="210"/>
      <c r="CO41" s="654" t="str">
        <f t="shared" si="3"/>
        <v/>
      </c>
      <c r="CP41" s="654"/>
      <c r="CQ41" s="655" t="str">
        <f>IF('各会計、関係団体の財政状況及び健全化判断比率'!BS14="","",'各会計、関係団体の財政状況及び健全化判断比率'!BS14)</f>
        <v/>
      </c>
      <c r="CR41" s="655"/>
      <c r="CS41" s="655"/>
      <c r="CT41" s="655"/>
      <c r="CU41" s="655"/>
      <c r="CV41" s="655"/>
      <c r="CW41" s="655"/>
      <c r="CX41" s="655"/>
      <c r="CY41" s="655"/>
      <c r="CZ41" s="655"/>
      <c r="DA41" s="655"/>
      <c r="DB41" s="655"/>
      <c r="DC41" s="655"/>
      <c r="DD41" s="655"/>
      <c r="DE41" s="655"/>
      <c r="DF41" s="207"/>
      <c r="DG41" s="656" t="str">
        <f>IF('各会計、関係団体の財政状況及び健全化判断比率'!BR14="","",'各会計、関係団体の財政状況及び健全化判断比率'!BR14)</f>
        <v/>
      </c>
      <c r="DH41" s="656"/>
      <c r="DI41" s="214"/>
      <c r="DJ41" s="182"/>
      <c r="DK41" s="182"/>
      <c r="DL41" s="182"/>
      <c r="DM41" s="182"/>
      <c r="DN41" s="182"/>
      <c r="DO41" s="182"/>
    </row>
    <row r="42" spans="1:119" ht="32.25" customHeight="1" x14ac:dyDescent="0.15">
      <c r="A42" s="182"/>
      <c r="B42" s="209"/>
      <c r="C42" s="654" t="str">
        <f t="shared" si="5"/>
        <v/>
      </c>
      <c r="D42" s="654"/>
      <c r="E42" s="655" t="str">
        <f>IF('各会計、関係団体の財政状況及び健全化判断比率'!B15="","",'各会計、関係団体の財政状況及び健全化判断比率'!B15)</f>
        <v/>
      </c>
      <c r="F42" s="655"/>
      <c r="G42" s="655"/>
      <c r="H42" s="655"/>
      <c r="I42" s="655"/>
      <c r="J42" s="655"/>
      <c r="K42" s="655"/>
      <c r="L42" s="655"/>
      <c r="M42" s="655"/>
      <c r="N42" s="655"/>
      <c r="O42" s="655"/>
      <c r="P42" s="655"/>
      <c r="Q42" s="655"/>
      <c r="R42" s="655"/>
      <c r="S42" s="655"/>
      <c r="T42" s="210"/>
      <c r="U42" s="654" t="str">
        <f t="shared" si="4"/>
        <v/>
      </c>
      <c r="V42" s="654"/>
      <c r="W42" s="655"/>
      <c r="X42" s="655"/>
      <c r="Y42" s="655"/>
      <c r="Z42" s="655"/>
      <c r="AA42" s="655"/>
      <c r="AB42" s="655"/>
      <c r="AC42" s="655"/>
      <c r="AD42" s="655"/>
      <c r="AE42" s="655"/>
      <c r="AF42" s="655"/>
      <c r="AG42" s="655"/>
      <c r="AH42" s="655"/>
      <c r="AI42" s="655"/>
      <c r="AJ42" s="655"/>
      <c r="AK42" s="655"/>
      <c r="AL42" s="210"/>
      <c r="AM42" s="654" t="str">
        <f t="shared" si="0"/>
        <v/>
      </c>
      <c r="AN42" s="654"/>
      <c r="AO42" s="655"/>
      <c r="AP42" s="655"/>
      <c r="AQ42" s="655"/>
      <c r="AR42" s="655"/>
      <c r="AS42" s="655"/>
      <c r="AT42" s="655"/>
      <c r="AU42" s="655"/>
      <c r="AV42" s="655"/>
      <c r="AW42" s="655"/>
      <c r="AX42" s="655"/>
      <c r="AY42" s="655"/>
      <c r="AZ42" s="655"/>
      <c r="BA42" s="655"/>
      <c r="BB42" s="655"/>
      <c r="BC42" s="655"/>
      <c r="BD42" s="210"/>
      <c r="BE42" s="654" t="str">
        <f t="shared" si="1"/>
        <v/>
      </c>
      <c r="BF42" s="654"/>
      <c r="BG42" s="655"/>
      <c r="BH42" s="655"/>
      <c r="BI42" s="655"/>
      <c r="BJ42" s="655"/>
      <c r="BK42" s="655"/>
      <c r="BL42" s="655"/>
      <c r="BM42" s="655"/>
      <c r="BN42" s="655"/>
      <c r="BO42" s="655"/>
      <c r="BP42" s="655"/>
      <c r="BQ42" s="655"/>
      <c r="BR42" s="655"/>
      <c r="BS42" s="655"/>
      <c r="BT42" s="655"/>
      <c r="BU42" s="655"/>
      <c r="BV42" s="210"/>
      <c r="BW42" s="654" t="str">
        <f t="shared" si="2"/>
        <v/>
      </c>
      <c r="BX42" s="654"/>
      <c r="BY42" s="655" t="str">
        <f>IF('各会計、関係団体の財政状況及び健全化判断比率'!B76="","",'各会計、関係団体の財政状況及び健全化判断比率'!B76)</f>
        <v/>
      </c>
      <c r="BZ42" s="655"/>
      <c r="CA42" s="655"/>
      <c r="CB42" s="655"/>
      <c r="CC42" s="655"/>
      <c r="CD42" s="655"/>
      <c r="CE42" s="655"/>
      <c r="CF42" s="655"/>
      <c r="CG42" s="655"/>
      <c r="CH42" s="655"/>
      <c r="CI42" s="655"/>
      <c r="CJ42" s="655"/>
      <c r="CK42" s="655"/>
      <c r="CL42" s="655"/>
      <c r="CM42" s="655"/>
      <c r="CN42" s="210"/>
      <c r="CO42" s="654" t="str">
        <f t="shared" si="3"/>
        <v/>
      </c>
      <c r="CP42" s="654"/>
      <c r="CQ42" s="655" t="str">
        <f>IF('各会計、関係団体の財政状況及び健全化判断比率'!BS15="","",'各会計、関係団体の財政状況及び健全化判断比率'!BS15)</f>
        <v/>
      </c>
      <c r="CR42" s="655"/>
      <c r="CS42" s="655"/>
      <c r="CT42" s="655"/>
      <c r="CU42" s="655"/>
      <c r="CV42" s="655"/>
      <c r="CW42" s="655"/>
      <c r="CX42" s="655"/>
      <c r="CY42" s="655"/>
      <c r="CZ42" s="655"/>
      <c r="DA42" s="655"/>
      <c r="DB42" s="655"/>
      <c r="DC42" s="655"/>
      <c r="DD42" s="655"/>
      <c r="DE42" s="655"/>
      <c r="DF42" s="207"/>
      <c r="DG42" s="656" t="str">
        <f>IF('各会計、関係団体の財政状況及び健全化判断比率'!BR15="","",'各会計、関係団体の財政状況及び健全化判断比率'!BR15)</f>
        <v/>
      </c>
      <c r="DH42" s="656"/>
      <c r="DI42" s="214"/>
      <c r="DJ42" s="182"/>
      <c r="DK42" s="182"/>
      <c r="DL42" s="182"/>
      <c r="DM42" s="182"/>
      <c r="DN42" s="182"/>
      <c r="DO42" s="182"/>
    </row>
    <row r="43" spans="1:119" ht="32.25" customHeight="1" x14ac:dyDescent="0.15">
      <c r="A43" s="182"/>
      <c r="B43" s="209"/>
      <c r="C43" s="654" t="str">
        <f t="shared" si="5"/>
        <v/>
      </c>
      <c r="D43" s="654"/>
      <c r="E43" s="655" t="str">
        <f>IF('各会計、関係団体の財政状況及び健全化判断比率'!B16="","",'各会計、関係団体の財政状況及び健全化判断比率'!B16)</f>
        <v/>
      </c>
      <c r="F43" s="655"/>
      <c r="G43" s="655"/>
      <c r="H43" s="655"/>
      <c r="I43" s="655"/>
      <c r="J43" s="655"/>
      <c r="K43" s="655"/>
      <c r="L43" s="655"/>
      <c r="M43" s="655"/>
      <c r="N43" s="655"/>
      <c r="O43" s="655"/>
      <c r="P43" s="655"/>
      <c r="Q43" s="655"/>
      <c r="R43" s="655"/>
      <c r="S43" s="655"/>
      <c r="T43" s="210"/>
      <c r="U43" s="654" t="str">
        <f t="shared" si="4"/>
        <v/>
      </c>
      <c r="V43" s="654"/>
      <c r="W43" s="655"/>
      <c r="X43" s="655"/>
      <c r="Y43" s="655"/>
      <c r="Z43" s="655"/>
      <c r="AA43" s="655"/>
      <c r="AB43" s="655"/>
      <c r="AC43" s="655"/>
      <c r="AD43" s="655"/>
      <c r="AE43" s="655"/>
      <c r="AF43" s="655"/>
      <c r="AG43" s="655"/>
      <c r="AH43" s="655"/>
      <c r="AI43" s="655"/>
      <c r="AJ43" s="655"/>
      <c r="AK43" s="655"/>
      <c r="AL43" s="210"/>
      <c r="AM43" s="654" t="str">
        <f t="shared" si="0"/>
        <v/>
      </c>
      <c r="AN43" s="654"/>
      <c r="AO43" s="655"/>
      <c r="AP43" s="655"/>
      <c r="AQ43" s="655"/>
      <c r="AR43" s="655"/>
      <c r="AS43" s="655"/>
      <c r="AT43" s="655"/>
      <c r="AU43" s="655"/>
      <c r="AV43" s="655"/>
      <c r="AW43" s="655"/>
      <c r="AX43" s="655"/>
      <c r="AY43" s="655"/>
      <c r="AZ43" s="655"/>
      <c r="BA43" s="655"/>
      <c r="BB43" s="655"/>
      <c r="BC43" s="655"/>
      <c r="BD43" s="210"/>
      <c r="BE43" s="654" t="str">
        <f t="shared" si="1"/>
        <v/>
      </c>
      <c r="BF43" s="654"/>
      <c r="BG43" s="655"/>
      <c r="BH43" s="655"/>
      <c r="BI43" s="655"/>
      <c r="BJ43" s="655"/>
      <c r="BK43" s="655"/>
      <c r="BL43" s="655"/>
      <c r="BM43" s="655"/>
      <c r="BN43" s="655"/>
      <c r="BO43" s="655"/>
      <c r="BP43" s="655"/>
      <c r="BQ43" s="655"/>
      <c r="BR43" s="655"/>
      <c r="BS43" s="655"/>
      <c r="BT43" s="655"/>
      <c r="BU43" s="655"/>
      <c r="BV43" s="210"/>
      <c r="BW43" s="654" t="str">
        <f t="shared" si="2"/>
        <v/>
      </c>
      <c r="BX43" s="654"/>
      <c r="BY43" s="655" t="str">
        <f>IF('各会計、関係団体の財政状況及び健全化判断比率'!B77="","",'各会計、関係団体の財政状況及び健全化判断比率'!B77)</f>
        <v/>
      </c>
      <c r="BZ43" s="655"/>
      <c r="CA43" s="655"/>
      <c r="CB43" s="655"/>
      <c r="CC43" s="655"/>
      <c r="CD43" s="655"/>
      <c r="CE43" s="655"/>
      <c r="CF43" s="655"/>
      <c r="CG43" s="655"/>
      <c r="CH43" s="655"/>
      <c r="CI43" s="655"/>
      <c r="CJ43" s="655"/>
      <c r="CK43" s="655"/>
      <c r="CL43" s="655"/>
      <c r="CM43" s="655"/>
      <c r="CN43" s="210"/>
      <c r="CO43" s="654" t="str">
        <f t="shared" si="3"/>
        <v/>
      </c>
      <c r="CP43" s="654"/>
      <c r="CQ43" s="655" t="str">
        <f>IF('各会計、関係団体の財政状況及び健全化判断比率'!BS16="","",'各会計、関係団体の財政状況及び健全化判断比率'!BS16)</f>
        <v/>
      </c>
      <c r="CR43" s="655"/>
      <c r="CS43" s="655"/>
      <c r="CT43" s="655"/>
      <c r="CU43" s="655"/>
      <c r="CV43" s="655"/>
      <c r="CW43" s="655"/>
      <c r="CX43" s="655"/>
      <c r="CY43" s="655"/>
      <c r="CZ43" s="655"/>
      <c r="DA43" s="655"/>
      <c r="DB43" s="655"/>
      <c r="DC43" s="655"/>
      <c r="DD43" s="655"/>
      <c r="DE43" s="655"/>
      <c r="DF43" s="207"/>
      <c r="DG43" s="656" t="str">
        <f>IF('各会計、関係団体の財政状況及び健全化判断比率'!BR16="","",'各会計、関係団体の財政状況及び健全化判断比率'!BR16)</f>
        <v/>
      </c>
      <c r="DH43" s="656"/>
      <c r="DI43" s="214"/>
      <c r="DJ43" s="182"/>
      <c r="DK43" s="182"/>
      <c r="DL43" s="182"/>
      <c r="DM43" s="182"/>
      <c r="DN43" s="182"/>
      <c r="DO43" s="182"/>
    </row>
    <row r="44" spans="1:119" ht="13.5" customHeight="1" thickBot="1" x14ac:dyDescent="0.2">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x14ac:dyDescent="0.1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x14ac:dyDescent="0.15">
      <c r="B46" s="182" t="s">
        <v>204</v>
      </c>
      <c r="C46" s="182"/>
      <c r="D46" s="182"/>
      <c r="E46" s="182" t="s">
        <v>205</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x14ac:dyDescent="0.15">
      <c r="B47" s="182"/>
      <c r="C47" s="182"/>
      <c r="D47" s="182"/>
      <c r="E47" s="182" t="s">
        <v>206</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x14ac:dyDescent="0.15">
      <c r="B48" s="182"/>
      <c r="C48" s="182"/>
      <c r="D48" s="182"/>
      <c r="E48" s="182" t="s">
        <v>207</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x14ac:dyDescent="0.15">
      <c r="E49" s="218" t="s">
        <v>208</v>
      </c>
    </row>
    <row r="50" spans="5:5" x14ac:dyDescent="0.15">
      <c r="E50" s="184" t="s">
        <v>209</v>
      </c>
    </row>
    <row r="51" spans="5:5" x14ac:dyDescent="0.15">
      <c r="E51" s="184" t="s">
        <v>210</v>
      </c>
    </row>
    <row r="52" spans="5:5" x14ac:dyDescent="0.15">
      <c r="E52" s="184" t="s">
        <v>211</v>
      </c>
    </row>
    <row r="53" spans="5:5" x14ac:dyDescent="0.15"/>
    <row r="54" spans="5:5" x14ac:dyDescent="0.15"/>
    <row r="55" spans="5:5" x14ac:dyDescent="0.15"/>
    <row r="56" spans="5:5" x14ac:dyDescent="0.15"/>
  </sheetData>
  <sheetProtection algorithmName="SHA-512" hashValue="Q6jbE6LhyGR4i9nK60Nd6CXxG1URgg+5e+s9/kucQA4e976SYMlA79oHsOjZrG1hzA+Na8ECY1f2MsGy3EDw1w==" saltValue="WZHudS67Q+9i23WWHMrp1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6" t="s">
        <v>553</v>
      </c>
      <c r="D34" s="1246"/>
      <c r="E34" s="1247"/>
      <c r="F34" s="32">
        <v>12.68</v>
      </c>
      <c r="G34" s="33">
        <v>12.79</v>
      </c>
      <c r="H34" s="33">
        <v>12.78</v>
      </c>
      <c r="I34" s="33">
        <v>11.67</v>
      </c>
      <c r="J34" s="34">
        <v>10.96</v>
      </c>
      <c r="K34" s="22"/>
      <c r="L34" s="22"/>
      <c r="M34" s="22"/>
      <c r="N34" s="22"/>
      <c r="O34" s="22"/>
      <c r="P34" s="22"/>
    </row>
    <row r="35" spans="1:16" ht="39" customHeight="1" x14ac:dyDescent="0.15">
      <c r="A35" s="22"/>
      <c r="B35" s="35"/>
      <c r="C35" s="1240" t="s">
        <v>554</v>
      </c>
      <c r="D35" s="1241"/>
      <c r="E35" s="1242"/>
      <c r="F35" s="36">
        <v>5.49</v>
      </c>
      <c r="G35" s="37">
        <v>5.82</v>
      </c>
      <c r="H35" s="37">
        <v>6.04</v>
      </c>
      <c r="I35" s="37">
        <v>4.9800000000000004</v>
      </c>
      <c r="J35" s="38">
        <v>6.41</v>
      </c>
      <c r="K35" s="22"/>
      <c r="L35" s="22"/>
      <c r="M35" s="22"/>
      <c r="N35" s="22"/>
      <c r="O35" s="22"/>
      <c r="P35" s="22"/>
    </row>
    <row r="36" spans="1:16" ht="39" customHeight="1" x14ac:dyDescent="0.15">
      <c r="A36" s="22"/>
      <c r="B36" s="35"/>
      <c r="C36" s="1240" t="s">
        <v>555</v>
      </c>
      <c r="D36" s="1241"/>
      <c r="E36" s="1242"/>
      <c r="F36" s="36">
        <v>1.81</v>
      </c>
      <c r="G36" s="37">
        <v>2.09</v>
      </c>
      <c r="H36" s="37">
        <v>2.46</v>
      </c>
      <c r="I36" s="37">
        <v>2.6</v>
      </c>
      <c r="J36" s="38">
        <v>1.77</v>
      </c>
      <c r="K36" s="22"/>
      <c r="L36" s="22"/>
      <c r="M36" s="22"/>
      <c r="N36" s="22"/>
      <c r="O36" s="22"/>
      <c r="P36" s="22"/>
    </row>
    <row r="37" spans="1:16" ht="39" customHeight="1" x14ac:dyDescent="0.15">
      <c r="A37" s="22"/>
      <c r="B37" s="35"/>
      <c r="C37" s="1240" t="s">
        <v>556</v>
      </c>
      <c r="D37" s="1241"/>
      <c r="E37" s="1242"/>
      <c r="F37" s="36">
        <v>0.8</v>
      </c>
      <c r="G37" s="37">
        <v>0.5</v>
      </c>
      <c r="H37" s="37">
        <v>0.53</v>
      </c>
      <c r="I37" s="37">
        <v>0.3</v>
      </c>
      <c r="J37" s="38">
        <v>0.93</v>
      </c>
      <c r="K37" s="22"/>
      <c r="L37" s="22"/>
      <c r="M37" s="22"/>
      <c r="N37" s="22"/>
      <c r="O37" s="22"/>
      <c r="P37" s="22"/>
    </row>
    <row r="38" spans="1:16" ht="39" customHeight="1" x14ac:dyDescent="0.15">
      <c r="A38" s="22"/>
      <c r="B38" s="35"/>
      <c r="C38" s="1240" t="s">
        <v>557</v>
      </c>
      <c r="D38" s="1241"/>
      <c r="E38" s="1242"/>
      <c r="F38" s="36">
        <v>0</v>
      </c>
      <c r="G38" s="37">
        <v>0</v>
      </c>
      <c r="H38" s="37">
        <v>0</v>
      </c>
      <c r="I38" s="37">
        <v>0.06</v>
      </c>
      <c r="J38" s="38">
        <v>0.02</v>
      </c>
      <c r="K38" s="22"/>
      <c r="L38" s="22"/>
      <c r="M38" s="22"/>
      <c r="N38" s="22"/>
      <c r="O38" s="22"/>
      <c r="P38" s="22"/>
    </row>
    <row r="39" spans="1:16" ht="39" customHeight="1" x14ac:dyDescent="0.15">
      <c r="A39" s="22"/>
      <c r="B39" s="35"/>
      <c r="C39" s="1240" t="s">
        <v>558</v>
      </c>
      <c r="D39" s="1241"/>
      <c r="E39" s="1242"/>
      <c r="F39" s="36">
        <v>0.01</v>
      </c>
      <c r="G39" s="37">
        <v>0.01</v>
      </c>
      <c r="H39" s="37">
        <v>0.01</v>
      </c>
      <c r="I39" s="37">
        <v>0.01</v>
      </c>
      <c r="J39" s="38">
        <v>0.01</v>
      </c>
      <c r="K39" s="22"/>
      <c r="L39" s="22"/>
      <c r="M39" s="22"/>
      <c r="N39" s="22"/>
      <c r="O39" s="22"/>
      <c r="P39" s="22"/>
    </row>
    <row r="40" spans="1:16" ht="39" customHeight="1" x14ac:dyDescent="0.15">
      <c r="A40" s="22"/>
      <c r="B40" s="35"/>
      <c r="C40" s="1240" t="s">
        <v>559</v>
      </c>
      <c r="D40" s="1241"/>
      <c r="E40" s="1242"/>
      <c r="F40" s="36">
        <v>0.01</v>
      </c>
      <c r="G40" s="37">
        <v>0.01</v>
      </c>
      <c r="H40" s="37">
        <v>0.01</v>
      </c>
      <c r="I40" s="37">
        <v>0.01</v>
      </c>
      <c r="J40" s="38">
        <v>0.01</v>
      </c>
      <c r="K40" s="22"/>
      <c r="L40" s="22"/>
      <c r="M40" s="22"/>
      <c r="N40" s="22"/>
      <c r="O40" s="22"/>
      <c r="P40" s="22"/>
    </row>
    <row r="41" spans="1:16" ht="39" customHeight="1" x14ac:dyDescent="0.15">
      <c r="A41" s="22"/>
      <c r="B41" s="35"/>
      <c r="C41" s="1240"/>
      <c r="D41" s="1241"/>
      <c r="E41" s="1242"/>
      <c r="F41" s="36"/>
      <c r="G41" s="37"/>
      <c r="H41" s="37"/>
      <c r="I41" s="37"/>
      <c r="J41" s="38"/>
      <c r="K41" s="22"/>
      <c r="L41" s="22"/>
      <c r="M41" s="22"/>
      <c r="N41" s="22"/>
      <c r="O41" s="22"/>
      <c r="P41" s="22"/>
    </row>
    <row r="42" spans="1:16" ht="39" customHeight="1" x14ac:dyDescent="0.15">
      <c r="A42" s="22"/>
      <c r="B42" s="39"/>
      <c r="C42" s="1240" t="s">
        <v>560</v>
      </c>
      <c r="D42" s="1241"/>
      <c r="E42" s="1242"/>
      <c r="F42" s="36" t="s">
        <v>505</v>
      </c>
      <c r="G42" s="37" t="s">
        <v>505</v>
      </c>
      <c r="H42" s="37" t="s">
        <v>505</v>
      </c>
      <c r="I42" s="37" t="s">
        <v>505</v>
      </c>
      <c r="J42" s="38" t="s">
        <v>505</v>
      </c>
      <c r="K42" s="22"/>
      <c r="L42" s="22"/>
      <c r="M42" s="22"/>
      <c r="N42" s="22"/>
      <c r="O42" s="22"/>
      <c r="P42" s="22"/>
    </row>
    <row r="43" spans="1:16" ht="39" customHeight="1" thickBot="1" x14ac:dyDescent="0.2">
      <c r="A43" s="22"/>
      <c r="B43" s="40"/>
      <c r="C43" s="1243" t="s">
        <v>561</v>
      </c>
      <c r="D43" s="1244"/>
      <c r="E43" s="1245"/>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o+ItqH1L0AFkbom89YWvEeA7nN8558jwAsBfuSsFuzrP1KNmHdu7KZcXfSh2VfmBJjFWeR4TEnx+n2cqc3i4Q==" saltValue="MxdtV71Pw20YtaXozTai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48" t="s">
        <v>11</v>
      </c>
      <c r="C45" s="1249"/>
      <c r="D45" s="58"/>
      <c r="E45" s="1254" t="s">
        <v>12</v>
      </c>
      <c r="F45" s="1254"/>
      <c r="G45" s="1254"/>
      <c r="H45" s="1254"/>
      <c r="I45" s="1254"/>
      <c r="J45" s="1255"/>
      <c r="K45" s="59">
        <v>417</v>
      </c>
      <c r="L45" s="60">
        <v>346</v>
      </c>
      <c r="M45" s="60">
        <v>358</v>
      </c>
      <c r="N45" s="60">
        <v>407</v>
      </c>
      <c r="O45" s="61">
        <v>407</v>
      </c>
      <c r="P45" s="48"/>
      <c r="Q45" s="48"/>
      <c r="R45" s="48"/>
      <c r="S45" s="48"/>
      <c r="T45" s="48"/>
      <c r="U45" s="48"/>
    </row>
    <row r="46" spans="1:21" ht="30.75" customHeight="1" x14ac:dyDescent="0.15">
      <c r="A46" s="48"/>
      <c r="B46" s="1250"/>
      <c r="C46" s="1251"/>
      <c r="D46" s="62"/>
      <c r="E46" s="1256" t="s">
        <v>13</v>
      </c>
      <c r="F46" s="1256"/>
      <c r="G46" s="1256"/>
      <c r="H46" s="1256"/>
      <c r="I46" s="1256"/>
      <c r="J46" s="1257"/>
      <c r="K46" s="63" t="s">
        <v>505</v>
      </c>
      <c r="L46" s="64" t="s">
        <v>505</v>
      </c>
      <c r="M46" s="64" t="s">
        <v>505</v>
      </c>
      <c r="N46" s="64" t="s">
        <v>505</v>
      </c>
      <c r="O46" s="65" t="s">
        <v>505</v>
      </c>
      <c r="P46" s="48"/>
      <c r="Q46" s="48"/>
      <c r="R46" s="48"/>
      <c r="S46" s="48"/>
      <c r="T46" s="48"/>
      <c r="U46" s="48"/>
    </row>
    <row r="47" spans="1:21" ht="30.75" customHeight="1" x14ac:dyDescent="0.15">
      <c r="A47" s="48"/>
      <c r="B47" s="1250"/>
      <c r="C47" s="1251"/>
      <c r="D47" s="62"/>
      <c r="E47" s="1256" t="s">
        <v>14</v>
      </c>
      <c r="F47" s="1256"/>
      <c r="G47" s="1256"/>
      <c r="H47" s="1256"/>
      <c r="I47" s="1256"/>
      <c r="J47" s="1257"/>
      <c r="K47" s="63" t="s">
        <v>505</v>
      </c>
      <c r="L47" s="64" t="s">
        <v>505</v>
      </c>
      <c r="M47" s="64" t="s">
        <v>505</v>
      </c>
      <c r="N47" s="64" t="s">
        <v>505</v>
      </c>
      <c r="O47" s="65" t="s">
        <v>505</v>
      </c>
      <c r="P47" s="48"/>
      <c r="Q47" s="48"/>
      <c r="R47" s="48"/>
      <c r="S47" s="48"/>
      <c r="T47" s="48"/>
      <c r="U47" s="48"/>
    </row>
    <row r="48" spans="1:21" ht="30.75" customHeight="1" x14ac:dyDescent="0.15">
      <c r="A48" s="48"/>
      <c r="B48" s="1250"/>
      <c r="C48" s="1251"/>
      <c r="D48" s="62"/>
      <c r="E48" s="1256" t="s">
        <v>15</v>
      </c>
      <c r="F48" s="1256"/>
      <c r="G48" s="1256"/>
      <c r="H48" s="1256"/>
      <c r="I48" s="1256"/>
      <c r="J48" s="1257"/>
      <c r="K48" s="63">
        <v>250</v>
      </c>
      <c r="L48" s="64">
        <v>249</v>
      </c>
      <c r="M48" s="64">
        <v>257</v>
      </c>
      <c r="N48" s="64">
        <v>259</v>
      </c>
      <c r="O48" s="65">
        <v>260</v>
      </c>
      <c r="P48" s="48"/>
      <c r="Q48" s="48"/>
      <c r="R48" s="48"/>
      <c r="S48" s="48"/>
      <c r="T48" s="48"/>
      <c r="U48" s="48"/>
    </row>
    <row r="49" spans="1:21" ht="30.75" customHeight="1" x14ac:dyDescent="0.15">
      <c r="A49" s="48"/>
      <c r="B49" s="1250"/>
      <c r="C49" s="1251"/>
      <c r="D49" s="62"/>
      <c r="E49" s="1256" t="s">
        <v>16</v>
      </c>
      <c r="F49" s="1256"/>
      <c r="G49" s="1256"/>
      <c r="H49" s="1256"/>
      <c r="I49" s="1256"/>
      <c r="J49" s="1257"/>
      <c r="K49" s="63">
        <v>45</v>
      </c>
      <c r="L49" s="64">
        <v>49</v>
      </c>
      <c r="M49" s="64">
        <v>46</v>
      </c>
      <c r="N49" s="64">
        <v>38</v>
      </c>
      <c r="O49" s="65">
        <v>36</v>
      </c>
      <c r="P49" s="48"/>
      <c r="Q49" s="48"/>
      <c r="R49" s="48"/>
      <c r="S49" s="48"/>
      <c r="T49" s="48"/>
      <c r="U49" s="48"/>
    </row>
    <row r="50" spans="1:21" ht="30.75" customHeight="1" x14ac:dyDescent="0.15">
      <c r="A50" s="48"/>
      <c r="B50" s="1250"/>
      <c r="C50" s="1251"/>
      <c r="D50" s="62"/>
      <c r="E50" s="1256" t="s">
        <v>17</v>
      </c>
      <c r="F50" s="1256"/>
      <c r="G50" s="1256"/>
      <c r="H50" s="1256"/>
      <c r="I50" s="1256"/>
      <c r="J50" s="1257"/>
      <c r="K50" s="63" t="s">
        <v>505</v>
      </c>
      <c r="L50" s="64" t="s">
        <v>505</v>
      </c>
      <c r="M50" s="64" t="s">
        <v>505</v>
      </c>
      <c r="N50" s="64" t="s">
        <v>505</v>
      </c>
      <c r="O50" s="65" t="s">
        <v>505</v>
      </c>
      <c r="P50" s="48"/>
      <c r="Q50" s="48"/>
      <c r="R50" s="48"/>
      <c r="S50" s="48"/>
      <c r="T50" s="48"/>
      <c r="U50" s="48"/>
    </row>
    <row r="51" spans="1:21" ht="30.75" customHeight="1" x14ac:dyDescent="0.15">
      <c r="A51" s="48"/>
      <c r="B51" s="1252"/>
      <c r="C51" s="1253"/>
      <c r="D51" s="66"/>
      <c r="E51" s="1256" t="s">
        <v>18</v>
      </c>
      <c r="F51" s="1256"/>
      <c r="G51" s="1256"/>
      <c r="H51" s="1256"/>
      <c r="I51" s="1256"/>
      <c r="J51" s="1257"/>
      <c r="K51" s="63" t="s">
        <v>505</v>
      </c>
      <c r="L51" s="64" t="s">
        <v>505</v>
      </c>
      <c r="M51" s="64" t="s">
        <v>505</v>
      </c>
      <c r="N51" s="64" t="s">
        <v>505</v>
      </c>
      <c r="O51" s="65" t="s">
        <v>505</v>
      </c>
      <c r="P51" s="48"/>
      <c r="Q51" s="48"/>
      <c r="R51" s="48"/>
      <c r="S51" s="48"/>
      <c r="T51" s="48"/>
      <c r="U51" s="48"/>
    </row>
    <row r="52" spans="1:21" ht="30.75" customHeight="1" x14ac:dyDescent="0.15">
      <c r="A52" s="48"/>
      <c r="B52" s="1258" t="s">
        <v>19</v>
      </c>
      <c r="C52" s="1259"/>
      <c r="D52" s="66"/>
      <c r="E52" s="1256" t="s">
        <v>20</v>
      </c>
      <c r="F52" s="1256"/>
      <c r="G52" s="1256"/>
      <c r="H52" s="1256"/>
      <c r="I52" s="1256"/>
      <c r="J52" s="1257"/>
      <c r="K52" s="63">
        <v>485</v>
      </c>
      <c r="L52" s="64">
        <v>462</v>
      </c>
      <c r="M52" s="64">
        <v>467</v>
      </c>
      <c r="N52" s="64">
        <v>469</v>
      </c>
      <c r="O52" s="65">
        <v>456</v>
      </c>
      <c r="P52" s="48"/>
      <c r="Q52" s="48"/>
      <c r="R52" s="48"/>
      <c r="S52" s="48"/>
      <c r="T52" s="48"/>
      <c r="U52" s="48"/>
    </row>
    <row r="53" spans="1:21" ht="30.75" customHeight="1" thickBot="1" x14ac:dyDescent="0.2">
      <c r="A53" s="48"/>
      <c r="B53" s="1260" t="s">
        <v>21</v>
      </c>
      <c r="C53" s="1261"/>
      <c r="D53" s="67"/>
      <c r="E53" s="1262" t="s">
        <v>22</v>
      </c>
      <c r="F53" s="1262"/>
      <c r="G53" s="1262"/>
      <c r="H53" s="1262"/>
      <c r="I53" s="1262"/>
      <c r="J53" s="1263"/>
      <c r="K53" s="68">
        <v>227</v>
      </c>
      <c r="L53" s="69">
        <v>182</v>
      </c>
      <c r="M53" s="69">
        <v>194</v>
      </c>
      <c r="N53" s="69">
        <v>235</v>
      </c>
      <c r="O53" s="70">
        <v>247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64" t="s">
        <v>25</v>
      </c>
      <c r="C57" s="1265"/>
      <c r="D57" s="1268" t="s">
        <v>26</v>
      </c>
      <c r="E57" s="1269"/>
      <c r="F57" s="1269"/>
      <c r="G57" s="1269"/>
      <c r="H57" s="1269"/>
      <c r="I57" s="1269"/>
      <c r="J57" s="1270"/>
      <c r="K57" s="83" t="s">
        <v>573</v>
      </c>
      <c r="L57" s="83" t="s">
        <v>573</v>
      </c>
      <c r="M57" s="83" t="s">
        <v>573</v>
      </c>
      <c r="N57" s="83" t="s">
        <v>573</v>
      </c>
      <c r="O57" s="83" t="s">
        <v>573</v>
      </c>
    </row>
    <row r="58" spans="1:21" ht="31.5" customHeight="1" thickBot="1" x14ac:dyDescent="0.2">
      <c r="B58" s="1266"/>
      <c r="C58" s="1267"/>
      <c r="D58" s="1271" t="s">
        <v>27</v>
      </c>
      <c r="E58" s="1272"/>
      <c r="F58" s="1272"/>
      <c r="G58" s="1272"/>
      <c r="H58" s="1272"/>
      <c r="I58" s="1272"/>
      <c r="J58" s="1273"/>
      <c r="K58" s="84" t="s">
        <v>573</v>
      </c>
      <c r="L58" s="84" t="s">
        <v>573</v>
      </c>
      <c r="M58" s="84" t="s">
        <v>573</v>
      </c>
      <c r="N58" s="84" t="s">
        <v>573</v>
      </c>
      <c r="O58" s="84" t="s">
        <v>573</v>
      </c>
    </row>
    <row r="59" spans="1:21" ht="24" customHeight="1" x14ac:dyDescent="0.15">
      <c r="B59" s="85"/>
      <c r="C59" s="85"/>
      <c r="D59" s="86" t="s">
        <v>28</v>
      </c>
      <c r="E59" s="87"/>
      <c r="F59" s="87"/>
      <c r="G59" s="87"/>
      <c r="H59" s="87"/>
      <c r="I59" s="87"/>
      <c r="J59" s="87"/>
      <c r="K59" s="87"/>
      <c r="L59" s="87"/>
      <c r="M59" s="87"/>
      <c r="N59" s="87"/>
      <c r="O59" s="87"/>
    </row>
    <row r="60" spans="1:21" ht="24" customHeight="1" x14ac:dyDescent="0.15">
      <c r="B60" s="88"/>
      <c r="C60" s="88"/>
      <c r="D60" s="86" t="s">
        <v>29</v>
      </c>
      <c r="E60" s="87"/>
      <c r="F60" s="87"/>
      <c r="G60" s="87"/>
      <c r="H60" s="87"/>
      <c r="I60" s="87"/>
      <c r="J60" s="87"/>
      <c r="K60" s="87"/>
      <c r="L60" s="87"/>
      <c r="M60" s="87"/>
      <c r="N60" s="87"/>
      <c r="O60" s="87"/>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95IUrDpIe6ilen/oI4TrJk6SjzO1jwRefS8Us24pec7pklCW97YGys0n+7Ifequjxma+ZvpRvNsD+z4k3zsVw==" saltValue="y3uO1+ZIPycBWqBv+HXbo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89" customWidth="1"/>
    <col min="2" max="3" width="12.625" style="89" customWidth="1"/>
    <col min="4" max="4" width="11.625" style="89" customWidth="1"/>
    <col min="5" max="8" width="10.375" style="89" customWidth="1"/>
    <col min="9" max="13" width="16.375" style="89" customWidth="1"/>
    <col min="14" max="19" width="12.625" style="89" customWidth="1"/>
    <col min="20" max="16384" width="0" style="8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0" t="s">
        <v>9</v>
      </c>
    </row>
    <row r="40" spans="2:13" ht="27.75" customHeight="1" thickBot="1" x14ac:dyDescent="0.2">
      <c r="B40" s="91" t="s">
        <v>10</v>
      </c>
      <c r="C40" s="92"/>
      <c r="D40" s="92"/>
      <c r="E40" s="93"/>
      <c r="F40" s="93"/>
      <c r="G40" s="93"/>
      <c r="H40" s="94" t="s">
        <v>2</v>
      </c>
      <c r="I40" s="95" t="s">
        <v>547</v>
      </c>
      <c r="J40" s="96" t="s">
        <v>548</v>
      </c>
      <c r="K40" s="96" t="s">
        <v>549</v>
      </c>
      <c r="L40" s="96" t="s">
        <v>550</v>
      </c>
      <c r="M40" s="97" t="s">
        <v>551</v>
      </c>
    </row>
    <row r="41" spans="2:13" ht="27.75" customHeight="1" x14ac:dyDescent="0.15">
      <c r="B41" s="1274" t="s">
        <v>30</v>
      </c>
      <c r="C41" s="1275"/>
      <c r="D41" s="98"/>
      <c r="E41" s="1280" t="s">
        <v>31</v>
      </c>
      <c r="F41" s="1280"/>
      <c r="G41" s="1280"/>
      <c r="H41" s="1281"/>
      <c r="I41" s="99">
        <v>5258</v>
      </c>
      <c r="J41" s="100">
        <v>5355</v>
      </c>
      <c r="K41" s="100">
        <v>5274</v>
      </c>
      <c r="L41" s="100">
        <v>5086</v>
      </c>
      <c r="M41" s="101">
        <v>5200</v>
      </c>
    </row>
    <row r="42" spans="2:13" ht="27.75" customHeight="1" x14ac:dyDescent="0.15">
      <c r="B42" s="1276"/>
      <c r="C42" s="1277"/>
      <c r="D42" s="102"/>
      <c r="E42" s="1282" t="s">
        <v>32</v>
      </c>
      <c r="F42" s="1282"/>
      <c r="G42" s="1282"/>
      <c r="H42" s="1283"/>
      <c r="I42" s="103" t="s">
        <v>505</v>
      </c>
      <c r="J42" s="104" t="s">
        <v>505</v>
      </c>
      <c r="K42" s="104" t="s">
        <v>505</v>
      </c>
      <c r="L42" s="104" t="s">
        <v>505</v>
      </c>
      <c r="M42" s="105" t="s">
        <v>505</v>
      </c>
    </row>
    <row r="43" spans="2:13" ht="27.75" customHeight="1" x14ac:dyDescent="0.15">
      <c r="B43" s="1276"/>
      <c r="C43" s="1277"/>
      <c r="D43" s="102"/>
      <c r="E43" s="1282" t="s">
        <v>33</v>
      </c>
      <c r="F43" s="1282"/>
      <c r="G43" s="1282"/>
      <c r="H43" s="1283"/>
      <c r="I43" s="103">
        <v>2857</v>
      </c>
      <c r="J43" s="104">
        <v>2658</v>
      </c>
      <c r="K43" s="104">
        <v>2522</v>
      </c>
      <c r="L43" s="104">
        <v>2448</v>
      </c>
      <c r="M43" s="105">
        <v>2381</v>
      </c>
    </row>
    <row r="44" spans="2:13" ht="27.75" customHeight="1" x14ac:dyDescent="0.15">
      <c r="B44" s="1276"/>
      <c r="C44" s="1277"/>
      <c r="D44" s="102"/>
      <c r="E44" s="1282" t="s">
        <v>34</v>
      </c>
      <c r="F44" s="1282"/>
      <c r="G44" s="1282"/>
      <c r="H44" s="1283"/>
      <c r="I44" s="103">
        <v>329</v>
      </c>
      <c r="J44" s="104">
        <v>303</v>
      </c>
      <c r="K44" s="104">
        <v>281</v>
      </c>
      <c r="L44" s="104">
        <v>300</v>
      </c>
      <c r="M44" s="105">
        <v>296</v>
      </c>
    </row>
    <row r="45" spans="2:13" ht="27.75" customHeight="1" x14ac:dyDescent="0.15">
      <c r="B45" s="1276"/>
      <c r="C45" s="1277"/>
      <c r="D45" s="102"/>
      <c r="E45" s="1282" t="s">
        <v>35</v>
      </c>
      <c r="F45" s="1282"/>
      <c r="G45" s="1282"/>
      <c r="H45" s="1283"/>
      <c r="I45" s="103">
        <v>1031</v>
      </c>
      <c r="J45" s="104">
        <v>1016</v>
      </c>
      <c r="K45" s="104">
        <v>958</v>
      </c>
      <c r="L45" s="104">
        <v>907</v>
      </c>
      <c r="M45" s="105">
        <v>897</v>
      </c>
    </row>
    <row r="46" spans="2:13" ht="27.75" customHeight="1" x14ac:dyDescent="0.15">
      <c r="B46" s="1276"/>
      <c r="C46" s="1277"/>
      <c r="D46" s="106"/>
      <c r="E46" s="1282" t="s">
        <v>36</v>
      </c>
      <c r="F46" s="1282"/>
      <c r="G46" s="1282"/>
      <c r="H46" s="1283"/>
      <c r="I46" s="103">
        <v>3</v>
      </c>
      <c r="J46" s="104" t="s">
        <v>505</v>
      </c>
      <c r="K46" s="104" t="s">
        <v>505</v>
      </c>
      <c r="L46" s="104">
        <v>7</v>
      </c>
      <c r="M46" s="105">
        <v>9</v>
      </c>
    </row>
    <row r="47" spans="2:13" ht="27.75" customHeight="1" x14ac:dyDescent="0.15">
      <c r="B47" s="1276"/>
      <c r="C47" s="1277"/>
      <c r="D47" s="107"/>
      <c r="E47" s="1284" t="s">
        <v>37</v>
      </c>
      <c r="F47" s="1285"/>
      <c r="G47" s="1285"/>
      <c r="H47" s="1286"/>
      <c r="I47" s="103" t="s">
        <v>505</v>
      </c>
      <c r="J47" s="104" t="s">
        <v>505</v>
      </c>
      <c r="K47" s="104" t="s">
        <v>505</v>
      </c>
      <c r="L47" s="104" t="s">
        <v>505</v>
      </c>
      <c r="M47" s="105" t="s">
        <v>505</v>
      </c>
    </row>
    <row r="48" spans="2:13" ht="27.75" customHeight="1" x14ac:dyDescent="0.15">
      <c r="B48" s="1276"/>
      <c r="C48" s="1277"/>
      <c r="D48" s="102"/>
      <c r="E48" s="1282" t="s">
        <v>38</v>
      </c>
      <c r="F48" s="1282"/>
      <c r="G48" s="1282"/>
      <c r="H48" s="1283"/>
      <c r="I48" s="103" t="s">
        <v>505</v>
      </c>
      <c r="J48" s="104" t="s">
        <v>505</v>
      </c>
      <c r="K48" s="104" t="s">
        <v>505</v>
      </c>
      <c r="L48" s="104" t="s">
        <v>505</v>
      </c>
      <c r="M48" s="105" t="s">
        <v>505</v>
      </c>
    </row>
    <row r="49" spans="2:13" ht="27.75" customHeight="1" x14ac:dyDescent="0.15">
      <c r="B49" s="1278"/>
      <c r="C49" s="1279"/>
      <c r="D49" s="102"/>
      <c r="E49" s="1282" t="s">
        <v>39</v>
      </c>
      <c r="F49" s="1282"/>
      <c r="G49" s="1282"/>
      <c r="H49" s="1283"/>
      <c r="I49" s="103" t="s">
        <v>505</v>
      </c>
      <c r="J49" s="104" t="s">
        <v>505</v>
      </c>
      <c r="K49" s="104" t="s">
        <v>505</v>
      </c>
      <c r="L49" s="104" t="s">
        <v>505</v>
      </c>
      <c r="M49" s="105" t="s">
        <v>505</v>
      </c>
    </row>
    <row r="50" spans="2:13" ht="27.75" customHeight="1" x14ac:dyDescent="0.15">
      <c r="B50" s="1287" t="s">
        <v>40</v>
      </c>
      <c r="C50" s="1288"/>
      <c r="D50" s="108"/>
      <c r="E50" s="1282" t="s">
        <v>41</v>
      </c>
      <c r="F50" s="1282"/>
      <c r="G50" s="1282"/>
      <c r="H50" s="1283"/>
      <c r="I50" s="103">
        <v>2481</v>
      </c>
      <c r="J50" s="104">
        <v>2615</v>
      </c>
      <c r="K50" s="104">
        <v>2707</v>
      </c>
      <c r="L50" s="104">
        <v>2679</v>
      </c>
      <c r="M50" s="105">
        <v>2976</v>
      </c>
    </row>
    <row r="51" spans="2:13" ht="27.75" customHeight="1" x14ac:dyDescent="0.15">
      <c r="B51" s="1276"/>
      <c r="C51" s="1277"/>
      <c r="D51" s="102"/>
      <c r="E51" s="1282" t="s">
        <v>42</v>
      </c>
      <c r="F51" s="1282"/>
      <c r="G51" s="1282"/>
      <c r="H51" s="1283"/>
      <c r="I51" s="103" t="s">
        <v>505</v>
      </c>
      <c r="J51" s="104" t="s">
        <v>505</v>
      </c>
      <c r="K51" s="104" t="s">
        <v>505</v>
      </c>
      <c r="L51" s="104" t="s">
        <v>505</v>
      </c>
      <c r="M51" s="105" t="s">
        <v>505</v>
      </c>
    </row>
    <row r="52" spans="2:13" ht="27.75" customHeight="1" x14ac:dyDescent="0.15">
      <c r="B52" s="1278"/>
      <c r="C52" s="1279"/>
      <c r="D52" s="102"/>
      <c r="E52" s="1282" t="s">
        <v>43</v>
      </c>
      <c r="F52" s="1282"/>
      <c r="G52" s="1282"/>
      <c r="H52" s="1283"/>
      <c r="I52" s="103">
        <v>5416</v>
      </c>
      <c r="J52" s="104">
        <v>5373</v>
      </c>
      <c r="K52" s="104">
        <v>5234</v>
      </c>
      <c r="L52" s="104">
        <v>5075</v>
      </c>
      <c r="M52" s="105">
        <v>5098</v>
      </c>
    </row>
    <row r="53" spans="2:13" ht="27.75" customHeight="1" thickBot="1" x14ac:dyDescent="0.2">
      <c r="B53" s="1289" t="s">
        <v>44</v>
      </c>
      <c r="C53" s="1290"/>
      <c r="D53" s="109"/>
      <c r="E53" s="1291" t="s">
        <v>45</v>
      </c>
      <c r="F53" s="1291"/>
      <c r="G53" s="1291"/>
      <c r="H53" s="1292"/>
      <c r="I53" s="110">
        <v>1582</v>
      </c>
      <c r="J53" s="111">
        <v>1343</v>
      </c>
      <c r="K53" s="111">
        <v>1094</v>
      </c>
      <c r="L53" s="111">
        <v>996</v>
      </c>
      <c r="M53" s="112">
        <v>707</v>
      </c>
    </row>
    <row r="54" spans="2:13" ht="27.75" customHeight="1" x14ac:dyDescent="0.15">
      <c r="B54" s="113" t="s">
        <v>46</v>
      </c>
      <c r="C54" s="114"/>
      <c r="D54" s="114"/>
      <c r="E54" s="115"/>
      <c r="F54" s="115"/>
      <c r="G54" s="115"/>
      <c r="H54" s="115"/>
      <c r="I54" s="116"/>
      <c r="J54" s="116"/>
      <c r="K54" s="116"/>
      <c r="L54" s="116"/>
      <c r="M54" s="116"/>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aymKb5hPR9JDtu7ims186nItKppDFanq9tRb1BaYP/+44lXg6qzRLmlU2I7OHGYMhwdSPt9aoK/YX7JHvptJA==" saltValue="wgeOWUtdjc/22DLcjGFa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7" t="s">
        <v>47</v>
      </c>
    </row>
    <row r="54" spans="2:8" ht="29.25" customHeight="1" thickBot="1" x14ac:dyDescent="0.25">
      <c r="B54" s="118" t="s">
        <v>1</v>
      </c>
      <c r="C54" s="119"/>
      <c r="D54" s="119"/>
      <c r="E54" s="120" t="s">
        <v>2</v>
      </c>
      <c r="F54" s="121" t="s">
        <v>549</v>
      </c>
      <c r="G54" s="121" t="s">
        <v>550</v>
      </c>
      <c r="H54" s="122" t="s">
        <v>551</v>
      </c>
    </row>
    <row r="55" spans="2:8" ht="52.5" customHeight="1" x14ac:dyDescent="0.15">
      <c r="B55" s="123"/>
      <c r="C55" s="1301" t="s">
        <v>48</v>
      </c>
      <c r="D55" s="1301"/>
      <c r="E55" s="1302"/>
      <c r="F55" s="124">
        <v>1440</v>
      </c>
      <c r="G55" s="124">
        <v>1489</v>
      </c>
      <c r="H55" s="125">
        <v>1571</v>
      </c>
    </row>
    <row r="56" spans="2:8" ht="52.5" customHeight="1" x14ac:dyDescent="0.15">
      <c r="B56" s="126"/>
      <c r="C56" s="1303" t="s">
        <v>49</v>
      </c>
      <c r="D56" s="1303"/>
      <c r="E56" s="1304"/>
      <c r="F56" s="127">
        <v>87</v>
      </c>
      <c r="G56" s="127">
        <v>57</v>
      </c>
      <c r="H56" s="128">
        <v>57</v>
      </c>
    </row>
    <row r="57" spans="2:8" ht="53.25" customHeight="1" x14ac:dyDescent="0.15">
      <c r="B57" s="126"/>
      <c r="C57" s="1305" t="s">
        <v>50</v>
      </c>
      <c r="D57" s="1305"/>
      <c r="E57" s="1306"/>
      <c r="F57" s="129">
        <v>890</v>
      </c>
      <c r="G57" s="129">
        <v>805</v>
      </c>
      <c r="H57" s="130">
        <v>902</v>
      </c>
    </row>
    <row r="58" spans="2:8" ht="45.75" customHeight="1" x14ac:dyDescent="0.15">
      <c r="B58" s="131"/>
      <c r="C58" s="1293" t="s">
        <v>568</v>
      </c>
      <c r="D58" s="1294"/>
      <c r="E58" s="1295"/>
      <c r="F58" s="132">
        <v>439</v>
      </c>
      <c r="G58" s="132">
        <v>439</v>
      </c>
      <c r="H58" s="133">
        <v>438</v>
      </c>
    </row>
    <row r="59" spans="2:8" ht="45.75" customHeight="1" x14ac:dyDescent="0.15">
      <c r="B59" s="131"/>
      <c r="C59" s="1293" t="s">
        <v>569</v>
      </c>
      <c r="D59" s="1294"/>
      <c r="E59" s="1295"/>
      <c r="F59" s="132">
        <v>125</v>
      </c>
      <c r="G59" s="132">
        <v>116</v>
      </c>
      <c r="H59" s="133">
        <v>108</v>
      </c>
    </row>
    <row r="60" spans="2:8" ht="45.75" customHeight="1" x14ac:dyDescent="0.15">
      <c r="B60" s="131"/>
      <c r="C60" s="1293" t="s">
        <v>570</v>
      </c>
      <c r="D60" s="1294"/>
      <c r="E60" s="1295"/>
      <c r="F60" s="132">
        <v>105</v>
      </c>
      <c r="G60" s="132">
        <v>90</v>
      </c>
      <c r="H60" s="133">
        <v>90</v>
      </c>
    </row>
    <row r="61" spans="2:8" ht="45.75" customHeight="1" x14ac:dyDescent="0.15">
      <c r="B61" s="131"/>
      <c r="C61" s="1293" t="s">
        <v>571</v>
      </c>
      <c r="D61" s="1294"/>
      <c r="E61" s="1295"/>
      <c r="F61" s="132">
        <v>66</v>
      </c>
      <c r="G61" s="132">
        <v>54</v>
      </c>
      <c r="H61" s="133">
        <v>79</v>
      </c>
    </row>
    <row r="62" spans="2:8" ht="45.75" customHeight="1" thickBot="1" x14ac:dyDescent="0.2">
      <c r="B62" s="134"/>
      <c r="C62" s="1296" t="s">
        <v>572</v>
      </c>
      <c r="D62" s="1297"/>
      <c r="E62" s="1298"/>
      <c r="F62" s="135" t="s">
        <v>573</v>
      </c>
      <c r="G62" s="135" t="s">
        <v>573</v>
      </c>
      <c r="H62" s="136">
        <v>75</v>
      </c>
    </row>
    <row r="63" spans="2:8" ht="52.5" customHeight="1" thickBot="1" x14ac:dyDescent="0.2">
      <c r="B63" s="137"/>
      <c r="C63" s="1299" t="s">
        <v>51</v>
      </c>
      <c r="D63" s="1299"/>
      <c r="E63" s="1300"/>
      <c r="F63" s="138">
        <v>2417</v>
      </c>
      <c r="G63" s="138">
        <v>2351</v>
      </c>
      <c r="H63" s="139">
        <v>2530</v>
      </c>
    </row>
    <row r="64" spans="2:8" ht="15" customHeight="1" x14ac:dyDescent="0.15"/>
  </sheetData>
  <sheetProtection algorithmName="SHA-512" hashValue="UHOGlrwMIVELTHtY9Ty4n+v4p93Ig9gHhMPrBd6xTUiHGxVFo8Fac7VQdOqcqJqBysYRSMGBj5UDnCuVggReEA==" saltValue="F2n1R4pTLdXSBe1flLol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E5D57-A497-4BB3-B12D-EE88A8C0D8E3}">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6" customWidth="1"/>
    <col min="2" max="107" width="2.5" style="386" customWidth="1"/>
    <col min="108" max="108" width="6.125" style="394" customWidth="1"/>
    <col min="109" max="109" width="5.875" style="393"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384"/>
      <c r="B1" s="385"/>
      <c r="DD1" s="386"/>
      <c r="DE1" s="386"/>
    </row>
    <row r="2" spans="1:143" ht="25.5" customHeight="1" x14ac:dyDescent="0.15">
      <c r="A2" s="387"/>
      <c r="C2" s="387"/>
      <c r="O2" s="387"/>
      <c r="P2" s="387"/>
      <c r="Q2" s="387"/>
      <c r="R2" s="387"/>
      <c r="S2" s="387"/>
      <c r="T2" s="387"/>
      <c r="U2" s="387"/>
      <c r="V2" s="387"/>
      <c r="W2" s="387"/>
      <c r="X2" s="387"/>
      <c r="Y2" s="387"/>
      <c r="Z2" s="387"/>
      <c r="AA2" s="387"/>
      <c r="AB2" s="387"/>
      <c r="AC2" s="387"/>
      <c r="AD2" s="387"/>
      <c r="AE2" s="387"/>
      <c r="AF2" s="387"/>
      <c r="AG2" s="387"/>
      <c r="AH2" s="387"/>
      <c r="AI2" s="387"/>
      <c r="AU2" s="387"/>
      <c r="BG2" s="387"/>
      <c r="BS2" s="387"/>
      <c r="CE2" s="387"/>
      <c r="CQ2" s="387"/>
      <c r="DD2" s="386"/>
      <c r="DE2" s="386"/>
    </row>
    <row r="3" spans="1:143" ht="25.5" customHeight="1" x14ac:dyDescent="0.15">
      <c r="A3" s="387"/>
      <c r="C3" s="387"/>
      <c r="O3" s="387"/>
      <c r="P3" s="387"/>
      <c r="Q3" s="387"/>
      <c r="R3" s="387"/>
      <c r="S3" s="387"/>
      <c r="T3" s="387"/>
      <c r="U3" s="387"/>
      <c r="V3" s="387"/>
      <c r="W3" s="387"/>
      <c r="X3" s="387"/>
      <c r="Y3" s="387"/>
      <c r="Z3" s="387"/>
      <c r="AA3" s="387"/>
      <c r="AB3" s="387"/>
      <c r="AC3" s="387"/>
      <c r="AD3" s="387"/>
      <c r="AE3" s="387"/>
      <c r="AF3" s="387"/>
      <c r="AG3" s="387"/>
      <c r="AH3" s="387"/>
      <c r="AI3" s="387"/>
      <c r="AU3" s="387"/>
      <c r="BG3" s="387"/>
      <c r="BS3" s="387"/>
      <c r="CE3" s="387"/>
      <c r="CQ3" s="387"/>
      <c r="DD3" s="386"/>
      <c r="DE3" s="386"/>
    </row>
    <row r="4" spans="1:143" s="288" customFormat="1" x14ac:dyDescent="0.15">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c r="DB7" s="387"/>
      <c r="DC7" s="387"/>
      <c r="DD7" s="387"/>
      <c r="DE7" s="387"/>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7"/>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87"/>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7"/>
      <c r="CM9" s="387"/>
      <c r="CN9" s="387"/>
      <c r="CO9" s="387"/>
      <c r="CP9" s="387"/>
      <c r="CQ9" s="387"/>
      <c r="CR9" s="387"/>
      <c r="CS9" s="387"/>
      <c r="CT9" s="387"/>
      <c r="CU9" s="387"/>
      <c r="CV9" s="387"/>
      <c r="CW9" s="387"/>
      <c r="CX9" s="387"/>
      <c r="CY9" s="387"/>
      <c r="CZ9" s="387"/>
      <c r="DA9" s="387"/>
      <c r="DB9" s="387"/>
      <c r="DC9" s="387"/>
      <c r="DD9" s="387"/>
      <c r="DE9" s="387"/>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289"/>
      <c r="DG10" s="289"/>
      <c r="DH10" s="289"/>
      <c r="DI10" s="289"/>
      <c r="DJ10" s="289"/>
      <c r="DK10" s="289"/>
      <c r="DL10" s="289"/>
      <c r="DM10" s="289"/>
      <c r="DN10" s="289"/>
      <c r="DO10" s="289"/>
      <c r="DP10" s="289"/>
      <c r="DQ10" s="289"/>
      <c r="DR10" s="289"/>
      <c r="DS10" s="289"/>
      <c r="DT10" s="289"/>
      <c r="DU10" s="289"/>
      <c r="DV10" s="289"/>
      <c r="DW10" s="289"/>
      <c r="EM10" s="288" t="s">
        <v>584</v>
      </c>
    </row>
    <row r="11" spans="1:143" s="288" customFormat="1" x14ac:dyDescent="0.15">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289"/>
      <c r="DG12" s="289"/>
      <c r="DH12" s="289"/>
      <c r="DI12" s="289"/>
      <c r="DJ12" s="289"/>
      <c r="DK12" s="289"/>
      <c r="DL12" s="289"/>
      <c r="DM12" s="289"/>
      <c r="DN12" s="289"/>
      <c r="DO12" s="289"/>
      <c r="DP12" s="289"/>
      <c r="DQ12" s="289"/>
      <c r="DR12" s="289"/>
      <c r="DS12" s="289"/>
      <c r="DT12" s="289"/>
      <c r="DU12" s="289"/>
      <c r="DV12" s="289"/>
      <c r="DW12" s="289"/>
      <c r="EM12" s="288" t="s">
        <v>584</v>
      </c>
    </row>
    <row r="13" spans="1:143" s="288" customFormat="1" x14ac:dyDescent="0.15">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86"/>
      <c r="DE19" s="386"/>
    </row>
    <row r="20" spans="1:351" x14ac:dyDescent="0.15">
      <c r="DD20" s="386"/>
      <c r="DE20" s="386"/>
    </row>
    <row r="21" spans="1:351" ht="17.25" x14ac:dyDescent="0.15">
      <c r="B21" s="388"/>
      <c r="C21" s="389"/>
      <c r="D21" s="389"/>
      <c r="E21" s="389"/>
      <c r="F21" s="389"/>
      <c r="G21" s="389"/>
      <c r="H21" s="389"/>
      <c r="I21" s="389"/>
      <c r="J21" s="389"/>
      <c r="K21" s="389"/>
      <c r="L21" s="389"/>
      <c r="M21" s="389"/>
      <c r="N21" s="390"/>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90"/>
      <c r="AU21" s="389"/>
      <c r="AV21" s="389"/>
      <c r="AW21" s="389"/>
      <c r="AX21" s="389"/>
      <c r="AY21" s="389"/>
      <c r="AZ21" s="389"/>
      <c r="BA21" s="389"/>
      <c r="BB21" s="389"/>
      <c r="BC21" s="389"/>
      <c r="BD21" s="389"/>
      <c r="BE21" s="389"/>
      <c r="BF21" s="390"/>
      <c r="BG21" s="389"/>
      <c r="BH21" s="389"/>
      <c r="BI21" s="389"/>
      <c r="BJ21" s="389"/>
      <c r="BK21" s="389"/>
      <c r="BL21" s="389"/>
      <c r="BM21" s="389"/>
      <c r="BN21" s="389"/>
      <c r="BO21" s="389"/>
      <c r="BP21" s="389"/>
      <c r="BQ21" s="389"/>
      <c r="BR21" s="390"/>
      <c r="BS21" s="389"/>
      <c r="BT21" s="389"/>
      <c r="BU21" s="389"/>
      <c r="BV21" s="389"/>
      <c r="BW21" s="389"/>
      <c r="BX21" s="389"/>
      <c r="BY21" s="389"/>
      <c r="BZ21" s="389"/>
      <c r="CA21" s="389"/>
      <c r="CB21" s="389"/>
      <c r="CC21" s="389"/>
      <c r="CD21" s="390"/>
      <c r="CE21" s="389"/>
      <c r="CF21" s="389"/>
      <c r="CG21" s="389"/>
      <c r="CH21" s="389"/>
      <c r="CI21" s="389"/>
      <c r="CJ21" s="389"/>
      <c r="CK21" s="389"/>
      <c r="CL21" s="389"/>
      <c r="CM21" s="389"/>
      <c r="CN21" s="389"/>
      <c r="CO21" s="389"/>
      <c r="CP21" s="390"/>
      <c r="CQ21" s="389"/>
      <c r="CR21" s="389"/>
      <c r="CS21" s="389"/>
      <c r="CT21" s="389"/>
      <c r="CU21" s="389"/>
      <c r="CV21" s="389"/>
      <c r="CW21" s="389"/>
      <c r="CX21" s="389"/>
      <c r="CY21" s="389"/>
      <c r="CZ21" s="389"/>
      <c r="DA21" s="389"/>
      <c r="DB21" s="390"/>
      <c r="DC21" s="389"/>
      <c r="DD21" s="391"/>
      <c r="DE21" s="386"/>
      <c r="MM21" s="392"/>
    </row>
    <row r="22" spans="1:351" ht="17.25" x14ac:dyDescent="0.15">
      <c r="B22" s="393"/>
      <c r="MM22" s="392"/>
    </row>
    <row r="23" spans="1:351" x14ac:dyDescent="0.15">
      <c r="B23" s="393"/>
    </row>
    <row r="24" spans="1:351" x14ac:dyDescent="0.15">
      <c r="B24" s="393"/>
    </row>
    <row r="25" spans="1:351" x14ac:dyDescent="0.15">
      <c r="B25" s="393"/>
    </row>
    <row r="26" spans="1:351" x14ac:dyDescent="0.15">
      <c r="B26" s="393"/>
    </row>
    <row r="27" spans="1:351" x14ac:dyDescent="0.15">
      <c r="B27" s="393"/>
    </row>
    <row r="28" spans="1:351" x14ac:dyDescent="0.15">
      <c r="B28" s="393"/>
    </row>
    <row r="29" spans="1:351" x14ac:dyDescent="0.15">
      <c r="B29" s="393"/>
    </row>
    <row r="30" spans="1:351" x14ac:dyDescent="0.15">
      <c r="B30" s="393"/>
    </row>
    <row r="31" spans="1:351" x14ac:dyDescent="0.15">
      <c r="B31" s="393"/>
    </row>
    <row r="32" spans="1:351" x14ac:dyDescent="0.15">
      <c r="B32" s="393"/>
    </row>
    <row r="33" spans="2:109" x14ac:dyDescent="0.15">
      <c r="B33" s="393"/>
    </row>
    <row r="34" spans="2:109" x14ac:dyDescent="0.15">
      <c r="B34" s="393"/>
    </row>
    <row r="35" spans="2:109" x14ac:dyDescent="0.15">
      <c r="B35" s="393"/>
    </row>
    <row r="36" spans="2:109" x14ac:dyDescent="0.15">
      <c r="B36" s="393"/>
    </row>
    <row r="37" spans="2:109" x14ac:dyDescent="0.15">
      <c r="B37" s="393"/>
    </row>
    <row r="38" spans="2:109" x14ac:dyDescent="0.15">
      <c r="B38" s="393"/>
    </row>
    <row r="39" spans="2:109" x14ac:dyDescent="0.15">
      <c r="B39" s="39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7"/>
    </row>
    <row r="40" spans="2:109" x14ac:dyDescent="0.15">
      <c r="B40" s="398"/>
      <c r="DD40" s="398"/>
      <c r="DE40" s="386"/>
    </row>
    <row r="41" spans="2:109" ht="17.25" x14ac:dyDescent="0.15">
      <c r="B41" s="399" t="s">
        <v>585</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91"/>
    </row>
    <row r="42" spans="2:109" x14ac:dyDescent="0.15">
      <c r="B42" s="393"/>
      <c r="G42" s="400"/>
      <c r="I42" s="401"/>
      <c r="J42" s="401"/>
      <c r="K42" s="401"/>
      <c r="AM42" s="400"/>
      <c r="AN42" s="400" t="s">
        <v>586</v>
      </c>
      <c r="AP42" s="401"/>
      <c r="AQ42" s="401"/>
      <c r="AR42" s="401"/>
      <c r="AY42" s="400"/>
      <c r="BA42" s="401"/>
      <c r="BB42" s="401"/>
      <c r="BC42" s="401"/>
      <c r="BK42" s="400"/>
      <c r="BM42" s="401"/>
      <c r="BN42" s="401"/>
      <c r="BO42" s="401"/>
      <c r="BW42" s="400"/>
      <c r="BY42" s="401"/>
      <c r="BZ42" s="401"/>
      <c r="CA42" s="401"/>
      <c r="CI42" s="400"/>
      <c r="CK42" s="401"/>
      <c r="CL42" s="401"/>
      <c r="CM42" s="401"/>
      <c r="CU42" s="400"/>
      <c r="CW42" s="401"/>
      <c r="CX42" s="401"/>
      <c r="CY42" s="401"/>
    </row>
    <row r="43" spans="2:109" ht="13.5" customHeight="1" x14ac:dyDescent="0.15">
      <c r="B43" s="393"/>
      <c r="AN43" s="1319" t="s">
        <v>587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3"/>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3"/>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3"/>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3"/>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3"/>
      <c r="H48" s="402"/>
      <c r="I48" s="402"/>
      <c r="J48" s="402"/>
      <c r="AN48" s="402"/>
      <c r="AO48" s="402"/>
      <c r="AP48" s="402"/>
      <c r="AZ48" s="402"/>
      <c r="BA48" s="402"/>
      <c r="BB48" s="402"/>
      <c r="BL48" s="402"/>
      <c r="BM48" s="402"/>
      <c r="BN48" s="402"/>
      <c r="BX48" s="402"/>
      <c r="BY48" s="402"/>
      <c r="BZ48" s="402"/>
      <c r="CJ48" s="402"/>
      <c r="CK48" s="402"/>
      <c r="CL48" s="402"/>
      <c r="CV48" s="402"/>
      <c r="CW48" s="402"/>
      <c r="CX48" s="402"/>
    </row>
    <row r="49" spans="1:109" x14ac:dyDescent="0.15">
      <c r="B49" s="393"/>
      <c r="AN49" s="386" t="s">
        <v>588</v>
      </c>
    </row>
    <row r="50" spans="1:109" x14ac:dyDescent="0.15">
      <c r="B50" s="393"/>
      <c r="G50" s="1313"/>
      <c r="H50" s="1313"/>
      <c r="I50" s="1313"/>
      <c r="J50" s="1313"/>
      <c r="K50" s="403"/>
      <c r="L50" s="403"/>
      <c r="M50" s="404"/>
      <c r="N50" s="404"/>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2" t="s">
        <v>547</v>
      </c>
      <c r="BQ50" s="1312"/>
      <c r="BR50" s="1312"/>
      <c r="BS50" s="1312"/>
      <c r="BT50" s="1312"/>
      <c r="BU50" s="1312"/>
      <c r="BV50" s="1312"/>
      <c r="BW50" s="1312"/>
      <c r="BX50" s="1312" t="s">
        <v>548</v>
      </c>
      <c r="BY50" s="1312"/>
      <c r="BZ50" s="1312"/>
      <c r="CA50" s="1312"/>
      <c r="CB50" s="1312"/>
      <c r="CC50" s="1312"/>
      <c r="CD50" s="1312"/>
      <c r="CE50" s="1312"/>
      <c r="CF50" s="1312" t="s">
        <v>549</v>
      </c>
      <c r="CG50" s="1312"/>
      <c r="CH50" s="1312"/>
      <c r="CI50" s="1312"/>
      <c r="CJ50" s="1312"/>
      <c r="CK50" s="1312"/>
      <c r="CL50" s="1312"/>
      <c r="CM50" s="1312"/>
      <c r="CN50" s="1312" t="s">
        <v>550</v>
      </c>
      <c r="CO50" s="1312"/>
      <c r="CP50" s="1312"/>
      <c r="CQ50" s="1312"/>
      <c r="CR50" s="1312"/>
      <c r="CS50" s="1312"/>
      <c r="CT50" s="1312"/>
      <c r="CU50" s="1312"/>
      <c r="CV50" s="1312" t="s">
        <v>551</v>
      </c>
      <c r="CW50" s="1312"/>
      <c r="CX50" s="1312"/>
      <c r="CY50" s="1312"/>
      <c r="CZ50" s="1312"/>
      <c r="DA50" s="1312"/>
      <c r="DB50" s="1312"/>
      <c r="DC50" s="1312"/>
    </row>
    <row r="51" spans="1:109" ht="13.5" customHeight="1" x14ac:dyDescent="0.15">
      <c r="B51" s="393"/>
      <c r="G51" s="1315"/>
      <c r="H51" s="1315"/>
      <c r="I51" s="1328"/>
      <c r="J51" s="1328"/>
      <c r="K51" s="1314"/>
      <c r="L51" s="1314"/>
      <c r="M51" s="1314"/>
      <c r="N51" s="1314"/>
      <c r="AM51" s="402"/>
      <c r="AN51" s="1310" t="s">
        <v>589</v>
      </c>
      <c r="AO51" s="1310"/>
      <c r="AP51" s="1310"/>
      <c r="AQ51" s="1310"/>
      <c r="AR51" s="1310"/>
      <c r="AS51" s="1310"/>
      <c r="AT51" s="1310"/>
      <c r="AU51" s="1310"/>
      <c r="AV51" s="1310"/>
      <c r="AW51" s="1310"/>
      <c r="AX51" s="1310"/>
      <c r="AY51" s="1310"/>
      <c r="AZ51" s="1310"/>
      <c r="BA51" s="1310"/>
      <c r="BB51" s="1310" t="s">
        <v>590</v>
      </c>
      <c r="BC51" s="1310"/>
      <c r="BD51" s="1310"/>
      <c r="BE51" s="1310"/>
      <c r="BF51" s="1310"/>
      <c r="BG51" s="1310"/>
      <c r="BH51" s="1310"/>
      <c r="BI51" s="1310"/>
      <c r="BJ51" s="1310"/>
      <c r="BK51" s="1310"/>
      <c r="BL51" s="1310"/>
      <c r="BM51" s="1310"/>
      <c r="BN51" s="1310"/>
      <c r="BO51" s="1310"/>
      <c r="BP51" s="1307">
        <v>51.6</v>
      </c>
      <c r="BQ51" s="1307"/>
      <c r="BR51" s="1307"/>
      <c r="BS51" s="1307"/>
      <c r="BT51" s="1307"/>
      <c r="BU51" s="1307"/>
      <c r="BV51" s="1307"/>
      <c r="BW51" s="1307"/>
      <c r="BX51" s="1307">
        <v>43.7</v>
      </c>
      <c r="BY51" s="1307"/>
      <c r="BZ51" s="1307"/>
      <c r="CA51" s="1307"/>
      <c r="CB51" s="1307"/>
      <c r="CC51" s="1307"/>
      <c r="CD51" s="1307"/>
      <c r="CE51" s="1307"/>
      <c r="CF51" s="1307">
        <v>35.5</v>
      </c>
      <c r="CG51" s="1307"/>
      <c r="CH51" s="1307"/>
      <c r="CI51" s="1307"/>
      <c r="CJ51" s="1307"/>
      <c r="CK51" s="1307"/>
      <c r="CL51" s="1307"/>
      <c r="CM51" s="1307"/>
      <c r="CN51" s="1307">
        <v>32.1</v>
      </c>
      <c r="CO51" s="1307"/>
      <c r="CP51" s="1307"/>
      <c r="CQ51" s="1307"/>
      <c r="CR51" s="1307"/>
      <c r="CS51" s="1307"/>
      <c r="CT51" s="1307"/>
      <c r="CU51" s="1307"/>
      <c r="CV51" s="1307">
        <v>21.4</v>
      </c>
      <c r="CW51" s="1307"/>
      <c r="CX51" s="1307"/>
      <c r="CY51" s="1307"/>
      <c r="CZ51" s="1307"/>
      <c r="DA51" s="1307"/>
      <c r="DB51" s="1307"/>
      <c r="DC51" s="1307"/>
    </row>
    <row r="52" spans="1:109" x14ac:dyDescent="0.15">
      <c r="B52" s="393"/>
      <c r="G52" s="1315"/>
      <c r="H52" s="1315"/>
      <c r="I52" s="1328"/>
      <c r="J52" s="1328"/>
      <c r="K52" s="1314"/>
      <c r="L52" s="1314"/>
      <c r="M52" s="1314"/>
      <c r="N52" s="1314"/>
      <c r="AM52" s="402"/>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1"/>
      <c r="B53" s="393"/>
      <c r="G53" s="1315"/>
      <c r="H53" s="1315"/>
      <c r="I53" s="1313"/>
      <c r="J53" s="1313"/>
      <c r="K53" s="1314"/>
      <c r="L53" s="1314"/>
      <c r="M53" s="1314"/>
      <c r="N53" s="1314"/>
      <c r="AM53" s="402"/>
      <c r="AN53" s="1310"/>
      <c r="AO53" s="1310"/>
      <c r="AP53" s="1310"/>
      <c r="AQ53" s="1310"/>
      <c r="AR53" s="1310"/>
      <c r="AS53" s="1310"/>
      <c r="AT53" s="1310"/>
      <c r="AU53" s="1310"/>
      <c r="AV53" s="1310"/>
      <c r="AW53" s="1310"/>
      <c r="AX53" s="1310"/>
      <c r="AY53" s="1310"/>
      <c r="AZ53" s="1310"/>
      <c r="BA53" s="1310"/>
      <c r="BB53" s="1310" t="s">
        <v>591</v>
      </c>
      <c r="BC53" s="1310"/>
      <c r="BD53" s="1310"/>
      <c r="BE53" s="1310"/>
      <c r="BF53" s="1310"/>
      <c r="BG53" s="1310"/>
      <c r="BH53" s="1310"/>
      <c r="BI53" s="1310"/>
      <c r="BJ53" s="1310"/>
      <c r="BK53" s="1310"/>
      <c r="BL53" s="1310"/>
      <c r="BM53" s="1310"/>
      <c r="BN53" s="1310"/>
      <c r="BO53" s="1310"/>
      <c r="BP53" s="1307">
        <v>54.5</v>
      </c>
      <c r="BQ53" s="1307"/>
      <c r="BR53" s="1307"/>
      <c r="BS53" s="1307"/>
      <c r="BT53" s="1307"/>
      <c r="BU53" s="1307"/>
      <c r="BV53" s="1307"/>
      <c r="BW53" s="1307"/>
      <c r="BX53" s="1307">
        <v>56.3</v>
      </c>
      <c r="BY53" s="1307"/>
      <c r="BZ53" s="1307"/>
      <c r="CA53" s="1307"/>
      <c r="CB53" s="1307"/>
      <c r="CC53" s="1307"/>
      <c r="CD53" s="1307"/>
      <c r="CE53" s="1307"/>
      <c r="CF53" s="1307">
        <v>58</v>
      </c>
      <c r="CG53" s="1307"/>
      <c r="CH53" s="1307"/>
      <c r="CI53" s="1307"/>
      <c r="CJ53" s="1307"/>
      <c r="CK53" s="1307"/>
      <c r="CL53" s="1307"/>
      <c r="CM53" s="1307"/>
      <c r="CN53" s="1307">
        <v>59.3</v>
      </c>
      <c r="CO53" s="1307"/>
      <c r="CP53" s="1307"/>
      <c r="CQ53" s="1307"/>
      <c r="CR53" s="1307"/>
      <c r="CS53" s="1307"/>
      <c r="CT53" s="1307"/>
      <c r="CU53" s="1307"/>
      <c r="CV53" s="1307">
        <v>59.4</v>
      </c>
      <c r="CW53" s="1307"/>
      <c r="CX53" s="1307"/>
      <c r="CY53" s="1307"/>
      <c r="CZ53" s="1307"/>
      <c r="DA53" s="1307"/>
      <c r="DB53" s="1307"/>
      <c r="DC53" s="1307"/>
    </row>
    <row r="54" spans="1:109" x14ac:dyDescent="0.15">
      <c r="A54" s="401"/>
      <c r="B54" s="393"/>
      <c r="G54" s="1315"/>
      <c r="H54" s="1315"/>
      <c r="I54" s="1313"/>
      <c r="J54" s="1313"/>
      <c r="K54" s="1314"/>
      <c r="L54" s="1314"/>
      <c r="M54" s="1314"/>
      <c r="N54" s="1314"/>
      <c r="AM54" s="402"/>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1"/>
      <c r="B55" s="393"/>
      <c r="G55" s="1313"/>
      <c r="H55" s="1313"/>
      <c r="I55" s="1313"/>
      <c r="J55" s="1313"/>
      <c r="K55" s="1314"/>
      <c r="L55" s="1314"/>
      <c r="M55" s="1314"/>
      <c r="N55" s="1314"/>
      <c r="AN55" s="1312" t="s">
        <v>592</v>
      </c>
      <c r="AO55" s="1312"/>
      <c r="AP55" s="1312"/>
      <c r="AQ55" s="1312"/>
      <c r="AR55" s="1312"/>
      <c r="AS55" s="1312"/>
      <c r="AT55" s="1312"/>
      <c r="AU55" s="1312"/>
      <c r="AV55" s="1312"/>
      <c r="AW55" s="1312"/>
      <c r="AX55" s="1312"/>
      <c r="AY55" s="1312"/>
      <c r="AZ55" s="1312"/>
      <c r="BA55" s="1312"/>
      <c r="BB55" s="1310" t="s">
        <v>590</v>
      </c>
      <c r="BC55" s="1310"/>
      <c r="BD55" s="1310"/>
      <c r="BE55" s="1310"/>
      <c r="BF55" s="1310"/>
      <c r="BG55" s="1310"/>
      <c r="BH55" s="1310"/>
      <c r="BI55" s="1310"/>
      <c r="BJ55" s="1310"/>
      <c r="BK55" s="1310"/>
      <c r="BL55" s="1310"/>
      <c r="BM55" s="1310"/>
      <c r="BN55" s="1310"/>
      <c r="BO55" s="1310"/>
      <c r="BP55" s="1307">
        <v>38.5</v>
      </c>
      <c r="BQ55" s="1307"/>
      <c r="BR55" s="1307"/>
      <c r="BS55" s="1307"/>
      <c r="BT55" s="1307"/>
      <c r="BU55" s="1307"/>
      <c r="BV55" s="1307"/>
      <c r="BW55" s="1307"/>
      <c r="BX55" s="1307">
        <v>32.799999999999997</v>
      </c>
      <c r="BY55" s="1307"/>
      <c r="BZ55" s="1307"/>
      <c r="CA55" s="1307"/>
      <c r="CB55" s="1307"/>
      <c r="CC55" s="1307"/>
      <c r="CD55" s="1307"/>
      <c r="CE55" s="1307"/>
      <c r="CF55" s="1307">
        <v>20.9</v>
      </c>
      <c r="CG55" s="1307"/>
      <c r="CH55" s="1307"/>
      <c r="CI55" s="1307"/>
      <c r="CJ55" s="1307"/>
      <c r="CK55" s="1307"/>
      <c r="CL55" s="1307"/>
      <c r="CM55" s="1307"/>
      <c r="CN55" s="1307">
        <v>21</v>
      </c>
      <c r="CO55" s="1307"/>
      <c r="CP55" s="1307"/>
      <c r="CQ55" s="1307"/>
      <c r="CR55" s="1307"/>
      <c r="CS55" s="1307"/>
      <c r="CT55" s="1307"/>
      <c r="CU55" s="1307"/>
      <c r="CV55" s="1307">
        <v>23.5</v>
      </c>
      <c r="CW55" s="1307"/>
      <c r="CX55" s="1307"/>
      <c r="CY55" s="1307"/>
      <c r="CZ55" s="1307"/>
      <c r="DA55" s="1307"/>
      <c r="DB55" s="1307"/>
      <c r="DC55" s="1307"/>
    </row>
    <row r="56" spans="1:109" x14ac:dyDescent="0.15">
      <c r="A56" s="401"/>
      <c r="B56" s="393"/>
      <c r="G56" s="1313"/>
      <c r="H56" s="1313"/>
      <c r="I56" s="1313"/>
      <c r="J56" s="1313"/>
      <c r="K56" s="1314"/>
      <c r="L56" s="1314"/>
      <c r="M56" s="1314"/>
      <c r="N56" s="1314"/>
      <c r="AN56" s="1312"/>
      <c r="AO56" s="1312"/>
      <c r="AP56" s="1312"/>
      <c r="AQ56" s="1312"/>
      <c r="AR56" s="1312"/>
      <c r="AS56" s="1312"/>
      <c r="AT56" s="1312"/>
      <c r="AU56" s="1312"/>
      <c r="AV56" s="1312"/>
      <c r="AW56" s="1312"/>
      <c r="AX56" s="1312"/>
      <c r="AY56" s="1312"/>
      <c r="AZ56" s="1312"/>
      <c r="BA56" s="1312"/>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1" customFormat="1" x14ac:dyDescent="0.15">
      <c r="B57" s="405"/>
      <c r="G57" s="1313"/>
      <c r="H57" s="1313"/>
      <c r="I57" s="1308"/>
      <c r="J57" s="1308"/>
      <c r="K57" s="1314"/>
      <c r="L57" s="1314"/>
      <c r="M57" s="1314"/>
      <c r="N57" s="1314"/>
      <c r="AM57" s="386"/>
      <c r="AN57" s="1312"/>
      <c r="AO57" s="1312"/>
      <c r="AP57" s="1312"/>
      <c r="AQ57" s="1312"/>
      <c r="AR57" s="1312"/>
      <c r="AS57" s="1312"/>
      <c r="AT57" s="1312"/>
      <c r="AU57" s="1312"/>
      <c r="AV57" s="1312"/>
      <c r="AW57" s="1312"/>
      <c r="AX57" s="1312"/>
      <c r="AY57" s="1312"/>
      <c r="AZ57" s="1312"/>
      <c r="BA57" s="1312"/>
      <c r="BB57" s="1310" t="s">
        <v>591</v>
      </c>
      <c r="BC57" s="1310"/>
      <c r="BD57" s="1310"/>
      <c r="BE57" s="1310"/>
      <c r="BF57" s="1310"/>
      <c r="BG57" s="1310"/>
      <c r="BH57" s="1310"/>
      <c r="BI57" s="1310"/>
      <c r="BJ57" s="1310"/>
      <c r="BK57" s="1310"/>
      <c r="BL57" s="1310"/>
      <c r="BM57" s="1310"/>
      <c r="BN57" s="1310"/>
      <c r="BO57" s="1310"/>
      <c r="BP57" s="1307">
        <v>57.6</v>
      </c>
      <c r="BQ57" s="1307"/>
      <c r="BR57" s="1307"/>
      <c r="BS57" s="1307"/>
      <c r="BT57" s="1307"/>
      <c r="BU57" s="1307"/>
      <c r="BV57" s="1307"/>
      <c r="BW57" s="1307"/>
      <c r="BX57" s="1307">
        <v>58.9</v>
      </c>
      <c r="BY57" s="1307"/>
      <c r="BZ57" s="1307"/>
      <c r="CA57" s="1307"/>
      <c r="CB57" s="1307"/>
      <c r="CC57" s="1307"/>
      <c r="CD57" s="1307"/>
      <c r="CE57" s="1307"/>
      <c r="CF57" s="1307">
        <v>60.5</v>
      </c>
      <c r="CG57" s="1307"/>
      <c r="CH57" s="1307"/>
      <c r="CI57" s="1307"/>
      <c r="CJ57" s="1307"/>
      <c r="CK57" s="1307"/>
      <c r="CL57" s="1307"/>
      <c r="CM57" s="1307"/>
      <c r="CN57" s="1307">
        <v>61.2</v>
      </c>
      <c r="CO57" s="1307"/>
      <c r="CP57" s="1307"/>
      <c r="CQ57" s="1307"/>
      <c r="CR57" s="1307"/>
      <c r="CS57" s="1307"/>
      <c r="CT57" s="1307"/>
      <c r="CU57" s="1307"/>
      <c r="CV57" s="1307">
        <v>61.8</v>
      </c>
      <c r="CW57" s="1307"/>
      <c r="CX57" s="1307"/>
      <c r="CY57" s="1307"/>
      <c r="CZ57" s="1307"/>
      <c r="DA57" s="1307"/>
      <c r="DB57" s="1307"/>
      <c r="DC57" s="1307"/>
      <c r="DD57" s="406"/>
      <c r="DE57" s="405"/>
    </row>
    <row r="58" spans="1:109" s="401" customFormat="1" x14ac:dyDescent="0.15">
      <c r="A58" s="386"/>
      <c r="B58" s="405"/>
      <c r="G58" s="1313"/>
      <c r="H58" s="1313"/>
      <c r="I58" s="1308"/>
      <c r="J58" s="1308"/>
      <c r="K58" s="1314"/>
      <c r="L58" s="1314"/>
      <c r="M58" s="1314"/>
      <c r="N58" s="1314"/>
      <c r="AM58" s="386"/>
      <c r="AN58" s="1312"/>
      <c r="AO58" s="1312"/>
      <c r="AP58" s="1312"/>
      <c r="AQ58" s="1312"/>
      <c r="AR58" s="1312"/>
      <c r="AS58" s="1312"/>
      <c r="AT58" s="1312"/>
      <c r="AU58" s="1312"/>
      <c r="AV58" s="1312"/>
      <c r="AW58" s="1312"/>
      <c r="AX58" s="1312"/>
      <c r="AY58" s="1312"/>
      <c r="AZ58" s="1312"/>
      <c r="BA58" s="1312"/>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6"/>
      <c r="DE58" s="405"/>
    </row>
    <row r="59" spans="1:109" s="401" customFormat="1" x14ac:dyDescent="0.15">
      <c r="A59" s="386"/>
      <c r="B59" s="405"/>
      <c r="K59" s="407"/>
      <c r="L59" s="407"/>
      <c r="M59" s="407"/>
      <c r="N59" s="407"/>
      <c r="AQ59" s="407"/>
      <c r="AR59" s="407"/>
      <c r="AS59" s="407"/>
      <c r="AT59" s="407"/>
      <c r="BC59" s="407"/>
      <c r="BD59" s="407"/>
      <c r="BE59" s="407"/>
      <c r="BF59" s="407"/>
      <c r="BO59" s="407"/>
      <c r="BP59" s="407"/>
      <c r="BQ59" s="407"/>
      <c r="BR59" s="407"/>
      <c r="CA59" s="407"/>
      <c r="CB59" s="407"/>
      <c r="CC59" s="407"/>
      <c r="CD59" s="407"/>
      <c r="CM59" s="407"/>
      <c r="CN59" s="407"/>
      <c r="CO59" s="407"/>
      <c r="CP59" s="407"/>
      <c r="CY59" s="407"/>
      <c r="CZ59" s="407"/>
      <c r="DA59" s="407"/>
      <c r="DB59" s="407"/>
      <c r="DC59" s="407"/>
      <c r="DD59" s="406"/>
      <c r="DE59" s="405"/>
    </row>
    <row r="60" spans="1:109" s="401" customFormat="1" x14ac:dyDescent="0.15">
      <c r="A60" s="386"/>
      <c r="B60" s="405"/>
      <c r="K60" s="407"/>
      <c r="L60" s="407"/>
      <c r="M60" s="407"/>
      <c r="N60" s="407"/>
      <c r="AQ60" s="407"/>
      <c r="AR60" s="407"/>
      <c r="AS60" s="407"/>
      <c r="AT60" s="407"/>
      <c r="BC60" s="407"/>
      <c r="BD60" s="407"/>
      <c r="BE60" s="407"/>
      <c r="BF60" s="407"/>
      <c r="BO60" s="407"/>
      <c r="BP60" s="407"/>
      <c r="BQ60" s="407"/>
      <c r="BR60" s="407"/>
      <c r="CA60" s="407"/>
      <c r="CB60" s="407"/>
      <c r="CC60" s="407"/>
      <c r="CD60" s="407"/>
      <c r="CM60" s="407"/>
      <c r="CN60" s="407"/>
      <c r="CO60" s="407"/>
      <c r="CP60" s="407"/>
      <c r="CY60" s="407"/>
      <c r="CZ60" s="407"/>
      <c r="DA60" s="407"/>
      <c r="DB60" s="407"/>
      <c r="DC60" s="407"/>
      <c r="DD60" s="406"/>
      <c r="DE60" s="405"/>
    </row>
    <row r="61" spans="1:109" s="401" customFormat="1" x14ac:dyDescent="0.15">
      <c r="A61" s="386"/>
      <c r="B61" s="408"/>
      <c r="C61" s="409"/>
      <c r="D61" s="409"/>
      <c r="E61" s="409"/>
      <c r="F61" s="409"/>
      <c r="G61" s="409"/>
      <c r="H61" s="409"/>
      <c r="I61" s="409"/>
      <c r="J61" s="409"/>
      <c r="K61" s="409"/>
      <c r="L61" s="409"/>
      <c r="M61" s="410"/>
      <c r="N61" s="410"/>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10"/>
      <c r="AT61" s="410"/>
      <c r="AU61" s="409"/>
      <c r="AV61" s="409"/>
      <c r="AW61" s="409"/>
      <c r="AX61" s="409"/>
      <c r="AY61" s="409"/>
      <c r="AZ61" s="409"/>
      <c r="BA61" s="409"/>
      <c r="BB61" s="409"/>
      <c r="BC61" s="409"/>
      <c r="BD61" s="409"/>
      <c r="BE61" s="410"/>
      <c r="BF61" s="410"/>
      <c r="BG61" s="409"/>
      <c r="BH61" s="409"/>
      <c r="BI61" s="409"/>
      <c r="BJ61" s="409"/>
      <c r="BK61" s="409"/>
      <c r="BL61" s="409"/>
      <c r="BM61" s="409"/>
      <c r="BN61" s="409"/>
      <c r="BO61" s="409"/>
      <c r="BP61" s="409"/>
      <c r="BQ61" s="410"/>
      <c r="BR61" s="410"/>
      <c r="BS61" s="409"/>
      <c r="BT61" s="409"/>
      <c r="BU61" s="409"/>
      <c r="BV61" s="409"/>
      <c r="BW61" s="409"/>
      <c r="BX61" s="409"/>
      <c r="BY61" s="409"/>
      <c r="BZ61" s="409"/>
      <c r="CA61" s="409"/>
      <c r="CB61" s="409"/>
      <c r="CC61" s="410"/>
      <c r="CD61" s="410"/>
      <c r="CE61" s="409"/>
      <c r="CF61" s="409"/>
      <c r="CG61" s="409"/>
      <c r="CH61" s="409"/>
      <c r="CI61" s="409"/>
      <c r="CJ61" s="409"/>
      <c r="CK61" s="409"/>
      <c r="CL61" s="409"/>
      <c r="CM61" s="409"/>
      <c r="CN61" s="409"/>
      <c r="CO61" s="410"/>
      <c r="CP61" s="410"/>
      <c r="CQ61" s="409"/>
      <c r="CR61" s="409"/>
      <c r="CS61" s="409"/>
      <c r="CT61" s="409"/>
      <c r="CU61" s="409"/>
      <c r="CV61" s="409"/>
      <c r="CW61" s="409"/>
      <c r="CX61" s="409"/>
      <c r="CY61" s="409"/>
      <c r="CZ61" s="409"/>
      <c r="DA61" s="410"/>
      <c r="DB61" s="410"/>
      <c r="DC61" s="410"/>
      <c r="DD61" s="411"/>
      <c r="DE61" s="405"/>
    </row>
    <row r="62" spans="1:109" x14ac:dyDescent="0.15">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86"/>
    </row>
    <row r="63" spans="1:109" ht="17.25" x14ac:dyDescent="0.15">
      <c r="B63" s="412" t="s">
        <v>593</v>
      </c>
    </row>
    <row r="64" spans="1:109" x14ac:dyDescent="0.15">
      <c r="B64" s="393"/>
      <c r="G64" s="400"/>
      <c r="I64" s="413"/>
      <c r="J64" s="413"/>
      <c r="K64" s="413"/>
      <c r="L64" s="413"/>
      <c r="M64" s="413"/>
      <c r="N64" s="414"/>
      <c r="AM64" s="400"/>
      <c r="AN64" s="400" t="s">
        <v>586</v>
      </c>
      <c r="AP64" s="401"/>
      <c r="AQ64" s="401"/>
      <c r="AR64" s="401"/>
      <c r="AY64" s="400"/>
      <c r="BA64" s="401"/>
      <c r="BB64" s="401"/>
      <c r="BC64" s="401"/>
      <c r="BK64" s="400"/>
      <c r="BM64" s="401"/>
      <c r="BN64" s="401"/>
      <c r="BO64" s="401"/>
      <c r="BW64" s="400"/>
      <c r="BY64" s="401"/>
      <c r="BZ64" s="401"/>
      <c r="CA64" s="401"/>
      <c r="CI64" s="400"/>
      <c r="CK64" s="401"/>
      <c r="CL64" s="401"/>
      <c r="CM64" s="401"/>
      <c r="CU64" s="400"/>
      <c r="CW64" s="401"/>
      <c r="CX64" s="401"/>
      <c r="CY64" s="401"/>
    </row>
    <row r="65" spans="2:107" x14ac:dyDescent="0.15">
      <c r="B65" s="393"/>
      <c r="AN65" s="1319" t="s">
        <v>594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3"/>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3"/>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3"/>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3"/>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3"/>
      <c r="H70" s="415"/>
      <c r="I70" s="415"/>
      <c r="J70" s="416"/>
      <c r="K70" s="416"/>
      <c r="L70" s="417"/>
      <c r="M70" s="416"/>
      <c r="N70" s="417"/>
      <c r="AN70" s="402"/>
      <c r="AO70" s="402"/>
      <c r="AP70" s="402"/>
      <c r="AZ70" s="402"/>
      <c r="BA70" s="402"/>
      <c r="BB70" s="402"/>
      <c r="BL70" s="402"/>
      <c r="BM70" s="402"/>
      <c r="BN70" s="402"/>
      <c r="BX70" s="402"/>
      <c r="BY70" s="402"/>
      <c r="BZ70" s="402"/>
      <c r="CJ70" s="402"/>
      <c r="CK70" s="402"/>
      <c r="CL70" s="402"/>
      <c r="CV70" s="402"/>
      <c r="CW70" s="402"/>
      <c r="CX70" s="402"/>
    </row>
    <row r="71" spans="2:107" x14ac:dyDescent="0.15">
      <c r="B71" s="393"/>
      <c r="G71" s="418"/>
      <c r="I71" s="419"/>
      <c r="J71" s="416"/>
      <c r="K71" s="416"/>
      <c r="L71" s="417"/>
      <c r="M71" s="416"/>
      <c r="N71" s="417"/>
      <c r="AM71" s="418"/>
      <c r="AN71" s="386" t="s">
        <v>588</v>
      </c>
    </row>
    <row r="72" spans="2:107" x14ac:dyDescent="0.15">
      <c r="B72" s="393"/>
      <c r="G72" s="1313"/>
      <c r="H72" s="1313"/>
      <c r="I72" s="1313"/>
      <c r="J72" s="1313"/>
      <c r="K72" s="403"/>
      <c r="L72" s="403"/>
      <c r="M72" s="404"/>
      <c r="N72" s="404"/>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2" t="s">
        <v>547</v>
      </c>
      <c r="BQ72" s="1312"/>
      <c r="BR72" s="1312"/>
      <c r="BS72" s="1312"/>
      <c r="BT72" s="1312"/>
      <c r="BU72" s="1312"/>
      <c r="BV72" s="1312"/>
      <c r="BW72" s="1312"/>
      <c r="BX72" s="1312" t="s">
        <v>548</v>
      </c>
      <c r="BY72" s="1312"/>
      <c r="BZ72" s="1312"/>
      <c r="CA72" s="1312"/>
      <c r="CB72" s="1312"/>
      <c r="CC72" s="1312"/>
      <c r="CD72" s="1312"/>
      <c r="CE72" s="1312"/>
      <c r="CF72" s="1312" t="s">
        <v>549</v>
      </c>
      <c r="CG72" s="1312"/>
      <c r="CH72" s="1312"/>
      <c r="CI72" s="1312"/>
      <c r="CJ72" s="1312"/>
      <c r="CK72" s="1312"/>
      <c r="CL72" s="1312"/>
      <c r="CM72" s="1312"/>
      <c r="CN72" s="1312" t="s">
        <v>550</v>
      </c>
      <c r="CO72" s="1312"/>
      <c r="CP72" s="1312"/>
      <c r="CQ72" s="1312"/>
      <c r="CR72" s="1312"/>
      <c r="CS72" s="1312"/>
      <c r="CT72" s="1312"/>
      <c r="CU72" s="1312"/>
      <c r="CV72" s="1312" t="s">
        <v>551</v>
      </c>
      <c r="CW72" s="1312"/>
      <c r="CX72" s="1312"/>
      <c r="CY72" s="1312"/>
      <c r="CZ72" s="1312"/>
      <c r="DA72" s="1312"/>
      <c r="DB72" s="1312"/>
      <c r="DC72" s="1312"/>
    </row>
    <row r="73" spans="2:107" x14ac:dyDescent="0.15">
      <c r="B73" s="393"/>
      <c r="G73" s="1315"/>
      <c r="H73" s="1315"/>
      <c r="I73" s="1315"/>
      <c r="J73" s="1315"/>
      <c r="K73" s="1311"/>
      <c r="L73" s="1311"/>
      <c r="M73" s="1311"/>
      <c r="N73" s="1311"/>
      <c r="AM73" s="402"/>
      <c r="AN73" s="1310" t="s">
        <v>589</v>
      </c>
      <c r="AO73" s="1310"/>
      <c r="AP73" s="1310"/>
      <c r="AQ73" s="1310"/>
      <c r="AR73" s="1310"/>
      <c r="AS73" s="1310"/>
      <c r="AT73" s="1310"/>
      <c r="AU73" s="1310"/>
      <c r="AV73" s="1310"/>
      <c r="AW73" s="1310"/>
      <c r="AX73" s="1310"/>
      <c r="AY73" s="1310"/>
      <c r="AZ73" s="1310"/>
      <c r="BA73" s="1310"/>
      <c r="BB73" s="1310" t="s">
        <v>590</v>
      </c>
      <c r="BC73" s="1310"/>
      <c r="BD73" s="1310"/>
      <c r="BE73" s="1310"/>
      <c r="BF73" s="1310"/>
      <c r="BG73" s="1310"/>
      <c r="BH73" s="1310"/>
      <c r="BI73" s="1310"/>
      <c r="BJ73" s="1310"/>
      <c r="BK73" s="1310"/>
      <c r="BL73" s="1310"/>
      <c r="BM73" s="1310"/>
      <c r="BN73" s="1310"/>
      <c r="BO73" s="1310"/>
      <c r="BP73" s="1307">
        <v>51.6</v>
      </c>
      <c r="BQ73" s="1307"/>
      <c r="BR73" s="1307"/>
      <c r="BS73" s="1307"/>
      <c r="BT73" s="1307"/>
      <c r="BU73" s="1307"/>
      <c r="BV73" s="1307"/>
      <c r="BW73" s="1307"/>
      <c r="BX73" s="1307">
        <v>43.7</v>
      </c>
      <c r="BY73" s="1307"/>
      <c r="BZ73" s="1307"/>
      <c r="CA73" s="1307"/>
      <c r="CB73" s="1307"/>
      <c r="CC73" s="1307"/>
      <c r="CD73" s="1307"/>
      <c r="CE73" s="1307"/>
      <c r="CF73" s="1307">
        <v>35.5</v>
      </c>
      <c r="CG73" s="1307"/>
      <c r="CH73" s="1307"/>
      <c r="CI73" s="1307"/>
      <c r="CJ73" s="1307"/>
      <c r="CK73" s="1307"/>
      <c r="CL73" s="1307"/>
      <c r="CM73" s="1307"/>
      <c r="CN73" s="1307">
        <v>32.1</v>
      </c>
      <c r="CO73" s="1307"/>
      <c r="CP73" s="1307"/>
      <c r="CQ73" s="1307"/>
      <c r="CR73" s="1307"/>
      <c r="CS73" s="1307"/>
      <c r="CT73" s="1307"/>
      <c r="CU73" s="1307"/>
      <c r="CV73" s="1307">
        <v>21.4</v>
      </c>
      <c r="CW73" s="1307"/>
      <c r="CX73" s="1307"/>
      <c r="CY73" s="1307"/>
      <c r="CZ73" s="1307"/>
      <c r="DA73" s="1307"/>
      <c r="DB73" s="1307"/>
      <c r="DC73" s="1307"/>
    </row>
    <row r="74" spans="2:107" x14ac:dyDescent="0.15">
      <c r="B74" s="393"/>
      <c r="G74" s="1315"/>
      <c r="H74" s="1315"/>
      <c r="I74" s="1315"/>
      <c r="J74" s="1315"/>
      <c r="K74" s="1311"/>
      <c r="L74" s="1311"/>
      <c r="M74" s="1311"/>
      <c r="N74" s="1311"/>
      <c r="AM74" s="402"/>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3"/>
      <c r="G75" s="1315"/>
      <c r="H75" s="1315"/>
      <c r="I75" s="1313"/>
      <c r="J75" s="1313"/>
      <c r="K75" s="1314"/>
      <c r="L75" s="1314"/>
      <c r="M75" s="1314"/>
      <c r="N75" s="1314"/>
      <c r="AM75" s="402"/>
      <c r="AN75" s="1310"/>
      <c r="AO75" s="1310"/>
      <c r="AP75" s="1310"/>
      <c r="AQ75" s="1310"/>
      <c r="AR75" s="1310"/>
      <c r="AS75" s="1310"/>
      <c r="AT75" s="1310"/>
      <c r="AU75" s="1310"/>
      <c r="AV75" s="1310"/>
      <c r="AW75" s="1310"/>
      <c r="AX75" s="1310"/>
      <c r="AY75" s="1310"/>
      <c r="AZ75" s="1310"/>
      <c r="BA75" s="1310"/>
      <c r="BB75" s="1310" t="s">
        <v>595</v>
      </c>
      <c r="BC75" s="1310"/>
      <c r="BD75" s="1310"/>
      <c r="BE75" s="1310"/>
      <c r="BF75" s="1310"/>
      <c r="BG75" s="1310"/>
      <c r="BH75" s="1310"/>
      <c r="BI75" s="1310"/>
      <c r="BJ75" s="1310"/>
      <c r="BK75" s="1310"/>
      <c r="BL75" s="1310"/>
      <c r="BM75" s="1310"/>
      <c r="BN75" s="1310"/>
      <c r="BO75" s="1310"/>
      <c r="BP75" s="1307">
        <v>7.8</v>
      </c>
      <c r="BQ75" s="1307"/>
      <c r="BR75" s="1307"/>
      <c r="BS75" s="1307"/>
      <c r="BT75" s="1307"/>
      <c r="BU75" s="1307"/>
      <c r="BV75" s="1307"/>
      <c r="BW75" s="1307"/>
      <c r="BX75" s="1307">
        <v>7</v>
      </c>
      <c r="BY75" s="1307"/>
      <c r="BZ75" s="1307"/>
      <c r="CA75" s="1307"/>
      <c r="CB75" s="1307"/>
      <c r="CC75" s="1307"/>
      <c r="CD75" s="1307"/>
      <c r="CE75" s="1307"/>
      <c r="CF75" s="1307">
        <v>6.5</v>
      </c>
      <c r="CG75" s="1307"/>
      <c r="CH75" s="1307"/>
      <c r="CI75" s="1307"/>
      <c r="CJ75" s="1307"/>
      <c r="CK75" s="1307"/>
      <c r="CL75" s="1307"/>
      <c r="CM75" s="1307"/>
      <c r="CN75" s="1307">
        <v>6.5</v>
      </c>
      <c r="CO75" s="1307"/>
      <c r="CP75" s="1307"/>
      <c r="CQ75" s="1307"/>
      <c r="CR75" s="1307"/>
      <c r="CS75" s="1307"/>
      <c r="CT75" s="1307"/>
      <c r="CU75" s="1307"/>
      <c r="CV75" s="1307">
        <v>7.1</v>
      </c>
      <c r="CW75" s="1307"/>
      <c r="CX75" s="1307"/>
      <c r="CY75" s="1307"/>
      <c r="CZ75" s="1307"/>
      <c r="DA75" s="1307"/>
      <c r="DB75" s="1307"/>
      <c r="DC75" s="1307"/>
    </row>
    <row r="76" spans="2:107" x14ac:dyDescent="0.15">
      <c r="B76" s="393"/>
      <c r="G76" s="1315"/>
      <c r="H76" s="1315"/>
      <c r="I76" s="1313"/>
      <c r="J76" s="1313"/>
      <c r="K76" s="1314"/>
      <c r="L76" s="1314"/>
      <c r="M76" s="1314"/>
      <c r="N76" s="1314"/>
      <c r="AM76" s="402"/>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3"/>
      <c r="G77" s="1313"/>
      <c r="H77" s="1313"/>
      <c r="I77" s="1313"/>
      <c r="J77" s="1313"/>
      <c r="K77" s="1311"/>
      <c r="L77" s="1311"/>
      <c r="M77" s="1311"/>
      <c r="N77" s="1311"/>
      <c r="AN77" s="1312" t="s">
        <v>592</v>
      </c>
      <c r="AO77" s="1312"/>
      <c r="AP77" s="1312"/>
      <c r="AQ77" s="1312"/>
      <c r="AR77" s="1312"/>
      <c r="AS77" s="1312"/>
      <c r="AT77" s="1312"/>
      <c r="AU77" s="1312"/>
      <c r="AV77" s="1312"/>
      <c r="AW77" s="1312"/>
      <c r="AX77" s="1312"/>
      <c r="AY77" s="1312"/>
      <c r="AZ77" s="1312"/>
      <c r="BA77" s="1312"/>
      <c r="BB77" s="1310" t="s">
        <v>590</v>
      </c>
      <c r="BC77" s="1310"/>
      <c r="BD77" s="1310"/>
      <c r="BE77" s="1310"/>
      <c r="BF77" s="1310"/>
      <c r="BG77" s="1310"/>
      <c r="BH77" s="1310"/>
      <c r="BI77" s="1310"/>
      <c r="BJ77" s="1310"/>
      <c r="BK77" s="1310"/>
      <c r="BL77" s="1310"/>
      <c r="BM77" s="1310"/>
      <c r="BN77" s="1310"/>
      <c r="BO77" s="1310"/>
      <c r="BP77" s="1307">
        <v>38.5</v>
      </c>
      <c r="BQ77" s="1307"/>
      <c r="BR77" s="1307"/>
      <c r="BS77" s="1307"/>
      <c r="BT77" s="1307"/>
      <c r="BU77" s="1307"/>
      <c r="BV77" s="1307"/>
      <c r="BW77" s="1307"/>
      <c r="BX77" s="1307">
        <v>32.799999999999997</v>
      </c>
      <c r="BY77" s="1307"/>
      <c r="BZ77" s="1307"/>
      <c r="CA77" s="1307"/>
      <c r="CB77" s="1307"/>
      <c r="CC77" s="1307"/>
      <c r="CD77" s="1307"/>
      <c r="CE77" s="1307"/>
      <c r="CF77" s="1307">
        <v>20.9</v>
      </c>
      <c r="CG77" s="1307"/>
      <c r="CH77" s="1307"/>
      <c r="CI77" s="1307"/>
      <c r="CJ77" s="1307"/>
      <c r="CK77" s="1307"/>
      <c r="CL77" s="1307"/>
      <c r="CM77" s="1307"/>
      <c r="CN77" s="1307">
        <v>21</v>
      </c>
      <c r="CO77" s="1307"/>
      <c r="CP77" s="1307"/>
      <c r="CQ77" s="1307"/>
      <c r="CR77" s="1307"/>
      <c r="CS77" s="1307"/>
      <c r="CT77" s="1307"/>
      <c r="CU77" s="1307"/>
      <c r="CV77" s="1307">
        <v>23.5</v>
      </c>
      <c r="CW77" s="1307"/>
      <c r="CX77" s="1307"/>
      <c r="CY77" s="1307"/>
      <c r="CZ77" s="1307"/>
      <c r="DA77" s="1307"/>
      <c r="DB77" s="1307"/>
      <c r="DC77" s="1307"/>
    </row>
    <row r="78" spans="2:107" x14ac:dyDescent="0.15">
      <c r="B78" s="393"/>
      <c r="G78" s="1313"/>
      <c r="H78" s="1313"/>
      <c r="I78" s="1313"/>
      <c r="J78" s="1313"/>
      <c r="K78" s="1311"/>
      <c r="L78" s="1311"/>
      <c r="M78" s="1311"/>
      <c r="N78" s="1311"/>
      <c r="AN78" s="1312"/>
      <c r="AO78" s="1312"/>
      <c r="AP78" s="1312"/>
      <c r="AQ78" s="1312"/>
      <c r="AR78" s="1312"/>
      <c r="AS78" s="1312"/>
      <c r="AT78" s="1312"/>
      <c r="AU78" s="1312"/>
      <c r="AV78" s="1312"/>
      <c r="AW78" s="1312"/>
      <c r="AX78" s="1312"/>
      <c r="AY78" s="1312"/>
      <c r="AZ78" s="1312"/>
      <c r="BA78" s="1312"/>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3"/>
      <c r="G79" s="1313"/>
      <c r="H79" s="1313"/>
      <c r="I79" s="1308"/>
      <c r="J79" s="1308"/>
      <c r="K79" s="1309"/>
      <c r="L79" s="1309"/>
      <c r="M79" s="1309"/>
      <c r="N79" s="1309"/>
      <c r="AN79" s="1312"/>
      <c r="AO79" s="1312"/>
      <c r="AP79" s="1312"/>
      <c r="AQ79" s="1312"/>
      <c r="AR79" s="1312"/>
      <c r="AS79" s="1312"/>
      <c r="AT79" s="1312"/>
      <c r="AU79" s="1312"/>
      <c r="AV79" s="1312"/>
      <c r="AW79" s="1312"/>
      <c r="AX79" s="1312"/>
      <c r="AY79" s="1312"/>
      <c r="AZ79" s="1312"/>
      <c r="BA79" s="1312"/>
      <c r="BB79" s="1310" t="s">
        <v>595</v>
      </c>
      <c r="BC79" s="1310"/>
      <c r="BD79" s="1310"/>
      <c r="BE79" s="1310"/>
      <c r="BF79" s="1310"/>
      <c r="BG79" s="1310"/>
      <c r="BH79" s="1310"/>
      <c r="BI79" s="1310"/>
      <c r="BJ79" s="1310"/>
      <c r="BK79" s="1310"/>
      <c r="BL79" s="1310"/>
      <c r="BM79" s="1310"/>
      <c r="BN79" s="1310"/>
      <c r="BO79" s="1310"/>
      <c r="BP79" s="1307">
        <v>9.1999999999999993</v>
      </c>
      <c r="BQ79" s="1307"/>
      <c r="BR79" s="1307"/>
      <c r="BS79" s="1307"/>
      <c r="BT79" s="1307"/>
      <c r="BU79" s="1307"/>
      <c r="BV79" s="1307"/>
      <c r="BW79" s="1307"/>
      <c r="BX79" s="1307">
        <v>9.1</v>
      </c>
      <c r="BY79" s="1307"/>
      <c r="BZ79" s="1307"/>
      <c r="CA79" s="1307"/>
      <c r="CB79" s="1307"/>
      <c r="CC79" s="1307"/>
      <c r="CD79" s="1307"/>
      <c r="CE79" s="1307"/>
      <c r="CF79" s="1307">
        <v>9.1</v>
      </c>
      <c r="CG79" s="1307"/>
      <c r="CH79" s="1307"/>
      <c r="CI79" s="1307"/>
      <c r="CJ79" s="1307"/>
      <c r="CK79" s="1307"/>
      <c r="CL79" s="1307"/>
      <c r="CM79" s="1307"/>
      <c r="CN79" s="1307">
        <v>9.1999999999999993</v>
      </c>
      <c r="CO79" s="1307"/>
      <c r="CP79" s="1307"/>
      <c r="CQ79" s="1307"/>
      <c r="CR79" s="1307"/>
      <c r="CS79" s="1307"/>
      <c r="CT79" s="1307"/>
      <c r="CU79" s="1307"/>
      <c r="CV79" s="1307">
        <v>8.6</v>
      </c>
      <c r="CW79" s="1307"/>
      <c r="CX79" s="1307"/>
      <c r="CY79" s="1307"/>
      <c r="CZ79" s="1307"/>
      <c r="DA79" s="1307"/>
      <c r="DB79" s="1307"/>
      <c r="DC79" s="1307"/>
    </row>
    <row r="80" spans="2:107" x14ac:dyDescent="0.15">
      <c r="B80" s="393"/>
      <c r="G80" s="1313"/>
      <c r="H80" s="1313"/>
      <c r="I80" s="1308"/>
      <c r="J80" s="1308"/>
      <c r="K80" s="1309"/>
      <c r="L80" s="1309"/>
      <c r="M80" s="1309"/>
      <c r="N80" s="1309"/>
      <c r="AN80" s="1312"/>
      <c r="AO80" s="1312"/>
      <c r="AP80" s="1312"/>
      <c r="AQ80" s="1312"/>
      <c r="AR80" s="1312"/>
      <c r="AS80" s="1312"/>
      <c r="AT80" s="1312"/>
      <c r="AU80" s="1312"/>
      <c r="AV80" s="1312"/>
      <c r="AW80" s="1312"/>
      <c r="AX80" s="1312"/>
      <c r="AY80" s="1312"/>
      <c r="AZ80" s="1312"/>
      <c r="BA80" s="1312"/>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3"/>
    </row>
    <row r="82" spans="2:109" ht="17.25" x14ac:dyDescent="0.15">
      <c r="B82" s="393"/>
      <c r="K82" s="420"/>
      <c r="L82" s="420"/>
      <c r="M82" s="420"/>
      <c r="N82" s="420"/>
      <c r="AQ82" s="420"/>
      <c r="AR82" s="420"/>
      <c r="AS82" s="420"/>
      <c r="AT82" s="420"/>
      <c r="BC82" s="420"/>
      <c r="BD82" s="420"/>
      <c r="BE82" s="420"/>
      <c r="BF82" s="420"/>
      <c r="BO82" s="420"/>
      <c r="BP82" s="420"/>
      <c r="BQ82" s="420"/>
      <c r="BR82" s="420"/>
      <c r="CA82" s="420"/>
      <c r="CB82" s="420"/>
      <c r="CC82" s="420"/>
      <c r="CD82" s="420"/>
      <c r="CM82" s="420"/>
      <c r="CN82" s="420"/>
      <c r="CO82" s="420"/>
      <c r="CP82" s="420"/>
      <c r="CY82" s="420"/>
      <c r="CZ82" s="420"/>
      <c r="DA82" s="420"/>
      <c r="DB82" s="420"/>
      <c r="DC82" s="420"/>
    </row>
    <row r="83" spans="2:109" x14ac:dyDescent="0.15">
      <c r="B83" s="395"/>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7"/>
    </row>
    <row r="84" spans="2:109" x14ac:dyDescent="0.15">
      <c r="DD84" s="386"/>
      <c r="DE84" s="386"/>
    </row>
    <row r="85" spans="2:109" x14ac:dyDescent="0.15">
      <c r="DD85" s="386"/>
      <c r="DE85" s="386"/>
    </row>
    <row r="86" spans="2:109" hidden="1" x14ac:dyDescent="0.15">
      <c r="DD86" s="386"/>
      <c r="DE86" s="386"/>
    </row>
    <row r="87" spans="2:109" hidden="1" x14ac:dyDescent="0.15">
      <c r="K87" s="421"/>
      <c r="AQ87" s="421"/>
      <c r="BC87" s="421"/>
      <c r="BO87" s="421"/>
      <c r="CA87" s="421"/>
      <c r="CM87" s="421"/>
      <c r="CY87" s="421"/>
      <c r="DD87" s="386"/>
      <c r="DE87" s="386"/>
    </row>
    <row r="88" spans="2:109" hidden="1" x14ac:dyDescent="0.15">
      <c r="DD88" s="386"/>
      <c r="DE88" s="386"/>
    </row>
    <row r="89" spans="2:109" hidden="1" x14ac:dyDescent="0.15">
      <c r="DD89" s="386"/>
      <c r="DE89" s="386"/>
    </row>
    <row r="90" spans="2:109" hidden="1" x14ac:dyDescent="0.15">
      <c r="DD90" s="386"/>
      <c r="DE90" s="386"/>
    </row>
    <row r="91" spans="2:109"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oTDoS4dCapLSN1GhfUfxIDVWwR34iX7ySx99PcEQ2xZI6xL1HleAEst5yJ2eSVHicCf7Wu0Vei+ecHN9LadnRA==" saltValue="KrsVU5wqqUI2iO8Eie2Du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46FB0-5F7E-426A-8A1D-7AD2A7DBAF04}">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1:34"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1:34" x14ac:dyDescent="0.15">
      <c r="S2" s="288"/>
      <c r="AH2" s="288"/>
    </row>
    <row r="3" spans="1: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1:34" x14ac:dyDescent="0.15"/>
    <row r="5" spans="1:34" x14ac:dyDescent="0.15"/>
    <row r="6" spans="1:34" x14ac:dyDescent="0.15"/>
    <row r="7" spans="1:34" x14ac:dyDescent="0.15"/>
    <row r="8" spans="1:34" x14ac:dyDescent="0.15"/>
    <row r="9" spans="1:34" x14ac:dyDescent="0.15">
      <c r="AH9" s="28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494</v>
      </c>
    </row>
  </sheetData>
  <sheetProtection algorithmName="SHA-512" hashValue="MpCUYxx7bIbC4ZG9S7vQ8vEx5aXEy5pmMhSYVgC3vBtUMc/H4neSKeMjN0F6Fwl9Fd2NVB+4V+Lgd0UG59p1bw==" saltValue="GeOmlOOFDMjVETchxAK2m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A6965-D71A-40BE-ACE6-5A09F1F0D9C1}">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494</v>
      </c>
    </row>
  </sheetData>
  <sheetProtection algorithmName="SHA-512" hashValue="6RBMZHiCiGP/vg0/FhgMU5FvCCHu/SdF7z+UU8ubirqqZSCymiuqTjx7bMN+kyqGRcwt1x84Wg68aQ2MB2QvmA==" saltValue="O61Lz2HnSNK3I00boDs7E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6" customWidth="1"/>
    <col min="2" max="8" width="13.375" style="146" customWidth="1"/>
    <col min="9" max="16384" width="11.125" style="146"/>
  </cols>
  <sheetData>
    <row r="1" spans="1:8" x14ac:dyDescent="0.15">
      <c r="A1" s="140"/>
      <c r="B1" s="141"/>
      <c r="C1" s="142"/>
      <c r="D1" s="143"/>
      <c r="E1" s="144"/>
      <c r="F1" s="144"/>
      <c r="G1" s="144"/>
      <c r="H1" s="145"/>
    </row>
    <row r="2" spans="1:8" x14ac:dyDescent="0.15">
      <c r="A2" s="147"/>
      <c r="B2" s="148"/>
      <c r="C2" s="149"/>
      <c r="D2" s="150" t="s">
        <v>52</v>
      </c>
      <c r="E2" s="151"/>
      <c r="F2" s="152" t="s">
        <v>544</v>
      </c>
      <c r="G2" s="153"/>
      <c r="H2" s="154"/>
    </row>
    <row r="3" spans="1:8" x14ac:dyDescent="0.15">
      <c r="A3" s="150" t="s">
        <v>537</v>
      </c>
      <c r="B3" s="155"/>
      <c r="C3" s="156"/>
      <c r="D3" s="157">
        <v>60006</v>
      </c>
      <c r="E3" s="158"/>
      <c r="F3" s="159">
        <v>78903</v>
      </c>
      <c r="G3" s="160"/>
      <c r="H3" s="161"/>
    </row>
    <row r="4" spans="1:8" x14ac:dyDescent="0.15">
      <c r="A4" s="162"/>
      <c r="B4" s="163"/>
      <c r="C4" s="164"/>
      <c r="D4" s="165">
        <v>29097</v>
      </c>
      <c r="E4" s="166"/>
      <c r="F4" s="167">
        <v>49201</v>
      </c>
      <c r="G4" s="168"/>
      <c r="H4" s="169"/>
    </row>
    <row r="5" spans="1:8" x14ac:dyDescent="0.15">
      <c r="A5" s="150" t="s">
        <v>539</v>
      </c>
      <c r="B5" s="155"/>
      <c r="C5" s="156"/>
      <c r="D5" s="157">
        <v>62882</v>
      </c>
      <c r="E5" s="158"/>
      <c r="F5" s="159">
        <v>82993</v>
      </c>
      <c r="G5" s="160"/>
      <c r="H5" s="161"/>
    </row>
    <row r="6" spans="1:8" x14ac:dyDescent="0.15">
      <c r="A6" s="162"/>
      <c r="B6" s="163"/>
      <c r="C6" s="164"/>
      <c r="D6" s="165">
        <v>43576</v>
      </c>
      <c r="E6" s="166"/>
      <c r="F6" s="167">
        <v>46787</v>
      </c>
      <c r="G6" s="168"/>
      <c r="H6" s="169"/>
    </row>
    <row r="7" spans="1:8" x14ac:dyDescent="0.15">
      <c r="A7" s="150" t="s">
        <v>540</v>
      </c>
      <c r="B7" s="155"/>
      <c r="C7" s="156"/>
      <c r="D7" s="157">
        <v>40911</v>
      </c>
      <c r="E7" s="158"/>
      <c r="F7" s="159">
        <v>108252</v>
      </c>
      <c r="G7" s="160"/>
      <c r="H7" s="161"/>
    </row>
    <row r="8" spans="1:8" x14ac:dyDescent="0.15">
      <c r="A8" s="162"/>
      <c r="B8" s="163"/>
      <c r="C8" s="164"/>
      <c r="D8" s="165">
        <v>22468</v>
      </c>
      <c r="E8" s="166"/>
      <c r="F8" s="167">
        <v>50321</v>
      </c>
      <c r="G8" s="168"/>
      <c r="H8" s="169"/>
    </row>
    <row r="9" spans="1:8" x14ac:dyDescent="0.15">
      <c r="A9" s="150" t="s">
        <v>541</v>
      </c>
      <c r="B9" s="155"/>
      <c r="C9" s="156"/>
      <c r="D9" s="157">
        <v>63871</v>
      </c>
      <c r="E9" s="158"/>
      <c r="F9" s="159">
        <v>93492</v>
      </c>
      <c r="G9" s="160"/>
      <c r="H9" s="161"/>
    </row>
    <row r="10" spans="1:8" x14ac:dyDescent="0.15">
      <c r="A10" s="162"/>
      <c r="B10" s="163"/>
      <c r="C10" s="164"/>
      <c r="D10" s="165">
        <v>37837</v>
      </c>
      <c r="E10" s="166"/>
      <c r="F10" s="167">
        <v>53316</v>
      </c>
      <c r="G10" s="168"/>
      <c r="H10" s="169"/>
    </row>
    <row r="11" spans="1:8" x14ac:dyDescent="0.15">
      <c r="A11" s="150" t="s">
        <v>542</v>
      </c>
      <c r="B11" s="155"/>
      <c r="C11" s="156"/>
      <c r="D11" s="157">
        <v>68167</v>
      </c>
      <c r="E11" s="158"/>
      <c r="F11" s="159">
        <v>94796</v>
      </c>
      <c r="G11" s="160"/>
      <c r="H11" s="161"/>
    </row>
    <row r="12" spans="1:8" x14ac:dyDescent="0.15">
      <c r="A12" s="162"/>
      <c r="B12" s="163"/>
      <c r="C12" s="170"/>
      <c r="D12" s="165">
        <v>42594</v>
      </c>
      <c r="E12" s="166"/>
      <c r="F12" s="167">
        <v>55781</v>
      </c>
      <c r="G12" s="168"/>
      <c r="H12" s="169"/>
    </row>
    <row r="13" spans="1:8" x14ac:dyDescent="0.15">
      <c r="A13" s="150"/>
      <c r="B13" s="155"/>
      <c r="C13" s="171"/>
      <c r="D13" s="172">
        <v>59167</v>
      </c>
      <c r="E13" s="173"/>
      <c r="F13" s="174">
        <v>91687</v>
      </c>
      <c r="G13" s="175"/>
      <c r="H13" s="161"/>
    </row>
    <row r="14" spans="1:8" x14ac:dyDescent="0.15">
      <c r="A14" s="162"/>
      <c r="B14" s="163"/>
      <c r="C14" s="164"/>
      <c r="D14" s="165">
        <v>35114</v>
      </c>
      <c r="E14" s="166"/>
      <c r="F14" s="167">
        <v>51081</v>
      </c>
      <c r="G14" s="168"/>
      <c r="H14" s="169"/>
    </row>
    <row r="17" spans="1:11" x14ac:dyDescent="0.15">
      <c r="A17" s="146" t="s">
        <v>53</v>
      </c>
    </row>
    <row r="18" spans="1:11" x14ac:dyDescent="0.15">
      <c r="A18" s="176"/>
      <c r="B18" s="176" t="str">
        <f>実質収支比率等に係る経年分析!F$46</f>
        <v>H28</v>
      </c>
      <c r="C18" s="176" t="str">
        <f>実質収支比率等に係る経年分析!G$46</f>
        <v>H29</v>
      </c>
      <c r="D18" s="176" t="str">
        <f>実質収支比率等に係る経年分析!H$46</f>
        <v>H30</v>
      </c>
      <c r="E18" s="176" t="str">
        <f>実質収支比率等に係る経年分析!I$46</f>
        <v>R01</v>
      </c>
      <c r="F18" s="176" t="str">
        <f>実質収支比率等に係る経年分析!J$46</f>
        <v>R02</v>
      </c>
    </row>
    <row r="19" spans="1:11" x14ac:dyDescent="0.15">
      <c r="A19" s="176" t="s">
        <v>54</v>
      </c>
      <c r="B19" s="176">
        <f>ROUND(VALUE(SUBSTITUTE(実質収支比率等に係る経年分析!F$48,"▲","-")),2)</f>
        <v>5.5</v>
      </c>
      <c r="C19" s="176">
        <f>ROUND(VALUE(SUBSTITUTE(実質収支比率等に係る経年分析!G$48,"▲","-")),2)</f>
        <v>5.82</v>
      </c>
      <c r="D19" s="176">
        <f>ROUND(VALUE(SUBSTITUTE(実質収支比率等に係る経年分析!H$48,"▲","-")),2)</f>
        <v>6.04</v>
      </c>
      <c r="E19" s="176">
        <f>ROUND(VALUE(SUBSTITUTE(実質収支比率等に係る経年分析!I$48,"▲","-")),2)</f>
        <v>4.9800000000000004</v>
      </c>
      <c r="F19" s="176">
        <f>ROUND(VALUE(SUBSTITUTE(実質収支比率等に係る経年分析!J$48,"▲","-")),2)</f>
        <v>6.42</v>
      </c>
    </row>
    <row r="20" spans="1:11" x14ac:dyDescent="0.15">
      <c r="A20" s="176" t="s">
        <v>55</v>
      </c>
      <c r="B20" s="176">
        <f>ROUND(VALUE(SUBSTITUTE(実質収支比率等に係る経年分析!F$47,"▲","-")),2)</f>
        <v>40.32</v>
      </c>
      <c r="C20" s="176">
        <f>ROUND(VALUE(SUBSTITUTE(実質収支比率等に係る経年分析!G$47,"▲","-")),2)</f>
        <v>40.549999999999997</v>
      </c>
      <c r="D20" s="176">
        <f>ROUND(VALUE(SUBSTITUTE(実質収支比率等に係る経年分析!H$47,"▲","-")),2)</f>
        <v>40.619999999999997</v>
      </c>
      <c r="E20" s="176">
        <f>ROUND(VALUE(SUBSTITUTE(実質収支比率等に係る経年分析!I$47,"▲","-")),2)</f>
        <v>41.78</v>
      </c>
      <c r="F20" s="176">
        <f>ROUND(VALUE(SUBSTITUTE(実質収支比率等に係る経年分析!J$47,"▲","-")),2)</f>
        <v>41.77</v>
      </c>
    </row>
    <row r="21" spans="1:11" x14ac:dyDescent="0.15">
      <c r="A21" s="176" t="s">
        <v>56</v>
      </c>
      <c r="B21" s="176">
        <f>IF(ISNUMBER(VALUE(SUBSTITUTE(実質収支比率等に係る経年分析!F$49,"▲","-"))),ROUND(VALUE(SUBSTITUTE(実質収支比率等に係る経年分析!F$49,"▲","-")),2),NA())</f>
        <v>-0.59</v>
      </c>
      <c r="C21" s="176">
        <f>IF(ISNUMBER(VALUE(SUBSTITUTE(実質収支比率等に係る経年分析!G$49,"▲","-"))),ROUND(VALUE(SUBSTITUTE(実質収支比率等に係る経年分析!G$49,"▲","-")),2),NA())</f>
        <v>0.41</v>
      </c>
      <c r="D21" s="176">
        <f>IF(ISNUMBER(VALUE(SUBSTITUTE(実質収支比率等に係る経年分析!H$49,"▲","-"))),ROUND(VALUE(SUBSTITUTE(実質収支比率等に係る経年分析!H$49,"▲","-")),2),NA())</f>
        <v>0.41</v>
      </c>
      <c r="E21" s="176">
        <f>IF(ISNUMBER(VALUE(SUBSTITUTE(実質収支比率等に係る経年分析!I$49,"▲","-"))),ROUND(VALUE(SUBSTITUTE(実質収支比率等に係る経年分析!I$49,"▲","-")),2),NA())</f>
        <v>0.34</v>
      </c>
      <c r="F21" s="176">
        <f>IF(ISNUMBER(VALUE(SUBSTITUTE(実質収支比率等に係る経年分析!J$49,"▲","-"))),ROUND(VALUE(SUBSTITUTE(実質収支比率等に係る経年分析!J$49,"▲","-")),2),NA())</f>
        <v>3.87</v>
      </c>
    </row>
    <row r="24" spans="1:11" x14ac:dyDescent="0.15">
      <c r="A24" s="146" t="s">
        <v>57</v>
      </c>
    </row>
    <row r="25" spans="1:11" x14ac:dyDescent="0.15">
      <c r="A25" s="177"/>
      <c r="B25" s="177" t="str">
        <f>連結実質赤字比率に係る赤字・黒字の構成分析!F$33</f>
        <v>H28</v>
      </c>
      <c r="C25" s="177"/>
      <c r="D25" s="177" t="str">
        <f>連結実質赤字比率に係る赤字・黒字の構成分析!G$33</f>
        <v>H29</v>
      </c>
      <c r="E25" s="177"/>
      <c r="F25" s="177" t="str">
        <f>連結実質赤字比率に係る赤字・黒字の構成分析!H$33</f>
        <v>H30</v>
      </c>
      <c r="G25" s="177"/>
      <c r="H25" s="177" t="str">
        <f>連結実質赤字比率に係る赤字・黒字の構成分析!I$33</f>
        <v>R01</v>
      </c>
      <c r="I25" s="177"/>
      <c r="J25" s="177" t="str">
        <f>連結実質赤字比率に係る赤字・黒字の構成分析!J$33</f>
        <v>R02</v>
      </c>
      <c r="K25" s="177"/>
    </row>
    <row r="26" spans="1:11" x14ac:dyDescent="0.15">
      <c r="A26" s="177"/>
      <c r="B26" s="177" t="s">
        <v>58</v>
      </c>
      <c r="C26" s="177" t="s">
        <v>59</v>
      </c>
      <c r="D26" s="177" t="s">
        <v>58</v>
      </c>
      <c r="E26" s="177" t="s">
        <v>59</v>
      </c>
      <c r="F26" s="177" t="s">
        <v>58</v>
      </c>
      <c r="G26" s="177" t="s">
        <v>59</v>
      </c>
      <c r="H26" s="177" t="s">
        <v>58</v>
      </c>
      <c r="I26" s="177" t="s">
        <v>59</v>
      </c>
      <c r="J26" s="177" t="s">
        <v>58</v>
      </c>
      <c r="K26" s="177" t="s">
        <v>59</v>
      </c>
    </row>
    <row r="27" spans="1:11" x14ac:dyDescent="0.15">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#VALUE!</v>
      </c>
      <c r="C27" s="177" t="e">
        <f>IF(ROUND(VALUE(SUBSTITUTE(連結実質赤字比率に係る赤字・黒字の構成分析!F$43,"▲", "-")), 2) &gt;= 0, ABS(ROUND(VALUE(SUBSTITUTE(連結実質赤字比率に係る赤字・黒字の構成分析!F$43,"▲", "-")), 2)), NA())</f>
        <v>#VALUE!</v>
      </c>
      <c r="D27" s="177" t="e">
        <f>IF(ROUND(VALUE(SUBSTITUTE(連結実質赤字比率に係る赤字・黒字の構成分析!G$43,"▲", "-")), 2) &lt; 0, ABS(ROUND(VALUE(SUBSTITUTE(連結実質赤字比率に係る赤字・黒字の構成分析!G$43,"▲", "-")), 2)), NA())</f>
        <v>#VALUE!</v>
      </c>
      <c r="E27" s="177" t="e">
        <f>IF(ROUND(VALUE(SUBSTITUTE(連結実質赤字比率に係る赤字・黒字の構成分析!G$43,"▲", "-")), 2) &gt;= 0, ABS(ROUND(VALUE(SUBSTITUTE(連結実質赤字比率に係る赤字・黒字の構成分析!G$43,"▲", "-")), 2)), NA())</f>
        <v>#VALUE!</v>
      </c>
      <c r="F27" s="177" t="e">
        <f>IF(ROUND(VALUE(SUBSTITUTE(連結実質赤字比率に係る赤字・黒字の構成分析!H$43,"▲", "-")), 2) &lt; 0, ABS(ROUND(VALUE(SUBSTITUTE(連結実質赤字比率に係る赤字・黒字の構成分析!H$43,"▲", "-")), 2)), NA())</f>
        <v>#VALUE!</v>
      </c>
      <c r="G27" s="177" t="e">
        <f>IF(ROUND(VALUE(SUBSTITUTE(連結実質赤字比率に係る赤字・黒字の構成分析!H$43,"▲", "-")), 2) &gt;= 0, ABS(ROUND(VALUE(SUBSTITUTE(連結実質赤字比率に係る赤字・黒字の構成分析!H$43,"▲", "-")), 2)), NA())</f>
        <v>#VALUE!</v>
      </c>
      <c r="H27" s="177" t="e">
        <f>IF(ROUND(VALUE(SUBSTITUTE(連結実質赤字比率に係る赤字・黒字の構成分析!I$43,"▲", "-")), 2) &lt; 0, ABS(ROUND(VALUE(SUBSTITUTE(連結実質赤字比率に係る赤字・黒字の構成分析!I$43,"▲", "-")), 2)), NA())</f>
        <v>#VALUE!</v>
      </c>
      <c r="I27" s="177" t="e">
        <f>IF(ROUND(VALUE(SUBSTITUTE(連結実質赤字比率に係る赤字・黒字の構成分析!I$43,"▲", "-")), 2) &gt;= 0, ABS(ROUND(VALUE(SUBSTITUTE(連結実質赤字比率に係る赤字・黒字の構成分析!I$43,"▲", "-")), 2)), NA())</f>
        <v>#VALUE!</v>
      </c>
      <c r="J27" s="177" t="e">
        <f>IF(ROUND(VALUE(SUBSTITUTE(連結実質赤字比率に係る赤字・黒字の構成分析!J$43,"▲", "-")), 2) &lt; 0, ABS(ROUND(VALUE(SUBSTITUTE(連結実質赤字比率に係る赤字・黒字の構成分析!J$43,"▲", "-")), 2)), NA())</f>
        <v>#VALUE!</v>
      </c>
      <c r="K27" s="177" t="e">
        <f>IF(ROUND(VALUE(SUBSTITUTE(連結実質赤字比率に係る赤字・黒字の構成分析!J$43,"▲", "-")), 2) &gt;= 0, ABS(ROUND(VALUE(SUBSTITUTE(連結実質赤字比率に係る赤字・黒字の構成分析!J$43,"▲", "-")), 2)), NA())</f>
        <v>#VALUE!</v>
      </c>
    </row>
    <row r="28" spans="1:11" x14ac:dyDescent="0.15">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x14ac:dyDescent="0.15">
      <c r="A29" s="177" t="e">
        <f>IF(連結実質赤字比率に係る赤字・黒字の構成分析!C$41="",NA(),連結実質赤字比率に係る赤字・黒字の構成分析!C$41)</f>
        <v>#N/A</v>
      </c>
      <c r="B29" s="177" t="e">
        <f>IF(ROUND(VALUE(SUBSTITUTE(連結実質赤字比率に係る赤字・黒字の構成分析!F$41,"▲", "-")), 2) &lt; 0, ABS(ROUND(VALUE(SUBSTITUTE(連結実質赤字比率に係る赤字・黒字の構成分析!F$41,"▲", "-")), 2)), NA())</f>
        <v>#VALUE!</v>
      </c>
      <c r="C29" s="177" t="e">
        <f>IF(ROUND(VALUE(SUBSTITUTE(連結実質赤字比率に係る赤字・黒字の構成分析!F$41,"▲", "-")), 2) &gt;= 0, ABS(ROUND(VALUE(SUBSTITUTE(連結実質赤字比率に係る赤字・黒字の構成分析!F$41,"▲", "-")), 2)), NA())</f>
        <v>#VALUE!</v>
      </c>
      <c r="D29" s="177" t="e">
        <f>IF(ROUND(VALUE(SUBSTITUTE(連結実質赤字比率に係る赤字・黒字の構成分析!G$41,"▲", "-")), 2) &lt; 0, ABS(ROUND(VALUE(SUBSTITUTE(連結実質赤字比率に係る赤字・黒字の構成分析!G$41,"▲", "-")), 2)), NA())</f>
        <v>#VALUE!</v>
      </c>
      <c r="E29" s="177" t="e">
        <f>IF(ROUND(VALUE(SUBSTITUTE(連結実質赤字比率に係る赤字・黒字の構成分析!G$41,"▲", "-")), 2) &gt;= 0, ABS(ROUND(VALUE(SUBSTITUTE(連結実質赤字比率に係る赤字・黒字の構成分析!G$41,"▲", "-")), 2)), NA())</f>
        <v>#VALUE!</v>
      </c>
      <c r="F29" s="177" t="e">
        <f>IF(ROUND(VALUE(SUBSTITUTE(連結実質赤字比率に係る赤字・黒字の構成分析!H$41,"▲", "-")), 2) &lt; 0, ABS(ROUND(VALUE(SUBSTITUTE(連結実質赤字比率に係る赤字・黒字の構成分析!H$41,"▲", "-")), 2)), NA())</f>
        <v>#VALUE!</v>
      </c>
      <c r="G29" s="177" t="e">
        <f>IF(ROUND(VALUE(SUBSTITUTE(連結実質赤字比率に係る赤字・黒字の構成分析!H$41,"▲", "-")), 2) &gt;= 0, ABS(ROUND(VALUE(SUBSTITUTE(連結実質赤字比率に係る赤字・黒字の構成分析!H$41,"▲", "-")), 2)), NA())</f>
        <v>#VALUE!</v>
      </c>
      <c r="H29" s="177" t="e">
        <f>IF(ROUND(VALUE(SUBSTITUTE(連結実質赤字比率に係る赤字・黒字の構成分析!I$41,"▲", "-")), 2) &lt; 0, ABS(ROUND(VALUE(SUBSTITUTE(連結実質赤字比率に係る赤字・黒字の構成分析!I$41,"▲", "-")), 2)), NA())</f>
        <v>#VALUE!</v>
      </c>
      <c r="I29" s="177" t="e">
        <f>IF(ROUND(VALUE(SUBSTITUTE(連結実質赤字比率に係る赤字・黒字の構成分析!I$41,"▲", "-")), 2) &gt;= 0, ABS(ROUND(VALUE(SUBSTITUTE(連結実質赤字比率に係る赤字・黒字の構成分析!I$41,"▲", "-")), 2)), NA())</f>
        <v>#VALUE!</v>
      </c>
      <c r="J29" s="177" t="e">
        <f>IF(ROUND(VALUE(SUBSTITUTE(連結実質赤字比率に係る赤字・黒字の構成分析!J$41,"▲", "-")), 2) &lt; 0, ABS(ROUND(VALUE(SUBSTITUTE(連結実質赤字比率に係る赤字・黒字の構成分析!J$41,"▲", "-")), 2)), NA())</f>
        <v>#VALUE!</v>
      </c>
      <c r="K29" s="177" t="e">
        <f>IF(ROUND(VALUE(SUBSTITUTE(連結実質赤字比率に係る赤字・黒字の構成分析!J$41,"▲", "-")), 2) &gt;= 0, ABS(ROUND(VALUE(SUBSTITUTE(連結実質赤字比率に係る赤字・黒字の構成分析!J$41,"▲", "-")), 2)), NA())</f>
        <v>#VALUE!</v>
      </c>
    </row>
    <row r="30" spans="1:11" x14ac:dyDescent="0.15">
      <c r="A30" s="177" t="str">
        <f>IF(連結実質赤字比率に係る赤字・黒字の構成分析!C$40="",NA(),連結実質赤字比率に係る赤字・黒字の構成分析!C$40)</f>
        <v>農業集落排水事業特別会計</v>
      </c>
      <c r="B30" s="177" t="e">
        <f>IF(ROUND(VALUE(SUBSTITUTE(連結実質赤字比率に係る赤字・黒字の構成分析!F$40,"▲", "-")), 2) &lt; 0, ABS(ROUND(VALUE(SUBSTITUTE(連結実質赤字比率に係る赤字・黒字の構成分析!F$40,"▲", "-")), 2)), NA())</f>
        <v>#N/A</v>
      </c>
      <c r="C30" s="177">
        <f>IF(ROUND(VALUE(SUBSTITUTE(連結実質赤字比率に係る赤字・黒字の構成分析!F$40,"▲", "-")), 2) &gt;= 0, ABS(ROUND(VALUE(SUBSTITUTE(連結実質赤字比率に係る赤字・黒字の構成分析!F$40,"▲", "-")), 2)), NA())</f>
        <v>0.01</v>
      </c>
      <c r="D30" s="177" t="e">
        <f>IF(ROUND(VALUE(SUBSTITUTE(連結実質赤字比率に係る赤字・黒字の構成分析!G$40,"▲", "-")), 2) &lt; 0, ABS(ROUND(VALUE(SUBSTITUTE(連結実質赤字比率に係る赤字・黒字の構成分析!G$40,"▲", "-")), 2)), NA())</f>
        <v>#N/A</v>
      </c>
      <c r="E30" s="177">
        <f>IF(ROUND(VALUE(SUBSTITUTE(連結実質赤字比率に係る赤字・黒字の構成分析!G$40,"▲", "-")), 2) &gt;= 0, ABS(ROUND(VALUE(SUBSTITUTE(連結実質赤字比率に係る赤字・黒字の構成分析!G$40,"▲", "-")), 2)), NA())</f>
        <v>0.01</v>
      </c>
      <c r="F30" s="177" t="e">
        <f>IF(ROUND(VALUE(SUBSTITUTE(連結実質赤字比率に係る赤字・黒字の構成分析!H$40,"▲", "-")), 2) &lt; 0, ABS(ROUND(VALUE(SUBSTITUTE(連結実質赤字比率に係る赤字・黒字の構成分析!H$40,"▲", "-")), 2)), NA())</f>
        <v>#N/A</v>
      </c>
      <c r="G30" s="177">
        <f>IF(ROUND(VALUE(SUBSTITUTE(連結実質赤字比率に係る赤字・黒字の構成分析!H$40,"▲", "-")), 2) &gt;= 0, ABS(ROUND(VALUE(SUBSTITUTE(連結実質赤字比率に係る赤字・黒字の構成分析!H$40,"▲", "-")), 2)), NA())</f>
        <v>0.01</v>
      </c>
      <c r="H30" s="177" t="e">
        <f>IF(ROUND(VALUE(SUBSTITUTE(連結実質赤字比率に係る赤字・黒字の構成分析!I$40,"▲", "-")), 2) &lt; 0, ABS(ROUND(VALUE(SUBSTITUTE(連結実質赤字比率に係る赤字・黒字の構成分析!I$40,"▲", "-")), 2)), NA())</f>
        <v>#N/A</v>
      </c>
      <c r="I30" s="177">
        <f>IF(ROUND(VALUE(SUBSTITUTE(連結実質赤字比率に係る赤字・黒字の構成分析!I$40,"▲", "-")), 2) &gt;= 0, ABS(ROUND(VALUE(SUBSTITUTE(連結実質赤字比率に係る赤字・黒字の構成分析!I$40,"▲", "-")), 2)), NA())</f>
        <v>0.01</v>
      </c>
      <c r="J30" s="177" t="e">
        <f>IF(ROUND(VALUE(SUBSTITUTE(連結実質赤字比率に係る赤字・黒字の構成分析!J$40,"▲", "-")), 2) &lt; 0, ABS(ROUND(VALUE(SUBSTITUTE(連結実質赤字比率に係る赤字・黒字の構成分析!J$40,"▲", "-")), 2)), NA())</f>
        <v>#N/A</v>
      </c>
      <c r="K30" s="177">
        <f>IF(ROUND(VALUE(SUBSTITUTE(連結実質赤字比率に係る赤字・黒字の構成分析!J$40,"▲", "-")), 2) &gt;= 0, ABS(ROUND(VALUE(SUBSTITUTE(連結実質赤字比率に係る赤字・黒字の構成分析!J$40,"▲", "-")), 2)), NA())</f>
        <v>0.01</v>
      </c>
    </row>
    <row r="31" spans="1:11" x14ac:dyDescent="0.15">
      <c r="A31" s="177" t="str">
        <f>IF(連結実質赤字比率に係る赤字・黒字の構成分析!C$39="",NA(),連結実質赤字比率に係る赤字・黒字の構成分析!C$39)</f>
        <v>公共下水道事業特別会計</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0.01</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0.01</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0.01</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0.01</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0.01</v>
      </c>
    </row>
    <row r="32" spans="1:11" x14ac:dyDescent="0.15">
      <c r="A32" s="177" t="str">
        <f>IF(連結実質赤字比率に係る赤字・黒字の構成分析!C$38="",NA(),連結実質赤字比率に係る赤字・黒字の構成分析!C$38)</f>
        <v>後期高齢者医療特別会計</v>
      </c>
      <c r="B32" s="177" t="e">
        <f>IF(ROUND(VALUE(SUBSTITUTE(連結実質赤字比率に係る赤字・黒字の構成分析!F$38,"▲", "-")), 2) &lt; 0, ABS(ROUND(VALUE(SUBSTITUTE(連結実質赤字比率に係る赤字・黒字の構成分析!F$38,"▲", "-")), 2)), NA())</f>
        <v>#N/A</v>
      </c>
      <c r="C32" s="177">
        <f>IF(ROUND(VALUE(SUBSTITUTE(連結実質赤字比率に係る赤字・黒字の構成分析!F$38,"▲", "-")), 2) &gt;= 0, ABS(ROUND(VALUE(SUBSTITUTE(連結実質赤字比率に係る赤字・黒字の構成分析!F$38,"▲", "-")), 2)), NA())</f>
        <v>0</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0</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0</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0.06</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0.02</v>
      </c>
    </row>
    <row r="33" spans="1:16" x14ac:dyDescent="0.15">
      <c r="A33" s="177" t="str">
        <f>IF(連結実質赤字比率に係る赤字・黒字の構成分析!C$37="",NA(),連結実質赤字比率に係る赤字・黒字の構成分析!C$37)</f>
        <v>介護保険事業特別会計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0.8</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0.5</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0.53</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0.3</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0.93</v>
      </c>
    </row>
    <row r="34" spans="1:16" x14ac:dyDescent="0.15">
      <c r="A34" s="177" t="str">
        <f>IF(連結実質赤字比率に係る赤字・黒字の構成分析!C$36="",NA(),連結実質赤字比率に係る赤字・黒字の構成分析!C$36)</f>
        <v>国民健康保険事業特別会計</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1.81</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2.09</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2.46</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2.6</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1.77</v>
      </c>
    </row>
    <row r="35" spans="1:16" x14ac:dyDescent="0.15">
      <c r="A35" s="177" t="str">
        <f>IF(連結実質赤字比率に係る赤字・黒字の構成分析!C$35="",NA(),連結実質赤字比率に係る赤字・黒字の構成分析!C$35)</f>
        <v>一般会計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5.49</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5.82</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6.04</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4.9800000000000004</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6.41</v>
      </c>
    </row>
    <row r="36" spans="1:16" x14ac:dyDescent="0.15">
      <c r="A36" s="177" t="str">
        <f>IF(連結実質赤字比率に係る赤字・黒字の構成分析!C$34="",NA(),連結実質赤字比率に係る赤字・黒字の構成分析!C$34)</f>
        <v>甘楽町水道事業会計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12.68</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12.79</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12.78</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11.67</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10.96</v>
      </c>
    </row>
    <row r="39" spans="1:16" x14ac:dyDescent="0.15">
      <c r="A39" s="146" t="s">
        <v>60</v>
      </c>
    </row>
    <row r="40" spans="1:16" x14ac:dyDescent="0.15">
      <c r="A40" s="178"/>
      <c r="B40" s="178" t="str">
        <f>'実質公債費比率（分子）の構造'!K$44</f>
        <v>H28</v>
      </c>
      <c r="C40" s="178"/>
      <c r="D40" s="178"/>
      <c r="E40" s="178" t="str">
        <f>'実質公債費比率（分子）の構造'!L$44</f>
        <v>H29</v>
      </c>
      <c r="F40" s="178"/>
      <c r="G40" s="178"/>
      <c r="H40" s="178" t="str">
        <f>'実質公債費比率（分子）の構造'!M$44</f>
        <v>H30</v>
      </c>
      <c r="I40" s="178"/>
      <c r="J40" s="178"/>
      <c r="K40" s="178" t="str">
        <f>'実質公債費比率（分子）の構造'!N$44</f>
        <v>R01</v>
      </c>
      <c r="L40" s="178"/>
      <c r="M40" s="178"/>
      <c r="N40" s="178" t="str">
        <f>'実質公債費比率（分子）の構造'!O$44</f>
        <v>R02</v>
      </c>
      <c r="O40" s="178"/>
      <c r="P40" s="178"/>
    </row>
    <row r="41" spans="1:16" x14ac:dyDescent="0.15">
      <c r="A41" s="178"/>
      <c r="B41" s="178" t="s">
        <v>61</v>
      </c>
      <c r="C41" s="178"/>
      <c r="D41" s="178" t="s">
        <v>62</v>
      </c>
      <c r="E41" s="178" t="s">
        <v>61</v>
      </c>
      <c r="F41" s="178"/>
      <c r="G41" s="178" t="s">
        <v>62</v>
      </c>
      <c r="H41" s="178" t="s">
        <v>61</v>
      </c>
      <c r="I41" s="178"/>
      <c r="J41" s="178" t="s">
        <v>62</v>
      </c>
      <c r="K41" s="178" t="s">
        <v>61</v>
      </c>
      <c r="L41" s="178"/>
      <c r="M41" s="178" t="s">
        <v>62</v>
      </c>
      <c r="N41" s="178" t="s">
        <v>61</v>
      </c>
      <c r="O41" s="178"/>
      <c r="P41" s="178" t="s">
        <v>62</v>
      </c>
    </row>
    <row r="42" spans="1:16" x14ac:dyDescent="0.15">
      <c r="A42" s="178" t="s">
        <v>63</v>
      </c>
      <c r="B42" s="178"/>
      <c r="C42" s="178"/>
      <c r="D42" s="178">
        <f>'実質公債費比率（分子）の構造'!K$52</f>
        <v>485</v>
      </c>
      <c r="E42" s="178"/>
      <c r="F42" s="178"/>
      <c r="G42" s="178">
        <f>'実質公債費比率（分子）の構造'!L$52</f>
        <v>462</v>
      </c>
      <c r="H42" s="178"/>
      <c r="I42" s="178"/>
      <c r="J42" s="178">
        <f>'実質公債費比率（分子）の構造'!M$52</f>
        <v>467</v>
      </c>
      <c r="K42" s="178"/>
      <c r="L42" s="178"/>
      <c r="M42" s="178">
        <f>'実質公債費比率（分子）の構造'!N$52</f>
        <v>469</v>
      </c>
      <c r="N42" s="178"/>
      <c r="O42" s="178"/>
      <c r="P42" s="178">
        <f>'実質公債費比率（分子）の構造'!O$52</f>
        <v>456</v>
      </c>
    </row>
    <row r="43" spans="1:16" x14ac:dyDescent="0.15">
      <c r="A43" s="178" t="s">
        <v>64</v>
      </c>
      <c r="B43" s="178" t="str">
        <f>'実質公債費比率（分子）の構造'!K$51</f>
        <v>-</v>
      </c>
      <c r="C43" s="178"/>
      <c r="D43" s="178"/>
      <c r="E43" s="178" t="str">
        <f>'実質公債費比率（分子）の構造'!L$51</f>
        <v>-</v>
      </c>
      <c r="F43" s="178"/>
      <c r="G43" s="178"/>
      <c r="H43" s="178" t="str">
        <f>'実質公債費比率（分子）の構造'!M$51</f>
        <v>-</v>
      </c>
      <c r="I43" s="178"/>
      <c r="J43" s="178"/>
      <c r="K43" s="178" t="str">
        <f>'実質公債費比率（分子）の構造'!N$51</f>
        <v>-</v>
      </c>
      <c r="L43" s="178"/>
      <c r="M43" s="178"/>
      <c r="N43" s="178" t="str">
        <f>'実質公債費比率（分子）の構造'!O$51</f>
        <v>-</v>
      </c>
      <c r="O43" s="178"/>
      <c r="P43" s="178"/>
    </row>
    <row r="44" spans="1:16" x14ac:dyDescent="0.15">
      <c r="A44" s="178" t="s">
        <v>65</v>
      </c>
      <c r="B44" s="178" t="str">
        <f>'実質公債費比率（分子）の構造'!K$50</f>
        <v>-</v>
      </c>
      <c r="C44" s="178"/>
      <c r="D44" s="178"/>
      <c r="E44" s="178" t="str">
        <f>'実質公債費比率（分子）の構造'!L$50</f>
        <v>-</v>
      </c>
      <c r="F44" s="178"/>
      <c r="G44" s="178"/>
      <c r="H44" s="178" t="str">
        <f>'実質公債費比率（分子）の構造'!M$50</f>
        <v>-</v>
      </c>
      <c r="I44" s="178"/>
      <c r="J44" s="178"/>
      <c r="K44" s="178" t="str">
        <f>'実質公債費比率（分子）の構造'!N$50</f>
        <v>-</v>
      </c>
      <c r="L44" s="178"/>
      <c r="M44" s="178"/>
      <c r="N44" s="178" t="str">
        <f>'実質公債費比率（分子）の構造'!O$50</f>
        <v>-</v>
      </c>
      <c r="O44" s="178"/>
      <c r="P44" s="178"/>
    </row>
    <row r="45" spans="1:16" x14ac:dyDescent="0.15">
      <c r="A45" s="178" t="s">
        <v>66</v>
      </c>
      <c r="B45" s="178">
        <f>'実質公債費比率（分子）の構造'!K$49</f>
        <v>45</v>
      </c>
      <c r="C45" s="178"/>
      <c r="D45" s="178"/>
      <c r="E45" s="178">
        <f>'実質公債費比率（分子）の構造'!L$49</f>
        <v>49</v>
      </c>
      <c r="F45" s="178"/>
      <c r="G45" s="178"/>
      <c r="H45" s="178">
        <f>'実質公債費比率（分子）の構造'!M$49</f>
        <v>46</v>
      </c>
      <c r="I45" s="178"/>
      <c r="J45" s="178"/>
      <c r="K45" s="178">
        <f>'実質公債費比率（分子）の構造'!N$49</f>
        <v>38</v>
      </c>
      <c r="L45" s="178"/>
      <c r="M45" s="178"/>
      <c r="N45" s="178">
        <f>'実質公債費比率（分子）の構造'!O$49</f>
        <v>36</v>
      </c>
      <c r="O45" s="178"/>
      <c r="P45" s="178"/>
    </row>
    <row r="46" spans="1:16" x14ac:dyDescent="0.15">
      <c r="A46" s="178" t="s">
        <v>67</v>
      </c>
      <c r="B46" s="178">
        <f>'実質公債費比率（分子）の構造'!K$48</f>
        <v>250</v>
      </c>
      <c r="C46" s="178"/>
      <c r="D46" s="178"/>
      <c r="E46" s="178">
        <f>'実質公債費比率（分子）の構造'!L$48</f>
        <v>249</v>
      </c>
      <c r="F46" s="178"/>
      <c r="G46" s="178"/>
      <c r="H46" s="178">
        <f>'実質公債費比率（分子）の構造'!M$48</f>
        <v>257</v>
      </c>
      <c r="I46" s="178"/>
      <c r="J46" s="178"/>
      <c r="K46" s="178">
        <f>'実質公債費比率（分子）の構造'!N$48</f>
        <v>259</v>
      </c>
      <c r="L46" s="178"/>
      <c r="M46" s="178"/>
      <c r="N46" s="178">
        <f>'実質公債費比率（分子）の構造'!O$48</f>
        <v>260</v>
      </c>
      <c r="O46" s="178"/>
      <c r="P46" s="178"/>
    </row>
    <row r="47" spans="1:16" x14ac:dyDescent="0.15">
      <c r="A47" s="178" t="s">
        <v>68</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x14ac:dyDescent="0.15">
      <c r="A48" s="178" t="s">
        <v>69</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x14ac:dyDescent="0.15">
      <c r="A49" s="178" t="s">
        <v>70</v>
      </c>
      <c r="B49" s="178">
        <f>'実質公債費比率（分子）の構造'!K$45</f>
        <v>417</v>
      </c>
      <c r="C49" s="178"/>
      <c r="D49" s="178"/>
      <c r="E49" s="178">
        <f>'実質公債費比率（分子）の構造'!L$45</f>
        <v>346</v>
      </c>
      <c r="F49" s="178"/>
      <c r="G49" s="178"/>
      <c r="H49" s="178">
        <f>'実質公債費比率（分子）の構造'!M$45</f>
        <v>358</v>
      </c>
      <c r="I49" s="178"/>
      <c r="J49" s="178"/>
      <c r="K49" s="178">
        <f>'実質公債費比率（分子）の構造'!N$45</f>
        <v>407</v>
      </c>
      <c r="L49" s="178"/>
      <c r="M49" s="178"/>
      <c r="N49" s="178">
        <f>'実質公債費比率（分子）の構造'!O$45</f>
        <v>407</v>
      </c>
      <c r="O49" s="178"/>
      <c r="P49" s="178"/>
    </row>
    <row r="50" spans="1:16" x14ac:dyDescent="0.15">
      <c r="A50" s="178" t="s">
        <v>71</v>
      </c>
      <c r="B50" s="178" t="e">
        <f>NA()</f>
        <v>#N/A</v>
      </c>
      <c r="C50" s="178">
        <f>IF(ISNUMBER('実質公債費比率（分子）の構造'!K$53),'実質公債費比率（分子）の構造'!K$53,NA())</f>
        <v>227</v>
      </c>
      <c r="D50" s="178" t="e">
        <f>NA()</f>
        <v>#N/A</v>
      </c>
      <c r="E50" s="178" t="e">
        <f>NA()</f>
        <v>#N/A</v>
      </c>
      <c r="F50" s="178">
        <f>IF(ISNUMBER('実質公債費比率（分子）の構造'!L$53),'実質公債費比率（分子）の構造'!L$53,NA())</f>
        <v>182</v>
      </c>
      <c r="G50" s="178" t="e">
        <f>NA()</f>
        <v>#N/A</v>
      </c>
      <c r="H50" s="178" t="e">
        <f>NA()</f>
        <v>#N/A</v>
      </c>
      <c r="I50" s="178">
        <f>IF(ISNUMBER('実質公債費比率（分子）の構造'!M$53),'実質公債費比率（分子）の構造'!M$53,NA())</f>
        <v>194</v>
      </c>
      <c r="J50" s="178" t="e">
        <f>NA()</f>
        <v>#N/A</v>
      </c>
      <c r="K50" s="178" t="e">
        <f>NA()</f>
        <v>#N/A</v>
      </c>
      <c r="L50" s="178">
        <f>IF(ISNUMBER('実質公債費比率（分子）の構造'!N$53),'実質公債費比率（分子）の構造'!N$53,NA())</f>
        <v>235</v>
      </c>
      <c r="M50" s="178" t="e">
        <f>NA()</f>
        <v>#N/A</v>
      </c>
      <c r="N50" s="178" t="e">
        <f>NA()</f>
        <v>#N/A</v>
      </c>
      <c r="O50" s="178">
        <f>IF(ISNUMBER('実質公債費比率（分子）の構造'!O$53),'実質公債費比率（分子）の構造'!O$53,NA())</f>
        <v>247</v>
      </c>
      <c r="P50" s="178" t="e">
        <f>NA()</f>
        <v>#N/A</v>
      </c>
    </row>
    <row r="53" spans="1:16" x14ac:dyDescent="0.15">
      <c r="A53" s="146" t="s">
        <v>72</v>
      </c>
    </row>
    <row r="54" spans="1:16" x14ac:dyDescent="0.15">
      <c r="A54" s="177"/>
      <c r="B54" s="177" t="str">
        <f>'将来負担比率（分子）の構造'!I$40</f>
        <v>H28</v>
      </c>
      <c r="C54" s="177"/>
      <c r="D54" s="177"/>
      <c r="E54" s="177" t="str">
        <f>'将来負担比率（分子）の構造'!J$40</f>
        <v>H29</v>
      </c>
      <c r="F54" s="177"/>
      <c r="G54" s="177"/>
      <c r="H54" s="177" t="str">
        <f>'将来負担比率（分子）の構造'!K$40</f>
        <v>H30</v>
      </c>
      <c r="I54" s="177"/>
      <c r="J54" s="177"/>
      <c r="K54" s="177" t="str">
        <f>'将来負担比率（分子）の構造'!L$40</f>
        <v>R01</v>
      </c>
      <c r="L54" s="177"/>
      <c r="M54" s="177"/>
      <c r="N54" s="177" t="str">
        <f>'将来負担比率（分子）の構造'!M$40</f>
        <v>R02</v>
      </c>
      <c r="O54" s="177"/>
      <c r="P54" s="177"/>
    </row>
    <row r="55" spans="1:16" x14ac:dyDescent="0.15">
      <c r="A55" s="177"/>
      <c r="B55" s="177" t="s">
        <v>73</v>
      </c>
      <c r="C55" s="177"/>
      <c r="D55" s="177" t="s">
        <v>74</v>
      </c>
      <c r="E55" s="177" t="s">
        <v>73</v>
      </c>
      <c r="F55" s="177"/>
      <c r="G55" s="177" t="s">
        <v>74</v>
      </c>
      <c r="H55" s="177" t="s">
        <v>73</v>
      </c>
      <c r="I55" s="177"/>
      <c r="J55" s="177" t="s">
        <v>74</v>
      </c>
      <c r="K55" s="177" t="s">
        <v>73</v>
      </c>
      <c r="L55" s="177"/>
      <c r="M55" s="177" t="s">
        <v>74</v>
      </c>
      <c r="N55" s="177" t="s">
        <v>73</v>
      </c>
      <c r="O55" s="177"/>
      <c r="P55" s="177" t="s">
        <v>74</v>
      </c>
    </row>
    <row r="56" spans="1:16" x14ac:dyDescent="0.15">
      <c r="A56" s="177" t="s">
        <v>43</v>
      </c>
      <c r="B56" s="177"/>
      <c r="C56" s="177"/>
      <c r="D56" s="177">
        <f>'将来負担比率（分子）の構造'!I$52</f>
        <v>5416</v>
      </c>
      <c r="E56" s="177"/>
      <c r="F56" s="177"/>
      <c r="G56" s="177">
        <f>'将来負担比率（分子）の構造'!J$52</f>
        <v>5373</v>
      </c>
      <c r="H56" s="177"/>
      <c r="I56" s="177"/>
      <c r="J56" s="177">
        <f>'将来負担比率（分子）の構造'!K$52</f>
        <v>5234</v>
      </c>
      <c r="K56" s="177"/>
      <c r="L56" s="177"/>
      <c r="M56" s="177">
        <f>'将来負担比率（分子）の構造'!L$52</f>
        <v>5075</v>
      </c>
      <c r="N56" s="177"/>
      <c r="O56" s="177"/>
      <c r="P56" s="177">
        <f>'将来負担比率（分子）の構造'!M$52</f>
        <v>5098</v>
      </c>
    </row>
    <row r="57" spans="1:16" x14ac:dyDescent="0.15">
      <c r="A57" s="177" t="s">
        <v>42</v>
      </c>
      <c r="B57" s="177"/>
      <c r="C57" s="177"/>
      <c r="D57" s="177" t="str">
        <f>'将来負担比率（分子）の構造'!I$51</f>
        <v>-</v>
      </c>
      <c r="E57" s="177"/>
      <c r="F57" s="177"/>
      <c r="G57" s="177" t="str">
        <f>'将来負担比率（分子）の構造'!J$51</f>
        <v>-</v>
      </c>
      <c r="H57" s="177"/>
      <c r="I57" s="177"/>
      <c r="J57" s="177" t="str">
        <f>'将来負担比率（分子）の構造'!K$51</f>
        <v>-</v>
      </c>
      <c r="K57" s="177"/>
      <c r="L57" s="177"/>
      <c r="M57" s="177" t="str">
        <f>'将来負担比率（分子）の構造'!L$51</f>
        <v>-</v>
      </c>
      <c r="N57" s="177"/>
      <c r="O57" s="177"/>
      <c r="P57" s="177" t="str">
        <f>'将来負担比率（分子）の構造'!M$51</f>
        <v>-</v>
      </c>
    </row>
    <row r="58" spans="1:16" x14ac:dyDescent="0.15">
      <c r="A58" s="177" t="s">
        <v>41</v>
      </c>
      <c r="B58" s="177"/>
      <c r="C58" s="177"/>
      <c r="D58" s="177">
        <f>'将来負担比率（分子）の構造'!I$50</f>
        <v>2481</v>
      </c>
      <c r="E58" s="177"/>
      <c r="F58" s="177"/>
      <c r="G58" s="177">
        <f>'将来負担比率（分子）の構造'!J$50</f>
        <v>2615</v>
      </c>
      <c r="H58" s="177"/>
      <c r="I58" s="177"/>
      <c r="J58" s="177">
        <f>'将来負担比率（分子）の構造'!K$50</f>
        <v>2707</v>
      </c>
      <c r="K58" s="177"/>
      <c r="L58" s="177"/>
      <c r="M58" s="177">
        <f>'将来負担比率（分子）の構造'!L$50</f>
        <v>2679</v>
      </c>
      <c r="N58" s="177"/>
      <c r="O58" s="177"/>
      <c r="P58" s="177">
        <f>'将来負担比率（分子）の構造'!M$50</f>
        <v>2976</v>
      </c>
    </row>
    <row r="59" spans="1:16" x14ac:dyDescent="0.15">
      <c r="A59" s="177" t="s">
        <v>39</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x14ac:dyDescent="0.15">
      <c r="A60" s="177" t="s">
        <v>38</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x14ac:dyDescent="0.15">
      <c r="A61" s="177" t="s">
        <v>36</v>
      </c>
      <c r="B61" s="177">
        <f>'将来負担比率（分子）の構造'!I$46</f>
        <v>3</v>
      </c>
      <c r="C61" s="177"/>
      <c r="D61" s="177"/>
      <c r="E61" s="177" t="str">
        <f>'将来負担比率（分子）の構造'!J$46</f>
        <v>-</v>
      </c>
      <c r="F61" s="177"/>
      <c r="G61" s="177"/>
      <c r="H61" s="177" t="str">
        <f>'将来負担比率（分子）の構造'!K$46</f>
        <v>-</v>
      </c>
      <c r="I61" s="177"/>
      <c r="J61" s="177"/>
      <c r="K61" s="177">
        <f>'将来負担比率（分子）の構造'!L$46</f>
        <v>7</v>
      </c>
      <c r="L61" s="177"/>
      <c r="M61" s="177"/>
      <c r="N61" s="177">
        <f>'将来負担比率（分子）の構造'!M$46</f>
        <v>9</v>
      </c>
      <c r="O61" s="177"/>
      <c r="P61" s="177"/>
    </row>
    <row r="62" spans="1:16" x14ac:dyDescent="0.15">
      <c r="A62" s="177" t="s">
        <v>35</v>
      </c>
      <c r="B62" s="177">
        <f>'将来負担比率（分子）の構造'!I$45</f>
        <v>1031</v>
      </c>
      <c r="C62" s="177"/>
      <c r="D62" s="177"/>
      <c r="E62" s="177">
        <f>'将来負担比率（分子）の構造'!J$45</f>
        <v>1016</v>
      </c>
      <c r="F62" s="177"/>
      <c r="G62" s="177"/>
      <c r="H62" s="177">
        <f>'将来負担比率（分子）の構造'!K$45</f>
        <v>958</v>
      </c>
      <c r="I62" s="177"/>
      <c r="J62" s="177"/>
      <c r="K62" s="177">
        <f>'将来負担比率（分子）の構造'!L$45</f>
        <v>907</v>
      </c>
      <c r="L62" s="177"/>
      <c r="M62" s="177"/>
      <c r="N62" s="177">
        <f>'将来負担比率（分子）の構造'!M$45</f>
        <v>897</v>
      </c>
      <c r="O62" s="177"/>
      <c r="P62" s="177"/>
    </row>
    <row r="63" spans="1:16" x14ac:dyDescent="0.15">
      <c r="A63" s="177" t="s">
        <v>34</v>
      </c>
      <c r="B63" s="177">
        <f>'将来負担比率（分子）の構造'!I$44</f>
        <v>329</v>
      </c>
      <c r="C63" s="177"/>
      <c r="D63" s="177"/>
      <c r="E63" s="177">
        <f>'将来負担比率（分子）の構造'!J$44</f>
        <v>303</v>
      </c>
      <c r="F63" s="177"/>
      <c r="G63" s="177"/>
      <c r="H63" s="177">
        <f>'将来負担比率（分子）の構造'!K$44</f>
        <v>281</v>
      </c>
      <c r="I63" s="177"/>
      <c r="J63" s="177"/>
      <c r="K63" s="177">
        <f>'将来負担比率（分子）の構造'!L$44</f>
        <v>300</v>
      </c>
      <c r="L63" s="177"/>
      <c r="M63" s="177"/>
      <c r="N63" s="177">
        <f>'将来負担比率（分子）の構造'!M$44</f>
        <v>296</v>
      </c>
      <c r="O63" s="177"/>
      <c r="P63" s="177"/>
    </row>
    <row r="64" spans="1:16" x14ac:dyDescent="0.15">
      <c r="A64" s="177" t="s">
        <v>33</v>
      </c>
      <c r="B64" s="177">
        <f>'将来負担比率（分子）の構造'!I$43</f>
        <v>2857</v>
      </c>
      <c r="C64" s="177"/>
      <c r="D64" s="177"/>
      <c r="E64" s="177">
        <f>'将来負担比率（分子）の構造'!J$43</f>
        <v>2658</v>
      </c>
      <c r="F64" s="177"/>
      <c r="G64" s="177"/>
      <c r="H64" s="177">
        <f>'将来負担比率（分子）の構造'!K$43</f>
        <v>2522</v>
      </c>
      <c r="I64" s="177"/>
      <c r="J64" s="177"/>
      <c r="K64" s="177">
        <f>'将来負担比率（分子）の構造'!L$43</f>
        <v>2448</v>
      </c>
      <c r="L64" s="177"/>
      <c r="M64" s="177"/>
      <c r="N64" s="177">
        <f>'将来負担比率（分子）の構造'!M$43</f>
        <v>2381</v>
      </c>
      <c r="O64" s="177"/>
      <c r="P64" s="177"/>
    </row>
    <row r="65" spans="1:16" x14ac:dyDescent="0.15">
      <c r="A65" s="177" t="s">
        <v>32</v>
      </c>
      <c r="B65" s="177" t="str">
        <f>'将来負担比率（分子）の構造'!I$42</f>
        <v>-</v>
      </c>
      <c r="C65" s="177"/>
      <c r="D65" s="177"/>
      <c r="E65" s="177" t="str">
        <f>'将来負担比率（分子）の構造'!J$42</f>
        <v>-</v>
      </c>
      <c r="F65" s="177"/>
      <c r="G65" s="177"/>
      <c r="H65" s="177" t="str">
        <f>'将来負担比率（分子）の構造'!K$42</f>
        <v>-</v>
      </c>
      <c r="I65" s="177"/>
      <c r="J65" s="177"/>
      <c r="K65" s="177" t="str">
        <f>'将来負担比率（分子）の構造'!L$42</f>
        <v>-</v>
      </c>
      <c r="L65" s="177"/>
      <c r="M65" s="177"/>
      <c r="N65" s="177" t="str">
        <f>'将来負担比率（分子）の構造'!M$42</f>
        <v>-</v>
      </c>
      <c r="O65" s="177"/>
      <c r="P65" s="177"/>
    </row>
    <row r="66" spans="1:16" x14ac:dyDescent="0.15">
      <c r="A66" s="177" t="s">
        <v>31</v>
      </c>
      <c r="B66" s="177">
        <f>'将来負担比率（分子）の構造'!I$41</f>
        <v>5258</v>
      </c>
      <c r="C66" s="177"/>
      <c r="D66" s="177"/>
      <c r="E66" s="177">
        <f>'将来負担比率（分子）の構造'!J$41</f>
        <v>5355</v>
      </c>
      <c r="F66" s="177"/>
      <c r="G66" s="177"/>
      <c r="H66" s="177">
        <f>'将来負担比率（分子）の構造'!K$41</f>
        <v>5274</v>
      </c>
      <c r="I66" s="177"/>
      <c r="J66" s="177"/>
      <c r="K66" s="177">
        <f>'将来負担比率（分子）の構造'!L$41</f>
        <v>5086</v>
      </c>
      <c r="L66" s="177"/>
      <c r="M66" s="177"/>
      <c r="N66" s="177">
        <f>'将来負担比率（分子）の構造'!M$41</f>
        <v>5200</v>
      </c>
      <c r="O66" s="177"/>
      <c r="P66" s="177"/>
    </row>
    <row r="67" spans="1:16" x14ac:dyDescent="0.15">
      <c r="A67" s="177" t="s">
        <v>75</v>
      </c>
      <c r="B67" s="177" t="e">
        <f>NA()</f>
        <v>#N/A</v>
      </c>
      <c r="C67" s="177">
        <f>IF(ISNUMBER('将来負担比率（分子）の構造'!I$53), IF('将来負担比率（分子）の構造'!I$53 &lt; 0, 0, '将来負担比率（分子）の構造'!I$53), NA())</f>
        <v>1582</v>
      </c>
      <c r="D67" s="177" t="e">
        <f>NA()</f>
        <v>#N/A</v>
      </c>
      <c r="E67" s="177" t="e">
        <f>NA()</f>
        <v>#N/A</v>
      </c>
      <c r="F67" s="177">
        <f>IF(ISNUMBER('将来負担比率（分子）の構造'!J$53), IF('将来負担比率（分子）の構造'!J$53 &lt; 0, 0, '将来負担比率（分子）の構造'!J$53), NA())</f>
        <v>1343</v>
      </c>
      <c r="G67" s="177" t="e">
        <f>NA()</f>
        <v>#N/A</v>
      </c>
      <c r="H67" s="177" t="e">
        <f>NA()</f>
        <v>#N/A</v>
      </c>
      <c r="I67" s="177">
        <f>IF(ISNUMBER('将来負担比率（分子）の構造'!K$53), IF('将来負担比率（分子）の構造'!K$53 &lt; 0, 0, '将来負担比率（分子）の構造'!K$53), NA())</f>
        <v>1094</v>
      </c>
      <c r="J67" s="177" t="e">
        <f>NA()</f>
        <v>#N/A</v>
      </c>
      <c r="K67" s="177" t="e">
        <f>NA()</f>
        <v>#N/A</v>
      </c>
      <c r="L67" s="177">
        <f>IF(ISNUMBER('将来負担比率（分子）の構造'!L$53), IF('将来負担比率（分子）の構造'!L$53 &lt; 0, 0, '将来負担比率（分子）の構造'!L$53), NA())</f>
        <v>996</v>
      </c>
      <c r="M67" s="177" t="e">
        <f>NA()</f>
        <v>#N/A</v>
      </c>
      <c r="N67" s="177" t="e">
        <f>NA()</f>
        <v>#N/A</v>
      </c>
      <c r="O67" s="177">
        <f>IF(ISNUMBER('将来負担比率（分子）の構造'!M$53), IF('将来負担比率（分子）の構造'!M$53 &lt; 0, 0, '将来負担比率（分子）の構造'!M$53), NA())</f>
        <v>707</v>
      </c>
      <c r="P67" s="177" t="e">
        <f>NA()</f>
        <v>#N/A</v>
      </c>
    </row>
    <row r="70" spans="1:16" x14ac:dyDescent="0.15">
      <c r="A70" s="179" t="s">
        <v>76</v>
      </c>
      <c r="B70" s="179"/>
      <c r="C70" s="179"/>
      <c r="D70" s="179"/>
      <c r="E70" s="179"/>
      <c r="F70" s="179"/>
    </row>
    <row r="71" spans="1:16" x14ac:dyDescent="0.15">
      <c r="A71" s="180"/>
      <c r="B71" s="180" t="str">
        <f>基金残高に係る経年分析!F54</f>
        <v>H30</v>
      </c>
      <c r="C71" s="180" t="str">
        <f>基金残高に係る経年分析!G54</f>
        <v>R01</v>
      </c>
      <c r="D71" s="180" t="str">
        <f>基金残高に係る経年分析!H54</f>
        <v>R02</v>
      </c>
    </row>
    <row r="72" spans="1:16" x14ac:dyDescent="0.15">
      <c r="A72" s="180" t="s">
        <v>77</v>
      </c>
      <c r="B72" s="181">
        <f>基金残高に係る経年分析!F55</f>
        <v>1440</v>
      </c>
      <c r="C72" s="181">
        <f>基金残高に係る経年分析!G55</f>
        <v>1489</v>
      </c>
      <c r="D72" s="181">
        <f>基金残高に係る経年分析!H55</f>
        <v>1571</v>
      </c>
    </row>
    <row r="73" spans="1:16" x14ac:dyDescent="0.15">
      <c r="A73" s="180" t="s">
        <v>78</v>
      </c>
      <c r="B73" s="181">
        <f>基金残高に係る経年分析!F56</f>
        <v>87</v>
      </c>
      <c r="C73" s="181">
        <f>基金残高に係る経年分析!G56</f>
        <v>57</v>
      </c>
      <c r="D73" s="181">
        <f>基金残高に係る経年分析!H56</f>
        <v>57</v>
      </c>
    </row>
    <row r="74" spans="1:16" x14ac:dyDescent="0.15">
      <c r="A74" s="180" t="s">
        <v>79</v>
      </c>
      <c r="B74" s="181">
        <f>基金残高に係る経年分析!F57</f>
        <v>890</v>
      </c>
      <c r="C74" s="181">
        <f>基金残高に係る経年分析!G57</f>
        <v>805</v>
      </c>
      <c r="D74" s="181">
        <f>基金残高に係る経年分析!H57</f>
        <v>902</v>
      </c>
    </row>
  </sheetData>
  <sheetProtection algorithmName="SHA-512" hashValue="jZ9xMhegMzIfeGIAfPld7WRAOBwU9aB3dL8mVQbiXrtcKZTjCESJHSmARMjBw/6M0nuWvHsvRG1dWJOgjQfFmQ==" saltValue="aVEutOiNQM2HyMG1ybx77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2" customWidth="1"/>
    <col min="96" max="133" width="1.625" style="239" customWidth="1"/>
    <col min="134" max="143" width="1.625" style="222" customWidth="1"/>
    <col min="144" max="16384" width="0" style="222" hidden="1"/>
  </cols>
  <sheetData>
    <row r="1" spans="2:143" ht="22.5" customHeight="1" thickBot="1" x14ac:dyDescent="0.2">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657" t="s">
        <v>212</v>
      </c>
      <c r="DI1" s="658"/>
      <c r="DJ1" s="658"/>
      <c r="DK1" s="658"/>
      <c r="DL1" s="658"/>
      <c r="DM1" s="658"/>
      <c r="DN1" s="659"/>
      <c r="DO1" s="222"/>
      <c r="DP1" s="657" t="s">
        <v>213</v>
      </c>
      <c r="DQ1" s="658"/>
      <c r="DR1" s="658"/>
      <c r="DS1" s="658"/>
      <c r="DT1" s="658"/>
      <c r="DU1" s="658"/>
      <c r="DV1" s="658"/>
      <c r="DW1" s="658"/>
      <c r="DX1" s="658"/>
      <c r="DY1" s="658"/>
      <c r="DZ1" s="658"/>
      <c r="EA1" s="658"/>
      <c r="EB1" s="658"/>
      <c r="EC1" s="659"/>
      <c r="ED1" s="220"/>
      <c r="EE1" s="220"/>
      <c r="EF1" s="220"/>
      <c r="EG1" s="220"/>
      <c r="EH1" s="220"/>
      <c r="EI1" s="220"/>
      <c r="EJ1" s="220"/>
      <c r="EK1" s="220"/>
      <c r="EL1" s="220"/>
      <c r="EM1" s="220"/>
    </row>
    <row r="2" spans="2:143" ht="22.5" customHeight="1" x14ac:dyDescent="0.15">
      <c r="B2" s="223" t="s">
        <v>214</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x14ac:dyDescent="0.15">
      <c r="B3" s="660" t="s">
        <v>215</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216</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3" t="s">
        <v>217</v>
      </c>
      <c r="CE3" s="664"/>
      <c r="CF3" s="664"/>
      <c r="CG3" s="664"/>
      <c r="CH3" s="664"/>
      <c r="CI3" s="664"/>
      <c r="CJ3" s="664"/>
      <c r="CK3" s="664"/>
      <c r="CL3" s="664"/>
      <c r="CM3" s="664"/>
      <c r="CN3" s="664"/>
      <c r="CO3" s="664"/>
      <c r="CP3" s="664"/>
      <c r="CQ3" s="664"/>
      <c r="CR3" s="664"/>
      <c r="CS3" s="664"/>
      <c r="CT3" s="664"/>
      <c r="CU3" s="664"/>
      <c r="CV3" s="664"/>
      <c r="CW3" s="664"/>
      <c r="CX3" s="664"/>
      <c r="CY3" s="664"/>
      <c r="CZ3" s="664"/>
      <c r="DA3" s="664"/>
      <c r="DB3" s="664"/>
      <c r="DC3" s="664"/>
      <c r="DD3" s="664"/>
      <c r="DE3" s="664"/>
      <c r="DF3" s="664"/>
      <c r="DG3" s="664"/>
      <c r="DH3" s="664"/>
      <c r="DI3" s="664"/>
      <c r="DJ3" s="664"/>
      <c r="DK3" s="664"/>
      <c r="DL3" s="664"/>
      <c r="DM3" s="664"/>
      <c r="DN3" s="664"/>
      <c r="DO3" s="664"/>
      <c r="DP3" s="664"/>
      <c r="DQ3" s="664"/>
      <c r="DR3" s="664"/>
      <c r="DS3" s="664"/>
      <c r="DT3" s="664"/>
      <c r="DU3" s="664"/>
      <c r="DV3" s="664"/>
      <c r="DW3" s="664"/>
      <c r="DX3" s="664"/>
      <c r="DY3" s="664"/>
      <c r="DZ3" s="664"/>
      <c r="EA3" s="664"/>
      <c r="EB3" s="664"/>
      <c r="EC3" s="665"/>
    </row>
    <row r="4" spans="2:143" ht="11.25" customHeight="1" x14ac:dyDescent="0.15">
      <c r="B4" s="660" t="s">
        <v>1</v>
      </c>
      <c r="C4" s="661"/>
      <c r="D4" s="661"/>
      <c r="E4" s="661"/>
      <c r="F4" s="661"/>
      <c r="G4" s="661"/>
      <c r="H4" s="661"/>
      <c r="I4" s="661"/>
      <c r="J4" s="661"/>
      <c r="K4" s="661"/>
      <c r="L4" s="661"/>
      <c r="M4" s="661"/>
      <c r="N4" s="661"/>
      <c r="O4" s="661"/>
      <c r="P4" s="661"/>
      <c r="Q4" s="662"/>
      <c r="R4" s="660" t="s">
        <v>218</v>
      </c>
      <c r="S4" s="661"/>
      <c r="T4" s="661"/>
      <c r="U4" s="661"/>
      <c r="V4" s="661"/>
      <c r="W4" s="661"/>
      <c r="X4" s="661"/>
      <c r="Y4" s="662"/>
      <c r="Z4" s="660" t="s">
        <v>219</v>
      </c>
      <c r="AA4" s="661"/>
      <c r="AB4" s="661"/>
      <c r="AC4" s="662"/>
      <c r="AD4" s="660" t="s">
        <v>220</v>
      </c>
      <c r="AE4" s="661"/>
      <c r="AF4" s="661"/>
      <c r="AG4" s="661"/>
      <c r="AH4" s="661"/>
      <c r="AI4" s="661"/>
      <c r="AJ4" s="661"/>
      <c r="AK4" s="662"/>
      <c r="AL4" s="660" t="s">
        <v>219</v>
      </c>
      <c r="AM4" s="661"/>
      <c r="AN4" s="661"/>
      <c r="AO4" s="662"/>
      <c r="AP4" s="666" t="s">
        <v>221</v>
      </c>
      <c r="AQ4" s="666"/>
      <c r="AR4" s="666"/>
      <c r="AS4" s="666"/>
      <c r="AT4" s="666"/>
      <c r="AU4" s="666"/>
      <c r="AV4" s="666"/>
      <c r="AW4" s="666"/>
      <c r="AX4" s="666"/>
      <c r="AY4" s="666"/>
      <c r="AZ4" s="666"/>
      <c r="BA4" s="666"/>
      <c r="BB4" s="666"/>
      <c r="BC4" s="666"/>
      <c r="BD4" s="666"/>
      <c r="BE4" s="666"/>
      <c r="BF4" s="666"/>
      <c r="BG4" s="666" t="s">
        <v>222</v>
      </c>
      <c r="BH4" s="666"/>
      <c r="BI4" s="666"/>
      <c r="BJ4" s="666"/>
      <c r="BK4" s="666"/>
      <c r="BL4" s="666"/>
      <c r="BM4" s="666"/>
      <c r="BN4" s="666"/>
      <c r="BO4" s="666" t="s">
        <v>219</v>
      </c>
      <c r="BP4" s="666"/>
      <c r="BQ4" s="666"/>
      <c r="BR4" s="666"/>
      <c r="BS4" s="666" t="s">
        <v>223</v>
      </c>
      <c r="BT4" s="666"/>
      <c r="BU4" s="666"/>
      <c r="BV4" s="666"/>
      <c r="BW4" s="666"/>
      <c r="BX4" s="666"/>
      <c r="BY4" s="666"/>
      <c r="BZ4" s="666"/>
      <c r="CA4" s="666"/>
      <c r="CB4" s="666"/>
      <c r="CD4" s="663" t="s">
        <v>224</v>
      </c>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664"/>
      <c r="EB4" s="664"/>
      <c r="EC4" s="665"/>
    </row>
    <row r="5" spans="2:143" s="226" customFormat="1" ht="11.25" customHeight="1" x14ac:dyDescent="0.15">
      <c r="B5" s="667" t="s">
        <v>225</v>
      </c>
      <c r="C5" s="668"/>
      <c r="D5" s="668"/>
      <c r="E5" s="668"/>
      <c r="F5" s="668"/>
      <c r="G5" s="668"/>
      <c r="H5" s="668"/>
      <c r="I5" s="668"/>
      <c r="J5" s="668"/>
      <c r="K5" s="668"/>
      <c r="L5" s="668"/>
      <c r="M5" s="668"/>
      <c r="N5" s="668"/>
      <c r="O5" s="668"/>
      <c r="P5" s="668"/>
      <c r="Q5" s="669"/>
      <c r="R5" s="670">
        <v>1476426</v>
      </c>
      <c r="S5" s="671"/>
      <c r="T5" s="671"/>
      <c r="U5" s="671"/>
      <c r="V5" s="671"/>
      <c r="W5" s="671"/>
      <c r="X5" s="671"/>
      <c r="Y5" s="672"/>
      <c r="Z5" s="673">
        <v>19.600000000000001</v>
      </c>
      <c r="AA5" s="673"/>
      <c r="AB5" s="673"/>
      <c r="AC5" s="673"/>
      <c r="AD5" s="674">
        <v>1476426</v>
      </c>
      <c r="AE5" s="674"/>
      <c r="AF5" s="674"/>
      <c r="AG5" s="674"/>
      <c r="AH5" s="674"/>
      <c r="AI5" s="674"/>
      <c r="AJ5" s="674"/>
      <c r="AK5" s="674"/>
      <c r="AL5" s="675">
        <v>41.1</v>
      </c>
      <c r="AM5" s="676"/>
      <c r="AN5" s="676"/>
      <c r="AO5" s="677"/>
      <c r="AP5" s="667" t="s">
        <v>226</v>
      </c>
      <c r="AQ5" s="668"/>
      <c r="AR5" s="668"/>
      <c r="AS5" s="668"/>
      <c r="AT5" s="668"/>
      <c r="AU5" s="668"/>
      <c r="AV5" s="668"/>
      <c r="AW5" s="668"/>
      <c r="AX5" s="668"/>
      <c r="AY5" s="668"/>
      <c r="AZ5" s="668"/>
      <c r="BA5" s="668"/>
      <c r="BB5" s="668"/>
      <c r="BC5" s="668"/>
      <c r="BD5" s="668"/>
      <c r="BE5" s="668"/>
      <c r="BF5" s="669"/>
      <c r="BG5" s="681">
        <v>1476426</v>
      </c>
      <c r="BH5" s="682"/>
      <c r="BI5" s="682"/>
      <c r="BJ5" s="682"/>
      <c r="BK5" s="682"/>
      <c r="BL5" s="682"/>
      <c r="BM5" s="682"/>
      <c r="BN5" s="683"/>
      <c r="BO5" s="684">
        <v>100</v>
      </c>
      <c r="BP5" s="684"/>
      <c r="BQ5" s="684"/>
      <c r="BR5" s="684"/>
      <c r="BS5" s="685" t="s">
        <v>177</v>
      </c>
      <c r="BT5" s="685"/>
      <c r="BU5" s="685"/>
      <c r="BV5" s="685"/>
      <c r="BW5" s="685"/>
      <c r="BX5" s="685"/>
      <c r="BY5" s="685"/>
      <c r="BZ5" s="685"/>
      <c r="CA5" s="685"/>
      <c r="CB5" s="689"/>
      <c r="CD5" s="663" t="s">
        <v>221</v>
      </c>
      <c r="CE5" s="664"/>
      <c r="CF5" s="664"/>
      <c r="CG5" s="664"/>
      <c r="CH5" s="664"/>
      <c r="CI5" s="664"/>
      <c r="CJ5" s="664"/>
      <c r="CK5" s="664"/>
      <c r="CL5" s="664"/>
      <c r="CM5" s="664"/>
      <c r="CN5" s="664"/>
      <c r="CO5" s="664"/>
      <c r="CP5" s="664"/>
      <c r="CQ5" s="665"/>
      <c r="CR5" s="663" t="s">
        <v>227</v>
      </c>
      <c r="CS5" s="664"/>
      <c r="CT5" s="664"/>
      <c r="CU5" s="664"/>
      <c r="CV5" s="664"/>
      <c r="CW5" s="664"/>
      <c r="CX5" s="664"/>
      <c r="CY5" s="665"/>
      <c r="CZ5" s="663" t="s">
        <v>219</v>
      </c>
      <c r="DA5" s="664"/>
      <c r="DB5" s="664"/>
      <c r="DC5" s="665"/>
      <c r="DD5" s="663" t="s">
        <v>228</v>
      </c>
      <c r="DE5" s="664"/>
      <c r="DF5" s="664"/>
      <c r="DG5" s="664"/>
      <c r="DH5" s="664"/>
      <c r="DI5" s="664"/>
      <c r="DJ5" s="664"/>
      <c r="DK5" s="664"/>
      <c r="DL5" s="664"/>
      <c r="DM5" s="664"/>
      <c r="DN5" s="664"/>
      <c r="DO5" s="664"/>
      <c r="DP5" s="665"/>
      <c r="DQ5" s="663" t="s">
        <v>229</v>
      </c>
      <c r="DR5" s="664"/>
      <c r="DS5" s="664"/>
      <c r="DT5" s="664"/>
      <c r="DU5" s="664"/>
      <c r="DV5" s="664"/>
      <c r="DW5" s="664"/>
      <c r="DX5" s="664"/>
      <c r="DY5" s="664"/>
      <c r="DZ5" s="664"/>
      <c r="EA5" s="664"/>
      <c r="EB5" s="664"/>
      <c r="EC5" s="665"/>
    </row>
    <row r="6" spans="2:143" ht="11.25" customHeight="1" x14ac:dyDescent="0.15">
      <c r="B6" s="678" t="s">
        <v>230</v>
      </c>
      <c r="C6" s="679"/>
      <c r="D6" s="679"/>
      <c r="E6" s="679"/>
      <c r="F6" s="679"/>
      <c r="G6" s="679"/>
      <c r="H6" s="679"/>
      <c r="I6" s="679"/>
      <c r="J6" s="679"/>
      <c r="K6" s="679"/>
      <c r="L6" s="679"/>
      <c r="M6" s="679"/>
      <c r="N6" s="679"/>
      <c r="O6" s="679"/>
      <c r="P6" s="679"/>
      <c r="Q6" s="680"/>
      <c r="R6" s="681">
        <v>74658</v>
      </c>
      <c r="S6" s="682"/>
      <c r="T6" s="682"/>
      <c r="U6" s="682"/>
      <c r="V6" s="682"/>
      <c r="W6" s="682"/>
      <c r="X6" s="682"/>
      <c r="Y6" s="683"/>
      <c r="Z6" s="684">
        <v>1</v>
      </c>
      <c r="AA6" s="684"/>
      <c r="AB6" s="684"/>
      <c r="AC6" s="684"/>
      <c r="AD6" s="685">
        <v>74658</v>
      </c>
      <c r="AE6" s="685"/>
      <c r="AF6" s="685"/>
      <c r="AG6" s="685"/>
      <c r="AH6" s="685"/>
      <c r="AI6" s="685"/>
      <c r="AJ6" s="685"/>
      <c r="AK6" s="685"/>
      <c r="AL6" s="686">
        <v>2.1</v>
      </c>
      <c r="AM6" s="687"/>
      <c r="AN6" s="687"/>
      <c r="AO6" s="688"/>
      <c r="AP6" s="678" t="s">
        <v>231</v>
      </c>
      <c r="AQ6" s="679"/>
      <c r="AR6" s="679"/>
      <c r="AS6" s="679"/>
      <c r="AT6" s="679"/>
      <c r="AU6" s="679"/>
      <c r="AV6" s="679"/>
      <c r="AW6" s="679"/>
      <c r="AX6" s="679"/>
      <c r="AY6" s="679"/>
      <c r="AZ6" s="679"/>
      <c r="BA6" s="679"/>
      <c r="BB6" s="679"/>
      <c r="BC6" s="679"/>
      <c r="BD6" s="679"/>
      <c r="BE6" s="679"/>
      <c r="BF6" s="680"/>
      <c r="BG6" s="681">
        <v>1476426</v>
      </c>
      <c r="BH6" s="682"/>
      <c r="BI6" s="682"/>
      <c r="BJ6" s="682"/>
      <c r="BK6" s="682"/>
      <c r="BL6" s="682"/>
      <c r="BM6" s="682"/>
      <c r="BN6" s="683"/>
      <c r="BO6" s="684">
        <v>100</v>
      </c>
      <c r="BP6" s="684"/>
      <c r="BQ6" s="684"/>
      <c r="BR6" s="684"/>
      <c r="BS6" s="685" t="s">
        <v>128</v>
      </c>
      <c r="BT6" s="685"/>
      <c r="BU6" s="685"/>
      <c r="BV6" s="685"/>
      <c r="BW6" s="685"/>
      <c r="BX6" s="685"/>
      <c r="BY6" s="685"/>
      <c r="BZ6" s="685"/>
      <c r="CA6" s="685"/>
      <c r="CB6" s="689"/>
      <c r="CD6" s="692" t="s">
        <v>232</v>
      </c>
      <c r="CE6" s="693"/>
      <c r="CF6" s="693"/>
      <c r="CG6" s="693"/>
      <c r="CH6" s="693"/>
      <c r="CI6" s="693"/>
      <c r="CJ6" s="693"/>
      <c r="CK6" s="693"/>
      <c r="CL6" s="693"/>
      <c r="CM6" s="693"/>
      <c r="CN6" s="693"/>
      <c r="CO6" s="693"/>
      <c r="CP6" s="693"/>
      <c r="CQ6" s="694"/>
      <c r="CR6" s="681">
        <v>73065</v>
      </c>
      <c r="CS6" s="682"/>
      <c r="CT6" s="682"/>
      <c r="CU6" s="682"/>
      <c r="CV6" s="682"/>
      <c r="CW6" s="682"/>
      <c r="CX6" s="682"/>
      <c r="CY6" s="683"/>
      <c r="CZ6" s="675">
        <v>1</v>
      </c>
      <c r="DA6" s="676"/>
      <c r="DB6" s="676"/>
      <c r="DC6" s="695"/>
      <c r="DD6" s="690" t="s">
        <v>128</v>
      </c>
      <c r="DE6" s="682"/>
      <c r="DF6" s="682"/>
      <c r="DG6" s="682"/>
      <c r="DH6" s="682"/>
      <c r="DI6" s="682"/>
      <c r="DJ6" s="682"/>
      <c r="DK6" s="682"/>
      <c r="DL6" s="682"/>
      <c r="DM6" s="682"/>
      <c r="DN6" s="682"/>
      <c r="DO6" s="682"/>
      <c r="DP6" s="683"/>
      <c r="DQ6" s="690">
        <v>73065</v>
      </c>
      <c r="DR6" s="682"/>
      <c r="DS6" s="682"/>
      <c r="DT6" s="682"/>
      <c r="DU6" s="682"/>
      <c r="DV6" s="682"/>
      <c r="DW6" s="682"/>
      <c r="DX6" s="682"/>
      <c r="DY6" s="682"/>
      <c r="DZ6" s="682"/>
      <c r="EA6" s="682"/>
      <c r="EB6" s="682"/>
      <c r="EC6" s="691"/>
    </row>
    <row r="7" spans="2:143" ht="11.25" customHeight="1" x14ac:dyDescent="0.15">
      <c r="B7" s="678" t="s">
        <v>233</v>
      </c>
      <c r="C7" s="679"/>
      <c r="D7" s="679"/>
      <c r="E7" s="679"/>
      <c r="F7" s="679"/>
      <c r="G7" s="679"/>
      <c r="H7" s="679"/>
      <c r="I7" s="679"/>
      <c r="J7" s="679"/>
      <c r="K7" s="679"/>
      <c r="L7" s="679"/>
      <c r="M7" s="679"/>
      <c r="N7" s="679"/>
      <c r="O7" s="679"/>
      <c r="P7" s="679"/>
      <c r="Q7" s="680"/>
      <c r="R7" s="681">
        <v>1284</v>
      </c>
      <c r="S7" s="682"/>
      <c r="T7" s="682"/>
      <c r="U7" s="682"/>
      <c r="V7" s="682"/>
      <c r="W7" s="682"/>
      <c r="X7" s="682"/>
      <c r="Y7" s="683"/>
      <c r="Z7" s="684">
        <v>0</v>
      </c>
      <c r="AA7" s="684"/>
      <c r="AB7" s="684"/>
      <c r="AC7" s="684"/>
      <c r="AD7" s="685">
        <v>1284</v>
      </c>
      <c r="AE7" s="685"/>
      <c r="AF7" s="685"/>
      <c r="AG7" s="685"/>
      <c r="AH7" s="685"/>
      <c r="AI7" s="685"/>
      <c r="AJ7" s="685"/>
      <c r="AK7" s="685"/>
      <c r="AL7" s="686">
        <v>0</v>
      </c>
      <c r="AM7" s="687"/>
      <c r="AN7" s="687"/>
      <c r="AO7" s="688"/>
      <c r="AP7" s="678" t="s">
        <v>234</v>
      </c>
      <c r="AQ7" s="679"/>
      <c r="AR7" s="679"/>
      <c r="AS7" s="679"/>
      <c r="AT7" s="679"/>
      <c r="AU7" s="679"/>
      <c r="AV7" s="679"/>
      <c r="AW7" s="679"/>
      <c r="AX7" s="679"/>
      <c r="AY7" s="679"/>
      <c r="AZ7" s="679"/>
      <c r="BA7" s="679"/>
      <c r="BB7" s="679"/>
      <c r="BC7" s="679"/>
      <c r="BD7" s="679"/>
      <c r="BE7" s="679"/>
      <c r="BF7" s="680"/>
      <c r="BG7" s="681">
        <v>601592</v>
      </c>
      <c r="BH7" s="682"/>
      <c r="BI7" s="682"/>
      <c r="BJ7" s="682"/>
      <c r="BK7" s="682"/>
      <c r="BL7" s="682"/>
      <c r="BM7" s="682"/>
      <c r="BN7" s="683"/>
      <c r="BO7" s="684">
        <v>40.700000000000003</v>
      </c>
      <c r="BP7" s="684"/>
      <c r="BQ7" s="684"/>
      <c r="BR7" s="684"/>
      <c r="BS7" s="685" t="s">
        <v>235</v>
      </c>
      <c r="BT7" s="685"/>
      <c r="BU7" s="685"/>
      <c r="BV7" s="685"/>
      <c r="BW7" s="685"/>
      <c r="BX7" s="685"/>
      <c r="BY7" s="685"/>
      <c r="BZ7" s="685"/>
      <c r="CA7" s="685"/>
      <c r="CB7" s="689"/>
      <c r="CD7" s="696" t="s">
        <v>236</v>
      </c>
      <c r="CE7" s="697"/>
      <c r="CF7" s="697"/>
      <c r="CG7" s="697"/>
      <c r="CH7" s="697"/>
      <c r="CI7" s="697"/>
      <c r="CJ7" s="697"/>
      <c r="CK7" s="697"/>
      <c r="CL7" s="697"/>
      <c r="CM7" s="697"/>
      <c r="CN7" s="697"/>
      <c r="CO7" s="697"/>
      <c r="CP7" s="697"/>
      <c r="CQ7" s="698"/>
      <c r="CR7" s="681">
        <v>2127106</v>
      </c>
      <c r="CS7" s="682"/>
      <c r="CT7" s="682"/>
      <c r="CU7" s="682"/>
      <c r="CV7" s="682"/>
      <c r="CW7" s="682"/>
      <c r="CX7" s="682"/>
      <c r="CY7" s="683"/>
      <c r="CZ7" s="684">
        <v>29.4</v>
      </c>
      <c r="DA7" s="684"/>
      <c r="DB7" s="684"/>
      <c r="DC7" s="684"/>
      <c r="DD7" s="690">
        <v>6685</v>
      </c>
      <c r="DE7" s="682"/>
      <c r="DF7" s="682"/>
      <c r="DG7" s="682"/>
      <c r="DH7" s="682"/>
      <c r="DI7" s="682"/>
      <c r="DJ7" s="682"/>
      <c r="DK7" s="682"/>
      <c r="DL7" s="682"/>
      <c r="DM7" s="682"/>
      <c r="DN7" s="682"/>
      <c r="DO7" s="682"/>
      <c r="DP7" s="683"/>
      <c r="DQ7" s="690">
        <v>711120</v>
      </c>
      <c r="DR7" s="682"/>
      <c r="DS7" s="682"/>
      <c r="DT7" s="682"/>
      <c r="DU7" s="682"/>
      <c r="DV7" s="682"/>
      <c r="DW7" s="682"/>
      <c r="DX7" s="682"/>
      <c r="DY7" s="682"/>
      <c r="DZ7" s="682"/>
      <c r="EA7" s="682"/>
      <c r="EB7" s="682"/>
      <c r="EC7" s="691"/>
    </row>
    <row r="8" spans="2:143" ht="11.25" customHeight="1" x14ac:dyDescent="0.15">
      <c r="B8" s="678" t="s">
        <v>237</v>
      </c>
      <c r="C8" s="679"/>
      <c r="D8" s="679"/>
      <c r="E8" s="679"/>
      <c r="F8" s="679"/>
      <c r="G8" s="679"/>
      <c r="H8" s="679"/>
      <c r="I8" s="679"/>
      <c r="J8" s="679"/>
      <c r="K8" s="679"/>
      <c r="L8" s="679"/>
      <c r="M8" s="679"/>
      <c r="N8" s="679"/>
      <c r="O8" s="679"/>
      <c r="P8" s="679"/>
      <c r="Q8" s="680"/>
      <c r="R8" s="681">
        <v>5511</v>
      </c>
      <c r="S8" s="682"/>
      <c r="T8" s="682"/>
      <c r="U8" s="682"/>
      <c r="V8" s="682"/>
      <c r="W8" s="682"/>
      <c r="X8" s="682"/>
      <c r="Y8" s="683"/>
      <c r="Z8" s="684">
        <v>0.1</v>
      </c>
      <c r="AA8" s="684"/>
      <c r="AB8" s="684"/>
      <c r="AC8" s="684"/>
      <c r="AD8" s="685">
        <v>5511</v>
      </c>
      <c r="AE8" s="685"/>
      <c r="AF8" s="685"/>
      <c r="AG8" s="685"/>
      <c r="AH8" s="685"/>
      <c r="AI8" s="685"/>
      <c r="AJ8" s="685"/>
      <c r="AK8" s="685"/>
      <c r="AL8" s="686">
        <v>0.2</v>
      </c>
      <c r="AM8" s="687"/>
      <c r="AN8" s="687"/>
      <c r="AO8" s="688"/>
      <c r="AP8" s="678" t="s">
        <v>238</v>
      </c>
      <c r="AQ8" s="679"/>
      <c r="AR8" s="679"/>
      <c r="AS8" s="679"/>
      <c r="AT8" s="679"/>
      <c r="AU8" s="679"/>
      <c r="AV8" s="679"/>
      <c r="AW8" s="679"/>
      <c r="AX8" s="679"/>
      <c r="AY8" s="679"/>
      <c r="AZ8" s="679"/>
      <c r="BA8" s="679"/>
      <c r="BB8" s="679"/>
      <c r="BC8" s="679"/>
      <c r="BD8" s="679"/>
      <c r="BE8" s="679"/>
      <c r="BF8" s="680"/>
      <c r="BG8" s="681">
        <v>24016</v>
      </c>
      <c r="BH8" s="682"/>
      <c r="BI8" s="682"/>
      <c r="BJ8" s="682"/>
      <c r="BK8" s="682"/>
      <c r="BL8" s="682"/>
      <c r="BM8" s="682"/>
      <c r="BN8" s="683"/>
      <c r="BO8" s="684">
        <v>1.6</v>
      </c>
      <c r="BP8" s="684"/>
      <c r="BQ8" s="684"/>
      <c r="BR8" s="684"/>
      <c r="BS8" s="690" t="s">
        <v>128</v>
      </c>
      <c r="BT8" s="682"/>
      <c r="BU8" s="682"/>
      <c r="BV8" s="682"/>
      <c r="BW8" s="682"/>
      <c r="BX8" s="682"/>
      <c r="BY8" s="682"/>
      <c r="BZ8" s="682"/>
      <c r="CA8" s="682"/>
      <c r="CB8" s="691"/>
      <c r="CD8" s="696" t="s">
        <v>239</v>
      </c>
      <c r="CE8" s="697"/>
      <c r="CF8" s="697"/>
      <c r="CG8" s="697"/>
      <c r="CH8" s="697"/>
      <c r="CI8" s="697"/>
      <c r="CJ8" s="697"/>
      <c r="CK8" s="697"/>
      <c r="CL8" s="697"/>
      <c r="CM8" s="697"/>
      <c r="CN8" s="697"/>
      <c r="CO8" s="697"/>
      <c r="CP8" s="697"/>
      <c r="CQ8" s="698"/>
      <c r="CR8" s="681">
        <v>1358465</v>
      </c>
      <c r="CS8" s="682"/>
      <c r="CT8" s="682"/>
      <c r="CU8" s="682"/>
      <c r="CV8" s="682"/>
      <c r="CW8" s="682"/>
      <c r="CX8" s="682"/>
      <c r="CY8" s="683"/>
      <c r="CZ8" s="684">
        <v>18.8</v>
      </c>
      <c r="DA8" s="684"/>
      <c r="DB8" s="684"/>
      <c r="DC8" s="684"/>
      <c r="DD8" s="690">
        <v>5435</v>
      </c>
      <c r="DE8" s="682"/>
      <c r="DF8" s="682"/>
      <c r="DG8" s="682"/>
      <c r="DH8" s="682"/>
      <c r="DI8" s="682"/>
      <c r="DJ8" s="682"/>
      <c r="DK8" s="682"/>
      <c r="DL8" s="682"/>
      <c r="DM8" s="682"/>
      <c r="DN8" s="682"/>
      <c r="DO8" s="682"/>
      <c r="DP8" s="683"/>
      <c r="DQ8" s="690">
        <v>760760</v>
      </c>
      <c r="DR8" s="682"/>
      <c r="DS8" s="682"/>
      <c r="DT8" s="682"/>
      <c r="DU8" s="682"/>
      <c r="DV8" s="682"/>
      <c r="DW8" s="682"/>
      <c r="DX8" s="682"/>
      <c r="DY8" s="682"/>
      <c r="DZ8" s="682"/>
      <c r="EA8" s="682"/>
      <c r="EB8" s="682"/>
      <c r="EC8" s="691"/>
    </row>
    <row r="9" spans="2:143" ht="11.25" customHeight="1" x14ac:dyDescent="0.15">
      <c r="B9" s="678" t="s">
        <v>240</v>
      </c>
      <c r="C9" s="679"/>
      <c r="D9" s="679"/>
      <c r="E9" s="679"/>
      <c r="F9" s="679"/>
      <c r="G9" s="679"/>
      <c r="H9" s="679"/>
      <c r="I9" s="679"/>
      <c r="J9" s="679"/>
      <c r="K9" s="679"/>
      <c r="L9" s="679"/>
      <c r="M9" s="679"/>
      <c r="N9" s="679"/>
      <c r="O9" s="679"/>
      <c r="P9" s="679"/>
      <c r="Q9" s="680"/>
      <c r="R9" s="681">
        <v>6689</v>
      </c>
      <c r="S9" s="682"/>
      <c r="T9" s="682"/>
      <c r="U9" s="682"/>
      <c r="V9" s="682"/>
      <c r="W9" s="682"/>
      <c r="X9" s="682"/>
      <c r="Y9" s="683"/>
      <c r="Z9" s="684">
        <v>0.1</v>
      </c>
      <c r="AA9" s="684"/>
      <c r="AB9" s="684"/>
      <c r="AC9" s="684"/>
      <c r="AD9" s="685">
        <v>6689</v>
      </c>
      <c r="AE9" s="685"/>
      <c r="AF9" s="685"/>
      <c r="AG9" s="685"/>
      <c r="AH9" s="685"/>
      <c r="AI9" s="685"/>
      <c r="AJ9" s="685"/>
      <c r="AK9" s="685"/>
      <c r="AL9" s="686">
        <v>0.2</v>
      </c>
      <c r="AM9" s="687"/>
      <c r="AN9" s="687"/>
      <c r="AO9" s="688"/>
      <c r="AP9" s="678" t="s">
        <v>241</v>
      </c>
      <c r="AQ9" s="679"/>
      <c r="AR9" s="679"/>
      <c r="AS9" s="679"/>
      <c r="AT9" s="679"/>
      <c r="AU9" s="679"/>
      <c r="AV9" s="679"/>
      <c r="AW9" s="679"/>
      <c r="AX9" s="679"/>
      <c r="AY9" s="679"/>
      <c r="AZ9" s="679"/>
      <c r="BA9" s="679"/>
      <c r="BB9" s="679"/>
      <c r="BC9" s="679"/>
      <c r="BD9" s="679"/>
      <c r="BE9" s="679"/>
      <c r="BF9" s="680"/>
      <c r="BG9" s="681">
        <v>525642</v>
      </c>
      <c r="BH9" s="682"/>
      <c r="BI9" s="682"/>
      <c r="BJ9" s="682"/>
      <c r="BK9" s="682"/>
      <c r="BL9" s="682"/>
      <c r="BM9" s="682"/>
      <c r="BN9" s="683"/>
      <c r="BO9" s="684">
        <v>35.6</v>
      </c>
      <c r="BP9" s="684"/>
      <c r="BQ9" s="684"/>
      <c r="BR9" s="684"/>
      <c r="BS9" s="690" t="s">
        <v>128</v>
      </c>
      <c r="BT9" s="682"/>
      <c r="BU9" s="682"/>
      <c r="BV9" s="682"/>
      <c r="BW9" s="682"/>
      <c r="BX9" s="682"/>
      <c r="BY9" s="682"/>
      <c r="BZ9" s="682"/>
      <c r="CA9" s="682"/>
      <c r="CB9" s="691"/>
      <c r="CD9" s="696" t="s">
        <v>242</v>
      </c>
      <c r="CE9" s="697"/>
      <c r="CF9" s="697"/>
      <c r="CG9" s="697"/>
      <c r="CH9" s="697"/>
      <c r="CI9" s="697"/>
      <c r="CJ9" s="697"/>
      <c r="CK9" s="697"/>
      <c r="CL9" s="697"/>
      <c r="CM9" s="697"/>
      <c r="CN9" s="697"/>
      <c r="CO9" s="697"/>
      <c r="CP9" s="697"/>
      <c r="CQ9" s="698"/>
      <c r="CR9" s="681">
        <v>399853</v>
      </c>
      <c r="CS9" s="682"/>
      <c r="CT9" s="682"/>
      <c r="CU9" s="682"/>
      <c r="CV9" s="682"/>
      <c r="CW9" s="682"/>
      <c r="CX9" s="682"/>
      <c r="CY9" s="683"/>
      <c r="CZ9" s="684">
        <v>5.5</v>
      </c>
      <c r="DA9" s="684"/>
      <c r="DB9" s="684"/>
      <c r="DC9" s="684"/>
      <c r="DD9" s="690">
        <v>6425</v>
      </c>
      <c r="DE9" s="682"/>
      <c r="DF9" s="682"/>
      <c r="DG9" s="682"/>
      <c r="DH9" s="682"/>
      <c r="DI9" s="682"/>
      <c r="DJ9" s="682"/>
      <c r="DK9" s="682"/>
      <c r="DL9" s="682"/>
      <c r="DM9" s="682"/>
      <c r="DN9" s="682"/>
      <c r="DO9" s="682"/>
      <c r="DP9" s="683"/>
      <c r="DQ9" s="690">
        <v>360167</v>
      </c>
      <c r="DR9" s="682"/>
      <c r="DS9" s="682"/>
      <c r="DT9" s="682"/>
      <c r="DU9" s="682"/>
      <c r="DV9" s="682"/>
      <c r="DW9" s="682"/>
      <c r="DX9" s="682"/>
      <c r="DY9" s="682"/>
      <c r="DZ9" s="682"/>
      <c r="EA9" s="682"/>
      <c r="EB9" s="682"/>
      <c r="EC9" s="691"/>
    </row>
    <row r="10" spans="2:143" ht="11.25" customHeight="1" x14ac:dyDescent="0.15">
      <c r="B10" s="678" t="s">
        <v>243</v>
      </c>
      <c r="C10" s="679"/>
      <c r="D10" s="679"/>
      <c r="E10" s="679"/>
      <c r="F10" s="679"/>
      <c r="G10" s="679"/>
      <c r="H10" s="679"/>
      <c r="I10" s="679"/>
      <c r="J10" s="679"/>
      <c r="K10" s="679"/>
      <c r="L10" s="679"/>
      <c r="M10" s="679"/>
      <c r="N10" s="679"/>
      <c r="O10" s="679"/>
      <c r="P10" s="679"/>
      <c r="Q10" s="680"/>
      <c r="R10" s="681" t="s">
        <v>128</v>
      </c>
      <c r="S10" s="682"/>
      <c r="T10" s="682"/>
      <c r="U10" s="682"/>
      <c r="V10" s="682"/>
      <c r="W10" s="682"/>
      <c r="X10" s="682"/>
      <c r="Y10" s="683"/>
      <c r="Z10" s="684" t="s">
        <v>128</v>
      </c>
      <c r="AA10" s="684"/>
      <c r="AB10" s="684"/>
      <c r="AC10" s="684"/>
      <c r="AD10" s="685" t="s">
        <v>128</v>
      </c>
      <c r="AE10" s="685"/>
      <c r="AF10" s="685"/>
      <c r="AG10" s="685"/>
      <c r="AH10" s="685"/>
      <c r="AI10" s="685"/>
      <c r="AJ10" s="685"/>
      <c r="AK10" s="685"/>
      <c r="AL10" s="686" t="s">
        <v>128</v>
      </c>
      <c r="AM10" s="687"/>
      <c r="AN10" s="687"/>
      <c r="AO10" s="688"/>
      <c r="AP10" s="678" t="s">
        <v>244</v>
      </c>
      <c r="AQ10" s="679"/>
      <c r="AR10" s="679"/>
      <c r="AS10" s="679"/>
      <c r="AT10" s="679"/>
      <c r="AU10" s="679"/>
      <c r="AV10" s="679"/>
      <c r="AW10" s="679"/>
      <c r="AX10" s="679"/>
      <c r="AY10" s="679"/>
      <c r="AZ10" s="679"/>
      <c r="BA10" s="679"/>
      <c r="BB10" s="679"/>
      <c r="BC10" s="679"/>
      <c r="BD10" s="679"/>
      <c r="BE10" s="679"/>
      <c r="BF10" s="680"/>
      <c r="BG10" s="681">
        <v>25728</v>
      </c>
      <c r="BH10" s="682"/>
      <c r="BI10" s="682"/>
      <c r="BJ10" s="682"/>
      <c r="BK10" s="682"/>
      <c r="BL10" s="682"/>
      <c r="BM10" s="682"/>
      <c r="BN10" s="683"/>
      <c r="BO10" s="684">
        <v>1.7</v>
      </c>
      <c r="BP10" s="684"/>
      <c r="BQ10" s="684"/>
      <c r="BR10" s="684"/>
      <c r="BS10" s="690" t="s">
        <v>235</v>
      </c>
      <c r="BT10" s="682"/>
      <c r="BU10" s="682"/>
      <c r="BV10" s="682"/>
      <c r="BW10" s="682"/>
      <c r="BX10" s="682"/>
      <c r="BY10" s="682"/>
      <c r="BZ10" s="682"/>
      <c r="CA10" s="682"/>
      <c r="CB10" s="691"/>
      <c r="CD10" s="696" t="s">
        <v>245</v>
      </c>
      <c r="CE10" s="697"/>
      <c r="CF10" s="697"/>
      <c r="CG10" s="697"/>
      <c r="CH10" s="697"/>
      <c r="CI10" s="697"/>
      <c r="CJ10" s="697"/>
      <c r="CK10" s="697"/>
      <c r="CL10" s="697"/>
      <c r="CM10" s="697"/>
      <c r="CN10" s="697"/>
      <c r="CO10" s="697"/>
      <c r="CP10" s="697"/>
      <c r="CQ10" s="698"/>
      <c r="CR10" s="681">
        <v>41</v>
      </c>
      <c r="CS10" s="682"/>
      <c r="CT10" s="682"/>
      <c r="CU10" s="682"/>
      <c r="CV10" s="682"/>
      <c r="CW10" s="682"/>
      <c r="CX10" s="682"/>
      <c r="CY10" s="683"/>
      <c r="CZ10" s="684">
        <v>0</v>
      </c>
      <c r="DA10" s="684"/>
      <c r="DB10" s="684"/>
      <c r="DC10" s="684"/>
      <c r="DD10" s="690" t="s">
        <v>128</v>
      </c>
      <c r="DE10" s="682"/>
      <c r="DF10" s="682"/>
      <c r="DG10" s="682"/>
      <c r="DH10" s="682"/>
      <c r="DI10" s="682"/>
      <c r="DJ10" s="682"/>
      <c r="DK10" s="682"/>
      <c r="DL10" s="682"/>
      <c r="DM10" s="682"/>
      <c r="DN10" s="682"/>
      <c r="DO10" s="682"/>
      <c r="DP10" s="683"/>
      <c r="DQ10" s="690">
        <v>41</v>
      </c>
      <c r="DR10" s="682"/>
      <c r="DS10" s="682"/>
      <c r="DT10" s="682"/>
      <c r="DU10" s="682"/>
      <c r="DV10" s="682"/>
      <c r="DW10" s="682"/>
      <c r="DX10" s="682"/>
      <c r="DY10" s="682"/>
      <c r="DZ10" s="682"/>
      <c r="EA10" s="682"/>
      <c r="EB10" s="682"/>
      <c r="EC10" s="691"/>
    </row>
    <row r="11" spans="2:143" ht="11.25" customHeight="1" x14ac:dyDescent="0.15">
      <c r="B11" s="678" t="s">
        <v>246</v>
      </c>
      <c r="C11" s="679"/>
      <c r="D11" s="679"/>
      <c r="E11" s="679"/>
      <c r="F11" s="679"/>
      <c r="G11" s="679"/>
      <c r="H11" s="679"/>
      <c r="I11" s="679"/>
      <c r="J11" s="679"/>
      <c r="K11" s="679"/>
      <c r="L11" s="679"/>
      <c r="M11" s="679"/>
      <c r="N11" s="679"/>
      <c r="O11" s="679"/>
      <c r="P11" s="679"/>
      <c r="Q11" s="680"/>
      <c r="R11" s="681">
        <v>280038</v>
      </c>
      <c r="S11" s="682"/>
      <c r="T11" s="682"/>
      <c r="U11" s="682"/>
      <c r="V11" s="682"/>
      <c r="W11" s="682"/>
      <c r="X11" s="682"/>
      <c r="Y11" s="683"/>
      <c r="Z11" s="686">
        <v>3.7</v>
      </c>
      <c r="AA11" s="687"/>
      <c r="AB11" s="687"/>
      <c r="AC11" s="699"/>
      <c r="AD11" s="690">
        <v>280038</v>
      </c>
      <c r="AE11" s="682"/>
      <c r="AF11" s="682"/>
      <c r="AG11" s="682"/>
      <c r="AH11" s="682"/>
      <c r="AI11" s="682"/>
      <c r="AJ11" s="682"/>
      <c r="AK11" s="683"/>
      <c r="AL11" s="686">
        <v>7.8</v>
      </c>
      <c r="AM11" s="687"/>
      <c r="AN11" s="687"/>
      <c r="AO11" s="688"/>
      <c r="AP11" s="678" t="s">
        <v>247</v>
      </c>
      <c r="AQ11" s="679"/>
      <c r="AR11" s="679"/>
      <c r="AS11" s="679"/>
      <c r="AT11" s="679"/>
      <c r="AU11" s="679"/>
      <c r="AV11" s="679"/>
      <c r="AW11" s="679"/>
      <c r="AX11" s="679"/>
      <c r="AY11" s="679"/>
      <c r="AZ11" s="679"/>
      <c r="BA11" s="679"/>
      <c r="BB11" s="679"/>
      <c r="BC11" s="679"/>
      <c r="BD11" s="679"/>
      <c r="BE11" s="679"/>
      <c r="BF11" s="680"/>
      <c r="BG11" s="681">
        <v>26206</v>
      </c>
      <c r="BH11" s="682"/>
      <c r="BI11" s="682"/>
      <c r="BJ11" s="682"/>
      <c r="BK11" s="682"/>
      <c r="BL11" s="682"/>
      <c r="BM11" s="682"/>
      <c r="BN11" s="683"/>
      <c r="BO11" s="684">
        <v>1.8</v>
      </c>
      <c r="BP11" s="684"/>
      <c r="BQ11" s="684"/>
      <c r="BR11" s="684"/>
      <c r="BS11" s="690" t="s">
        <v>128</v>
      </c>
      <c r="BT11" s="682"/>
      <c r="BU11" s="682"/>
      <c r="BV11" s="682"/>
      <c r="BW11" s="682"/>
      <c r="BX11" s="682"/>
      <c r="BY11" s="682"/>
      <c r="BZ11" s="682"/>
      <c r="CA11" s="682"/>
      <c r="CB11" s="691"/>
      <c r="CD11" s="696" t="s">
        <v>248</v>
      </c>
      <c r="CE11" s="697"/>
      <c r="CF11" s="697"/>
      <c r="CG11" s="697"/>
      <c r="CH11" s="697"/>
      <c r="CI11" s="697"/>
      <c r="CJ11" s="697"/>
      <c r="CK11" s="697"/>
      <c r="CL11" s="697"/>
      <c r="CM11" s="697"/>
      <c r="CN11" s="697"/>
      <c r="CO11" s="697"/>
      <c r="CP11" s="697"/>
      <c r="CQ11" s="698"/>
      <c r="CR11" s="681">
        <v>332565</v>
      </c>
      <c r="CS11" s="682"/>
      <c r="CT11" s="682"/>
      <c r="CU11" s="682"/>
      <c r="CV11" s="682"/>
      <c r="CW11" s="682"/>
      <c r="CX11" s="682"/>
      <c r="CY11" s="683"/>
      <c r="CZ11" s="684">
        <v>4.5999999999999996</v>
      </c>
      <c r="DA11" s="684"/>
      <c r="DB11" s="684"/>
      <c r="DC11" s="684"/>
      <c r="DD11" s="690">
        <v>117503</v>
      </c>
      <c r="DE11" s="682"/>
      <c r="DF11" s="682"/>
      <c r="DG11" s="682"/>
      <c r="DH11" s="682"/>
      <c r="DI11" s="682"/>
      <c r="DJ11" s="682"/>
      <c r="DK11" s="682"/>
      <c r="DL11" s="682"/>
      <c r="DM11" s="682"/>
      <c r="DN11" s="682"/>
      <c r="DO11" s="682"/>
      <c r="DP11" s="683"/>
      <c r="DQ11" s="690">
        <v>241343</v>
      </c>
      <c r="DR11" s="682"/>
      <c r="DS11" s="682"/>
      <c r="DT11" s="682"/>
      <c r="DU11" s="682"/>
      <c r="DV11" s="682"/>
      <c r="DW11" s="682"/>
      <c r="DX11" s="682"/>
      <c r="DY11" s="682"/>
      <c r="DZ11" s="682"/>
      <c r="EA11" s="682"/>
      <c r="EB11" s="682"/>
      <c r="EC11" s="691"/>
    </row>
    <row r="12" spans="2:143" ht="11.25" customHeight="1" x14ac:dyDescent="0.15">
      <c r="B12" s="678" t="s">
        <v>249</v>
      </c>
      <c r="C12" s="679"/>
      <c r="D12" s="679"/>
      <c r="E12" s="679"/>
      <c r="F12" s="679"/>
      <c r="G12" s="679"/>
      <c r="H12" s="679"/>
      <c r="I12" s="679"/>
      <c r="J12" s="679"/>
      <c r="K12" s="679"/>
      <c r="L12" s="679"/>
      <c r="M12" s="679"/>
      <c r="N12" s="679"/>
      <c r="O12" s="679"/>
      <c r="P12" s="679"/>
      <c r="Q12" s="680"/>
      <c r="R12" s="681">
        <v>39240</v>
      </c>
      <c r="S12" s="682"/>
      <c r="T12" s="682"/>
      <c r="U12" s="682"/>
      <c r="V12" s="682"/>
      <c r="W12" s="682"/>
      <c r="X12" s="682"/>
      <c r="Y12" s="683"/>
      <c r="Z12" s="684">
        <v>0.5</v>
      </c>
      <c r="AA12" s="684"/>
      <c r="AB12" s="684"/>
      <c r="AC12" s="684"/>
      <c r="AD12" s="685">
        <v>39240</v>
      </c>
      <c r="AE12" s="685"/>
      <c r="AF12" s="685"/>
      <c r="AG12" s="685"/>
      <c r="AH12" s="685"/>
      <c r="AI12" s="685"/>
      <c r="AJ12" s="685"/>
      <c r="AK12" s="685"/>
      <c r="AL12" s="686">
        <v>1.1000000000000001</v>
      </c>
      <c r="AM12" s="687"/>
      <c r="AN12" s="687"/>
      <c r="AO12" s="688"/>
      <c r="AP12" s="678" t="s">
        <v>250</v>
      </c>
      <c r="AQ12" s="679"/>
      <c r="AR12" s="679"/>
      <c r="AS12" s="679"/>
      <c r="AT12" s="679"/>
      <c r="AU12" s="679"/>
      <c r="AV12" s="679"/>
      <c r="AW12" s="679"/>
      <c r="AX12" s="679"/>
      <c r="AY12" s="679"/>
      <c r="AZ12" s="679"/>
      <c r="BA12" s="679"/>
      <c r="BB12" s="679"/>
      <c r="BC12" s="679"/>
      <c r="BD12" s="679"/>
      <c r="BE12" s="679"/>
      <c r="BF12" s="680"/>
      <c r="BG12" s="681">
        <v>766214</v>
      </c>
      <c r="BH12" s="682"/>
      <c r="BI12" s="682"/>
      <c r="BJ12" s="682"/>
      <c r="BK12" s="682"/>
      <c r="BL12" s="682"/>
      <c r="BM12" s="682"/>
      <c r="BN12" s="683"/>
      <c r="BO12" s="684">
        <v>51.9</v>
      </c>
      <c r="BP12" s="684"/>
      <c r="BQ12" s="684"/>
      <c r="BR12" s="684"/>
      <c r="BS12" s="690" t="s">
        <v>128</v>
      </c>
      <c r="BT12" s="682"/>
      <c r="BU12" s="682"/>
      <c r="BV12" s="682"/>
      <c r="BW12" s="682"/>
      <c r="BX12" s="682"/>
      <c r="BY12" s="682"/>
      <c r="BZ12" s="682"/>
      <c r="CA12" s="682"/>
      <c r="CB12" s="691"/>
      <c r="CD12" s="696" t="s">
        <v>251</v>
      </c>
      <c r="CE12" s="697"/>
      <c r="CF12" s="697"/>
      <c r="CG12" s="697"/>
      <c r="CH12" s="697"/>
      <c r="CI12" s="697"/>
      <c r="CJ12" s="697"/>
      <c r="CK12" s="697"/>
      <c r="CL12" s="697"/>
      <c r="CM12" s="697"/>
      <c r="CN12" s="697"/>
      <c r="CO12" s="697"/>
      <c r="CP12" s="697"/>
      <c r="CQ12" s="698"/>
      <c r="CR12" s="681">
        <v>384562</v>
      </c>
      <c r="CS12" s="682"/>
      <c r="CT12" s="682"/>
      <c r="CU12" s="682"/>
      <c r="CV12" s="682"/>
      <c r="CW12" s="682"/>
      <c r="CX12" s="682"/>
      <c r="CY12" s="683"/>
      <c r="CZ12" s="684">
        <v>5.3</v>
      </c>
      <c r="DA12" s="684"/>
      <c r="DB12" s="684"/>
      <c r="DC12" s="684"/>
      <c r="DD12" s="690">
        <v>13329</v>
      </c>
      <c r="DE12" s="682"/>
      <c r="DF12" s="682"/>
      <c r="DG12" s="682"/>
      <c r="DH12" s="682"/>
      <c r="DI12" s="682"/>
      <c r="DJ12" s="682"/>
      <c r="DK12" s="682"/>
      <c r="DL12" s="682"/>
      <c r="DM12" s="682"/>
      <c r="DN12" s="682"/>
      <c r="DO12" s="682"/>
      <c r="DP12" s="683"/>
      <c r="DQ12" s="690">
        <v>267156</v>
      </c>
      <c r="DR12" s="682"/>
      <c r="DS12" s="682"/>
      <c r="DT12" s="682"/>
      <c r="DU12" s="682"/>
      <c r="DV12" s="682"/>
      <c r="DW12" s="682"/>
      <c r="DX12" s="682"/>
      <c r="DY12" s="682"/>
      <c r="DZ12" s="682"/>
      <c r="EA12" s="682"/>
      <c r="EB12" s="682"/>
      <c r="EC12" s="691"/>
    </row>
    <row r="13" spans="2:143" ht="11.25" customHeight="1" x14ac:dyDescent="0.15">
      <c r="B13" s="678" t="s">
        <v>252</v>
      </c>
      <c r="C13" s="679"/>
      <c r="D13" s="679"/>
      <c r="E13" s="679"/>
      <c r="F13" s="679"/>
      <c r="G13" s="679"/>
      <c r="H13" s="679"/>
      <c r="I13" s="679"/>
      <c r="J13" s="679"/>
      <c r="K13" s="679"/>
      <c r="L13" s="679"/>
      <c r="M13" s="679"/>
      <c r="N13" s="679"/>
      <c r="O13" s="679"/>
      <c r="P13" s="679"/>
      <c r="Q13" s="680"/>
      <c r="R13" s="681" t="s">
        <v>128</v>
      </c>
      <c r="S13" s="682"/>
      <c r="T13" s="682"/>
      <c r="U13" s="682"/>
      <c r="V13" s="682"/>
      <c r="W13" s="682"/>
      <c r="X13" s="682"/>
      <c r="Y13" s="683"/>
      <c r="Z13" s="684" t="s">
        <v>128</v>
      </c>
      <c r="AA13" s="684"/>
      <c r="AB13" s="684"/>
      <c r="AC13" s="684"/>
      <c r="AD13" s="685" t="s">
        <v>235</v>
      </c>
      <c r="AE13" s="685"/>
      <c r="AF13" s="685"/>
      <c r="AG13" s="685"/>
      <c r="AH13" s="685"/>
      <c r="AI13" s="685"/>
      <c r="AJ13" s="685"/>
      <c r="AK13" s="685"/>
      <c r="AL13" s="686" t="s">
        <v>235</v>
      </c>
      <c r="AM13" s="687"/>
      <c r="AN13" s="687"/>
      <c r="AO13" s="688"/>
      <c r="AP13" s="678" t="s">
        <v>253</v>
      </c>
      <c r="AQ13" s="679"/>
      <c r="AR13" s="679"/>
      <c r="AS13" s="679"/>
      <c r="AT13" s="679"/>
      <c r="AU13" s="679"/>
      <c r="AV13" s="679"/>
      <c r="AW13" s="679"/>
      <c r="AX13" s="679"/>
      <c r="AY13" s="679"/>
      <c r="AZ13" s="679"/>
      <c r="BA13" s="679"/>
      <c r="BB13" s="679"/>
      <c r="BC13" s="679"/>
      <c r="BD13" s="679"/>
      <c r="BE13" s="679"/>
      <c r="BF13" s="680"/>
      <c r="BG13" s="681">
        <v>763881</v>
      </c>
      <c r="BH13" s="682"/>
      <c r="BI13" s="682"/>
      <c r="BJ13" s="682"/>
      <c r="BK13" s="682"/>
      <c r="BL13" s="682"/>
      <c r="BM13" s="682"/>
      <c r="BN13" s="683"/>
      <c r="BO13" s="684">
        <v>51.7</v>
      </c>
      <c r="BP13" s="684"/>
      <c r="BQ13" s="684"/>
      <c r="BR13" s="684"/>
      <c r="BS13" s="690" t="s">
        <v>128</v>
      </c>
      <c r="BT13" s="682"/>
      <c r="BU13" s="682"/>
      <c r="BV13" s="682"/>
      <c r="BW13" s="682"/>
      <c r="BX13" s="682"/>
      <c r="BY13" s="682"/>
      <c r="BZ13" s="682"/>
      <c r="CA13" s="682"/>
      <c r="CB13" s="691"/>
      <c r="CD13" s="696" t="s">
        <v>254</v>
      </c>
      <c r="CE13" s="697"/>
      <c r="CF13" s="697"/>
      <c r="CG13" s="697"/>
      <c r="CH13" s="697"/>
      <c r="CI13" s="697"/>
      <c r="CJ13" s="697"/>
      <c r="CK13" s="697"/>
      <c r="CL13" s="697"/>
      <c r="CM13" s="697"/>
      <c r="CN13" s="697"/>
      <c r="CO13" s="697"/>
      <c r="CP13" s="697"/>
      <c r="CQ13" s="698"/>
      <c r="CR13" s="681">
        <v>593283</v>
      </c>
      <c r="CS13" s="682"/>
      <c r="CT13" s="682"/>
      <c r="CU13" s="682"/>
      <c r="CV13" s="682"/>
      <c r="CW13" s="682"/>
      <c r="CX13" s="682"/>
      <c r="CY13" s="683"/>
      <c r="CZ13" s="684">
        <v>8.1999999999999993</v>
      </c>
      <c r="DA13" s="684"/>
      <c r="DB13" s="684"/>
      <c r="DC13" s="684"/>
      <c r="DD13" s="690">
        <v>328541</v>
      </c>
      <c r="DE13" s="682"/>
      <c r="DF13" s="682"/>
      <c r="DG13" s="682"/>
      <c r="DH13" s="682"/>
      <c r="DI13" s="682"/>
      <c r="DJ13" s="682"/>
      <c r="DK13" s="682"/>
      <c r="DL13" s="682"/>
      <c r="DM13" s="682"/>
      <c r="DN13" s="682"/>
      <c r="DO13" s="682"/>
      <c r="DP13" s="683"/>
      <c r="DQ13" s="690">
        <v>437952</v>
      </c>
      <c r="DR13" s="682"/>
      <c r="DS13" s="682"/>
      <c r="DT13" s="682"/>
      <c r="DU13" s="682"/>
      <c r="DV13" s="682"/>
      <c r="DW13" s="682"/>
      <c r="DX13" s="682"/>
      <c r="DY13" s="682"/>
      <c r="DZ13" s="682"/>
      <c r="EA13" s="682"/>
      <c r="EB13" s="682"/>
      <c r="EC13" s="691"/>
    </row>
    <row r="14" spans="2:143" ht="11.25" customHeight="1" x14ac:dyDescent="0.15">
      <c r="B14" s="678" t="s">
        <v>255</v>
      </c>
      <c r="C14" s="679"/>
      <c r="D14" s="679"/>
      <c r="E14" s="679"/>
      <c r="F14" s="679"/>
      <c r="G14" s="679"/>
      <c r="H14" s="679"/>
      <c r="I14" s="679"/>
      <c r="J14" s="679"/>
      <c r="K14" s="679"/>
      <c r="L14" s="679"/>
      <c r="M14" s="679"/>
      <c r="N14" s="679"/>
      <c r="O14" s="679"/>
      <c r="P14" s="679"/>
      <c r="Q14" s="680"/>
      <c r="R14" s="681" t="s">
        <v>128</v>
      </c>
      <c r="S14" s="682"/>
      <c r="T14" s="682"/>
      <c r="U14" s="682"/>
      <c r="V14" s="682"/>
      <c r="W14" s="682"/>
      <c r="X14" s="682"/>
      <c r="Y14" s="683"/>
      <c r="Z14" s="684" t="s">
        <v>128</v>
      </c>
      <c r="AA14" s="684"/>
      <c r="AB14" s="684"/>
      <c r="AC14" s="684"/>
      <c r="AD14" s="685" t="s">
        <v>128</v>
      </c>
      <c r="AE14" s="685"/>
      <c r="AF14" s="685"/>
      <c r="AG14" s="685"/>
      <c r="AH14" s="685"/>
      <c r="AI14" s="685"/>
      <c r="AJ14" s="685"/>
      <c r="AK14" s="685"/>
      <c r="AL14" s="686" t="s">
        <v>128</v>
      </c>
      <c r="AM14" s="687"/>
      <c r="AN14" s="687"/>
      <c r="AO14" s="688"/>
      <c r="AP14" s="678" t="s">
        <v>256</v>
      </c>
      <c r="AQ14" s="679"/>
      <c r="AR14" s="679"/>
      <c r="AS14" s="679"/>
      <c r="AT14" s="679"/>
      <c r="AU14" s="679"/>
      <c r="AV14" s="679"/>
      <c r="AW14" s="679"/>
      <c r="AX14" s="679"/>
      <c r="AY14" s="679"/>
      <c r="AZ14" s="679"/>
      <c r="BA14" s="679"/>
      <c r="BB14" s="679"/>
      <c r="BC14" s="679"/>
      <c r="BD14" s="679"/>
      <c r="BE14" s="679"/>
      <c r="BF14" s="680"/>
      <c r="BG14" s="681">
        <v>51347</v>
      </c>
      <c r="BH14" s="682"/>
      <c r="BI14" s="682"/>
      <c r="BJ14" s="682"/>
      <c r="BK14" s="682"/>
      <c r="BL14" s="682"/>
      <c r="BM14" s="682"/>
      <c r="BN14" s="683"/>
      <c r="BO14" s="684">
        <v>3.5</v>
      </c>
      <c r="BP14" s="684"/>
      <c r="BQ14" s="684"/>
      <c r="BR14" s="684"/>
      <c r="BS14" s="690" t="s">
        <v>128</v>
      </c>
      <c r="BT14" s="682"/>
      <c r="BU14" s="682"/>
      <c r="BV14" s="682"/>
      <c r="BW14" s="682"/>
      <c r="BX14" s="682"/>
      <c r="BY14" s="682"/>
      <c r="BZ14" s="682"/>
      <c r="CA14" s="682"/>
      <c r="CB14" s="691"/>
      <c r="CD14" s="696" t="s">
        <v>257</v>
      </c>
      <c r="CE14" s="697"/>
      <c r="CF14" s="697"/>
      <c r="CG14" s="697"/>
      <c r="CH14" s="697"/>
      <c r="CI14" s="697"/>
      <c r="CJ14" s="697"/>
      <c r="CK14" s="697"/>
      <c r="CL14" s="697"/>
      <c r="CM14" s="697"/>
      <c r="CN14" s="697"/>
      <c r="CO14" s="697"/>
      <c r="CP14" s="697"/>
      <c r="CQ14" s="698"/>
      <c r="CR14" s="681">
        <v>508450</v>
      </c>
      <c r="CS14" s="682"/>
      <c r="CT14" s="682"/>
      <c r="CU14" s="682"/>
      <c r="CV14" s="682"/>
      <c r="CW14" s="682"/>
      <c r="CX14" s="682"/>
      <c r="CY14" s="683"/>
      <c r="CZ14" s="684">
        <v>7</v>
      </c>
      <c r="DA14" s="684"/>
      <c r="DB14" s="684"/>
      <c r="DC14" s="684"/>
      <c r="DD14" s="690">
        <v>249132</v>
      </c>
      <c r="DE14" s="682"/>
      <c r="DF14" s="682"/>
      <c r="DG14" s="682"/>
      <c r="DH14" s="682"/>
      <c r="DI14" s="682"/>
      <c r="DJ14" s="682"/>
      <c r="DK14" s="682"/>
      <c r="DL14" s="682"/>
      <c r="DM14" s="682"/>
      <c r="DN14" s="682"/>
      <c r="DO14" s="682"/>
      <c r="DP14" s="683"/>
      <c r="DQ14" s="690">
        <v>265925</v>
      </c>
      <c r="DR14" s="682"/>
      <c r="DS14" s="682"/>
      <c r="DT14" s="682"/>
      <c r="DU14" s="682"/>
      <c r="DV14" s="682"/>
      <c r="DW14" s="682"/>
      <c r="DX14" s="682"/>
      <c r="DY14" s="682"/>
      <c r="DZ14" s="682"/>
      <c r="EA14" s="682"/>
      <c r="EB14" s="682"/>
      <c r="EC14" s="691"/>
    </row>
    <row r="15" spans="2:143" ht="11.25" customHeight="1" x14ac:dyDescent="0.15">
      <c r="B15" s="678" t="s">
        <v>258</v>
      </c>
      <c r="C15" s="679"/>
      <c r="D15" s="679"/>
      <c r="E15" s="679"/>
      <c r="F15" s="679"/>
      <c r="G15" s="679"/>
      <c r="H15" s="679"/>
      <c r="I15" s="679"/>
      <c r="J15" s="679"/>
      <c r="K15" s="679"/>
      <c r="L15" s="679"/>
      <c r="M15" s="679"/>
      <c r="N15" s="679"/>
      <c r="O15" s="679"/>
      <c r="P15" s="679"/>
      <c r="Q15" s="680"/>
      <c r="R15" s="681" t="s">
        <v>128</v>
      </c>
      <c r="S15" s="682"/>
      <c r="T15" s="682"/>
      <c r="U15" s="682"/>
      <c r="V15" s="682"/>
      <c r="W15" s="682"/>
      <c r="X15" s="682"/>
      <c r="Y15" s="683"/>
      <c r="Z15" s="684" t="s">
        <v>128</v>
      </c>
      <c r="AA15" s="684"/>
      <c r="AB15" s="684"/>
      <c r="AC15" s="684"/>
      <c r="AD15" s="685" t="s">
        <v>128</v>
      </c>
      <c r="AE15" s="685"/>
      <c r="AF15" s="685"/>
      <c r="AG15" s="685"/>
      <c r="AH15" s="685"/>
      <c r="AI15" s="685"/>
      <c r="AJ15" s="685"/>
      <c r="AK15" s="685"/>
      <c r="AL15" s="686" t="s">
        <v>128</v>
      </c>
      <c r="AM15" s="687"/>
      <c r="AN15" s="687"/>
      <c r="AO15" s="688"/>
      <c r="AP15" s="678" t="s">
        <v>259</v>
      </c>
      <c r="AQ15" s="679"/>
      <c r="AR15" s="679"/>
      <c r="AS15" s="679"/>
      <c r="AT15" s="679"/>
      <c r="AU15" s="679"/>
      <c r="AV15" s="679"/>
      <c r="AW15" s="679"/>
      <c r="AX15" s="679"/>
      <c r="AY15" s="679"/>
      <c r="AZ15" s="679"/>
      <c r="BA15" s="679"/>
      <c r="BB15" s="679"/>
      <c r="BC15" s="679"/>
      <c r="BD15" s="679"/>
      <c r="BE15" s="679"/>
      <c r="BF15" s="680"/>
      <c r="BG15" s="681">
        <v>57273</v>
      </c>
      <c r="BH15" s="682"/>
      <c r="BI15" s="682"/>
      <c r="BJ15" s="682"/>
      <c r="BK15" s="682"/>
      <c r="BL15" s="682"/>
      <c r="BM15" s="682"/>
      <c r="BN15" s="683"/>
      <c r="BO15" s="684">
        <v>3.9</v>
      </c>
      <c r="BP15" s="684"/>
      <c r="BQ15" s="684"/>
      <c r="BR15" s="684"/>
      <c r="BS15" s="690" t="s">
        <v>128</v>
      </c>
      <c r="BT15" s="682"/>
      <c r="BU15" s="682"/>
      <c r="BV15" s="682"/>
      <c r="BW15" s="682"/>
      <c r="BX15" s="682"/>
      <c r="BY15" s="682"/>
      <c r="BZ15" s="682"/>
      <c r="CA15" s="682"/>
      <c r="CB15" s="691"/>
      <c r="CD15" s="696" t="s">
        <v>260</v>
      </c>
      <c r="CE15" s="697"/>
      <c r="CF15" s="697"/>
      <c r="CG15" s="697"/>
      <c r="CH15" s="697"/>
      <c r="CI15" s="697"/>
      <c r="CJ15" s="697"/>
      <c r="CK15" s="697"/>
      <c r="CL15" s="697"/>
      <c r="CM15" s="697"/>
      <c r="CN15" s="697"/>
      <c r="CO15" s="697"/>
      <c r="CP15" s="697"/>
      <c r="CQ15" s="698"/>
      <c r="CR15" s="681">
        <v>756211</v>
      </c>
      <c r="CS15" s="682"/>
      <c r="CT15" s="682"/>
      <c r="CU15" s="682"/>
      <c r="CV15" s="682"/>
      <c r="CW15" s="682"/>
      <c r="CX15" s="682"/>
      <c r="CY15" s="683"/>
      <c r="CZ15" s="684">
        <v>10.5</v>
      </c>
      <c r="DA15" s="684"/>
      <c r="DB15" s="684"/>
      <c r="DC15" s="684"/>
      <c r="DD15" s="690">
        <v>155231</v>
      </c>
      <c r="DE15" s="682"/>
      <c r="DF15" s="682"/>
      <c r="DG15" s="682"/>
      <c r="DH15" s="682"/>
      <c r="DI15" s="682"/>
      <c r="DJ15" s="682"/>
      <c r="DK15" s="682"/>
      <c r="DL15" s="682"/>
      <c r="DM15" s="682"/>
      <c r="DN15" s="682"/>
      <c r="DO15" s="682"/>
      <c r="DP15" s="683"/>
      <c r="DQ15" s="690">
        <v>568838</v>
      </c>
      <c r="DR15" s="682"/>
      <c r="DS15" s="682"/>
      <c r="DT15" s="682"/>
      <c r="DU15" s="682"/>
      <c r="DV15" s="682"/>
      <c r="DW15" s="682"/>
      <c r="DX15" s="682"/>
      <c r="DY15" s="682"/>
      <c r="DZ15" s="682"/>
      <c r="EA15" s="682"/>
      <c r="EB15" s="682"/>
      <c r="EC15" s="691"/>
    </row>
    <row r="16" spans="2:143" ht="11.25" customHeight="1" x14ac:dyDescent="0.15">
      <c r="B16" s="678" t="s">
        <v>261</v>
      </c>
      <c r="C16" s="679"/>
      <c r="D16" s="679"/>
      <c r="E16" s="679"/>
      <c r="F16" s="679"/>
      <c r="G16" s="679"/>
      <c r="H16" s="679"/>
      <c r="I16" s="679"/>
      <c r="J16" s="679"/>
      <c r="K16" s="679"/>
      <c r="L16" s="679"/>
      <c r="M16" s="679"/>
      <c r="N16" s="679"/>
      <c r="O16" s="679"/>
      <c r="P16" s="679"/>
      <c r="Q16" s="680"/>
      <c r="R16" s="681">
        <v>6727</v>
      </c>
      <c r="S16" s="682"/>
      <c r="T16" s="682"/>
      <c r="U16" s="682"/>
      <c r="V16" s="682"/>
      <c r="W16" s="682"/>
      <c r="X16" s="682"/>
      <c r="Y16" s="683"/>
      <c r="Z16" s="684">
        <v>0.1</v>
      </c>
      <c r="AA16" s="684"/>
      <c r="AB16" s="684"/>
      <c r="AC16" s="684"/>
      <c r="AD16" s="685">
        <v>6727</v>
      </c>
      <c r="AE16" s="685"/>
      <c r="AF16" s="685"/>
      <c r="AG16" s="685"/>
      <c r="AH16" s="685"/>
      <c r="AI16" s="685"/>
      <c r="AJ16" s="685"/>
      <c r="AK16" s="685"/>
      <c r="AL16" s="686">
        <v>0.2</v>
      </c>
      <c r="AM16" s="687"/>
      <c r="AN16" s="687"/>
      <c r="AO16" s="688"/>
      <c r="AP16" s="678" t="s">
        <v>262</v>
      </c>
      <c r="AQ16" s="679"/>
      <c r="AR16" s="679"/>
      <c r="AS16" s="679"/>
      <c r="AT16" s="679"/>
      <c r="AU16" s="679"/>
      <c r="AV16" s="679"/>
      <c r="AW16" s="679"/>
      <c r="AX16" s="679"/>
      <c r="AY16" s="679"/>
      <c r="AZ16" s="679"/>
      <c r="BA16" s="679"/>
      <c r="BB16" s="679"/>
      <c r="BC16" s="679"/>
      <c r="BD16" s="679"/>
      <c r="BE16" s="679"/>
      <c r="BF16" s="680"/>
      <c r="BG16" s="681" t="s">
        <v>128</v>
      </c>
      <c r="BH16" s="682"/>
      <c r="BI16" s="682"/>
      <c r="BJ16" s="682"/>
      <c r="BK16" s="682"/>
      <c r="BL16" s="682"/>
      <c r="BM16" s="682"/>
      <c r="BN16" s="683"/>
      <c r="BO16" s="684" t="s">
        <v>235</v>
      </c>
      <c r="BP16" s="684"/>
      <c r="BQ16" s="684"/>
      <c r="BR16" s="684"/>
      <c r="BS16" s="690" t="s">
        <v>128</v>
      </c>
      <c r="BT16" s="682"/>
      <c r="BU16" s="682"/>
      <c r="BV16" s="682"/>
      <c r="BW16" s="682"/>
      <c r="BX16" s="682"/>
      <c r="BY16" s="682"/>
      <c r="BZ16" s="682"/>
      <c r="CA16" s="682"/>
      <c r="CB16" s="691"/>
      <c r="CD16" s="696" t="s">
        <v>263</v>
      </c>
      <c r="CE16" s="697"/>
      <c r="CF16" s="697"/>
      <c r="CG16" s="697"/>
      <c r="CH16" s="697"/>
      <c r="CI16" s="697"/>
      <c r="CJ16" s="697"/>
      <c r="CK16" s="697"/>
      <c r="CL16" s="697"/>
      <c r="CM16" s="697"/>
      <c r="CN16" s="697"/>
      <c r="CO16" s="697"/>
      <c r="CP16" s="697"/>
      <c r="CQ16" s="698"/>
      <c r="CR16" s="681">
        <v>282796</v>
      </c>
      <c r="CS16" s="682"/>
      <c r="CT16" s="682"/>
      <c r="CU16" s="682"/>
      <c r="CV16" s="682"/>
      <c r="CW16" s="682"/>
      <c r="CX16" s="682"/>
      <c r="CY16" s="683"/>
      <c r="CZ16" s="684">
        <v>3.9</v>
      </c>
      <c r="DA16" s="684"/>
      <c r="DB16" s="684"/>
      <c r="DC16" s="684"/>
      <c r="DD16" s="690" t="s">
        <v>235</v>
      </c>
      <c r="DE16" s="682"/>
      <c r="DF16" s="682"/>
      <c r="DG16" s="682"/>
      <c r="DH16" s="682"/>
      <c r="DI16" s="682"/>
      <c r="DJ16" s="682"/>
      <c r="DK16" s="682"/>
      <c r="DL16" s="682"/>
      <c r="DM16" s="682"/>
      <c r="DN16" s="682"/>
      <c r="DO16" s="682"/>
      <c r="DP16" s="683"/>
      <c r="DQ16" s="690">
        <v>6927</v>
      </c>
      <c r="DR16" s="682"/>
      <c r="DS16" s="682"/>
      <c r="DT16" s="682"/>
      <c r="DU16" s="682"/>
      <c r="DV16" s="682"/>
      <c r="DW16" s="682"/>
      <c r="DX16" s="682"/>
      <c r="DY16" s="682"/>
      <c r="DZ16" s="682"/>
      <c r="EA16" s="682"/>
      <c r="EB16" s="682"/>
      <c r="EC16" s="691"/>
    </row>
    <row r="17" spans="2:133" ht="11.25" customHeight="1" x14ac:dyDescent="0.15">
      <c r="B17" s="678" t="s">
        <v>264</v>
      </c>
      <c r="C17" s="679"/>
      <c r="D17" s="679"/>
      <c r="E17" s="679"/>
      <c r="F17" s="679"/>
      <c r="G17" s="679"/>
      <c r="H17" s="679"/>
      <c r="I17" s="679"/>
      <c r="J17" s="679"/>
      <c r="K17" s="679"/>
      <c r="L17" s="679"/>
      <c r="M17" s="679"/>
      <c r="N17" s="679"/>
      <c r="O17" s="679"/>
      <c r="P17" s="679"/>
      <c r="Q17" s="680"/>
      <c r="R17" s="681">
        <v>5657</v>
      </c>
      <c r="S17" s="682"/>
      <c r="T17" s="682"/>
      <c r="U17" s="682"/>
      <c r="V17" s="682"/>
      <c r="W17" s="682"/>
      <c r="X17" s="682"/>
      <c r="Y17" s="683"/>
      <c r="Z17" s="684">
        <v>0.1</v>
      </c>
      <c r="AA17" s="684"/>
      <c r="AB17" s="684"/>
      <c r="AC17" s="684"/>
      <c r="AD17" s="685">
        <v>5657</v>
      </c>
      <c r="AE17" s="685"/>
      <c r="AF17" s="685"/>
      <c r="AG17" s="685"/>
      <c r="AH17" s="685"/>
      <c r="AI17" s="685"/>
      <c r="AJ17" s="685"/>
      <c r="AK17" s="685"/>
      <c r="AL17" s="686">
        <v>0.2</v>
      </c>
      <c r="AM17" s="687"/>
      <c r="AN17" s="687"/>
      <c r="AO17" s="688"/>
      <c r="AP17" s="678" t="s">
        <v>265</v>
      </c>
      <c r="AQ17" s="679"/>
      <c r="AR17" s="679"/>
      <c r="AS17" s="679"/>
      <c r="AT17" s="679"/>
      <c r="AU17" s="679"/>
      <c r="AV17" s="679"/>
      <c r="AW17" s="679"/>
      <c r="AX17" s="679"/>
      <c r="AY17" s="679"/>
      <c r="AZ17" s="679"/>
      <c r="BA17" s="679"/>
      <c r="BB17" s="679"/>
      <c r="BC17" s="679"/>
      <c r="BD17" s="679"/>
      <c r="BE17" s="679"/>
      <c r="BF17" s="680"/>
      <c r="BG17" s="681" t="s">
        <v>128</v>
      </c>
      <c r="BH17" s="682"/>
      <c r="BI17" s="682"/>
      <c r="BJ17" s="682"/>
      <c r="BK17" s="682"/>
      <c r="BL17" s="682"/>
      <c r="BM17" s="682"/>
      <c r="BN17" s="683"/>
      <c r="BO17" s="684" t="s">
        <v>128</v>
      </c>
      <c r="BP17" s="684"/>
      <c r="BQ17" s="684"/>
      <c r="BR17" s="684"/>
      <c r="BS17" s="690" t="s">
        <v>128</v>
      </c>
      <c r="BT17" s="682"/>
      <c r="BU17" s="682"/>
      <c r="BV17" s="682"/>
      <c r="BW17" s="682"/>
      <c r="BX17" s="682"/>
      <c r="BY17" s="682"/>
      <c r="BZ17" s="682"/>
      <c r="CA17" s="682"/>
      <c r="CB17" s="691"/>
      <c r="CD17" s="696" t="s">
        <v>266</v>
      </c>
      <c r="CE17" s="697"/>
      <c r="CF17" s="697"/>
      <c r="CG17" s="697"/>
      <c r="CH17" s="697"/>
      <c r="CI17" s="697"/>
      <c r="CJ17" s="697"/>
      <c r="CK17" s="697"/>
      <c r="CL17" s="697"/>
      <c r="CM17" s="697"/>
      <c r="CN17" s="697"/>
      <c r="CO17" s="697"/>
      <c r="CP17" s="697"/>
      <c r="CQ17" s="698"/>
      <c r="CR17" s="681">
        <v>406502</v>
      </c>
      <c r="CS17" s="682"/>
      <c r="CT17" s="682"/>
      <c r="CU17" s="682"/>
      <c r="CV17" s="682"/>
      <c r="CW17" s="682"/>
      <c r="CX17" s="682"/>
      <c r="CY17" s="683"/>
      <c r="CZ17" s="684">
        <v>5.6</v>
      </c>
      <c r="DA17" s="684"/>
      <c r="DB17" s="684"/>
      <c r="DC17" s="684"/>
      <c r="DD17" s="690" t="s">
        <v>128</v>
      </c>
      <c r="DE17" s="682"/>
      <c r="DF17" s="682"/>
      <c r="DG17" s="682"/>
      <c r="DH17" s="682"/>
      <c r="DI17" s="682"/>
      <c r="DJ17" s="682"/>
      <c r="DK17" s="682"/>
      <c r="DL17" s="682"/>
      <c r="DM17" s="682"/>
      <c r="DN17" s="682"/>
      <c r="DO17" s="682"/>
      <c r="DP17" s="683"/>
      <c r="DQ17" s="690">
        <v>406502</v>
      </c>
      <c r="DR17" s="682"/>
      <c r="DS17" s="682"/>
      <c r="DT17" s="682"/>
      <c r="DU17" s="682"/>
      <c r="DV17" s="682"/>
      <c r="DW17" s="682"/>
      <c r="DX17" s="682"/>
      <c r="DY17" s="682"/>
      <c r="DZ17" s="682"/>
      <c r="EA17" s="682"/>
      <c r="EB17" s="682"/>
      <c r="EC17" s="691"/>
    </row>
    <row r="18" spans="2:133" ht="11.25" customHeight="1" x14ac:dyDescent="0.15">
      <c r="B18" s="678" t="s">
        <v>267</v>
      </c>
      <c r="C18" s="679"/>
      <c r="D18" s="679"/>
      <c r="E18" s="679"/>
      <c r="F18" s="679"/>
      <c r="G18" s="679"/>
      <c r="H18" s="679"/>
      <c r="I18" s="679"/>
      <c r="J18" s="679"/>
      <c r="K18" s="679"/>
      <c r="L18" s="679"/>
      <c r="M18" s="679"/>
      <c r="N18" s="679"/>
      <c r="O18" s="679"/>
      <c r="P18" s="679"/>
      <c r="Q18" s="680"/>
      <c r="R18" s="681">
        <v>14949</v>
      </c>
      <c r="S18" s="682"/>
      <c r="T18" s="682"/>
      <c r="U18" s="682"/>
      <c r="V18" s="682"/>
      <c r="W18" s="682"/>
      <c r="X18" s="682"/>
      <c r="Y18" s="683"/>
      <c r="Z18" s="684">
        <v>0.2</v>
      </c>
      <c r="AA18" s="684"/>
      <c r="AB18" s="684"/>
      <c r="AC18" s="684"/>
      <c r="AD18" s="685">
        <v>14949</v>
      </c>
      <c r="AE18" s="685"/>
      <c r="AF18" s="685"/>
      <c r="AG18" s="685"/>
      <c r="AH18" s="685"/>
      <c r="AI18" s="685"/>
      <c r="AJ18" s="685"/>
      <c r="AK18" s="685"/>
      <c r="AL18" s="686">
        <v>0.4</v>
      </c>
      <c r="AM18" s="687"/>
      <c r="AN18" s="687"/>
      <c r="AO18" s="688"/>
      <c r="AP18" s="678" t="s">
        <v>268</v>
      </c>
      <c r="AQ18" s="679"/>
      <c r="AR18" s="679"/>
      <c r="AS18" s="679"/>
      <c r="AT18" s="679"/>
      <c r="AU18" s="679"/>
      <c r="AV18" s="679"/>
      <c r="AW18" s="679"/>
      <c r="AX18" s="679"/>
      <c r="AY18" s="679"/>
      <c r="AZ18" s="679"/>
      <c r="BA18" s="679"/>
      <c r="BB18" s="679"/>
      <c r="BC18" s="679"/>
      <c r="BD18" s="679"/>
      <c r="BE18" s="679"/>
      <c r="BF18" s="680"/>
      <c r="BG18" s="681" t="s">
        <v>128</v>
      </c>
      <c r="BH18" s="682"/>
      <c r="BI18" s="682"/>
      <c r="BJ18" s="682"/>
      <c r="BK18" s="682"/>
      <c r="BL18" s="682"/>
      <c r="BM18" s="682"/>
      <c r="BN18" s="683"/>
      <c r="BO18" s="684" t="s">
        <v>128</v>
      </c>
      <c r="BP18" s="684"/>
      <c r="BQ18" s="684"/>
      <c r="BR18" s="684"/>
      <c r="BS18" s="690" t="s">
        <v>235</v>
      </c>
      <c r="BT18" s="682"/>
      <c r="BU18" s="682"/>
      <c r="BV18" s="682"/>
      <c r="BW18" s="682"/>
      <c r="BX18" s="682"/>
      <c r="BY18" s="682"/>
      <c r="BZ18" s="682"/>
      <c r="CA18" s="682"/>
      <c r="CB18" s="691"/>
      <c r="CD18" s="696" t="s">
        <v>269</v>
      </c>
      <c r="CE18" s="697"/>
      <c r="CF18" s="697"/>
      <c r="CG18" s="697"/>
      <c r="CH18" s="697"/>
      <c r="CI18" s="697"/>
      <c r="CJ18" s="697"/>
      <c r="CK18" s="697"/>
      <c r="CL18" s="697"/>
      <c r="CM18" s="697"/>
      <c r="CN18" s="697"/>
      <c r="CO18" s="697"/>
      <c r="CP18" s="697"/>
      <c r="CQ18" s="698"/>
      <c r="CR18" s="681" t="s">
        <v>128</v>
      </c>
      <c r="CS18" s="682"/>
      <c r="CT18" s="682"/>
      <c r="CU18" s="682"/>
      <c r="CV18" s="682"/>
      <c r="CW18" s="682"/>
      <c r="CX18" s="682"/>
      <c r="CY18" s="683"/>
      <c r="CZ18" s="684" t="s">
        <v>235</v>
      </c>
      <c r="DA18" s="684"/>
      <c r="DB18" s="684"/>
      <c r="DC18" s="684"/>
      <c r="DD18" s="690" t="s">
        <v>128</v>
      </c>
      <c r="DE18" s="682"/>
      <c r="DF18" s="682"/>
      <c r="DG18" s="682"/>
      <c r="DH18" s="682"/>
      <c r="DI18" s="682"/>
      <c r="DJ18" s="682"/>
      <c r="DK18" s="682"/>
      <c r="DL18" s="682"/>
      <c r="DM18" s="682"/>
      <c r="DN18" s="682"/>
      <c r="DO18" s="682"/>
      <c r="DP18" s="683"/>
      <c r="DQ18" s="690" t="s">
        <v>128</v>
      </c>
      <c r="DR18" s="682"/>
      <c r="DS18" s="682"/>
      <c r="DT18" s="682"/>
      <c r="DU18" s="682"/>
      <c r="DV18" s="682"/>
      <c r="DW18" s="682"/>
      <c r="DX18" s="682"/>
      <c r="DY18" s="682"/>
      <c r="DZ18" s="682"/>
      <c r="EA18" s="682"/>
      <c r="EB18" s="682"/>
      <c r="EC18" s="691"/>
    </row>
    <row r="19" spans="2:133" ht="11.25" customHeight="1" x14ac:dyDescent="0.15">
      <c r="B19" s="678" t="s">
        <v>270</v>
      </c>
      <c r="C19" s="679"/>
      <c r="D19" s="679"/>
      <c r="E19" s="679"/>
      <c r="F19" s="679"/>
      <c r="G19" s="679"/>
      <c r="H19" s="679"/>
      <c r="I19" s="679"/>
      <c r="J19" s="679"/>
      <c r="K19" s="679"/>
      <c r="L19" s="679"/>
      <c r="M19" s="679"/>
      <c r="N19" s="679"/>
      <c r="O19" s="679"/>
      <c r="P19" s="679"/>
      <c r="Q19" s="680"/>
      <c r="R19" s="681">
        <v>10775</v>
      </c>
      <c r="S19" s="682"/>
      <c r="T19" s="682"/>
      <c r="U19" s="682"/>
      <c r="V19" s="682"/>
      <c r="W19" s="682"/>
      <c r="X19" s="682"/>
      <c r="Y19" s="683"/>
      <c r="Z19" s="684">
        <v>0.1</v>
      </c>
      <c r="AA19" s="684"/>
      <c r="AB19" s="684"/>
      <c r="AC19" s="684"/>
      <c r="AD19" s="685">
        <v>10775</v>
      </c>
      <c r="AE19" s="685"/>
      <c r="AF19" s="685"/>
      <c r="AG19" s="685"/>
      <c r="AH19" s="685"/>
      <c r="AI19" s="685"/>
      <c r="AJ19" s="685"/>
      <c r="AK19" s="685"/>
      <c r="AL19" s="686">
        <v>0.3</v>
      </c>
      <c r="AM19" s="687"/>
      <c r="AN19" s="687"/>
      <c r="AO19" s="688"/>
      <c r="AP19" s="678" t="s">
        <v>271</v>
      </c>
      <c r="AQ19" s="679"/>
      <c r="AR19" s="679"/>
      <c r="AS19" s="679"/>
      <c r="AT19" s="679"/>
      <c r="AU19" s="679"/>
      <c r="AV19" s="679"/>
      <c r="AW19" s="679"/>
      <c r="AX19" s="679"/>
      <c r="AY19" s="679"/>
      <c r="AZ19" s="679"/>
      <c r="BA19" s="679"/>
      <c r="BB19" s="679"/>
      <c r="BC19" s="679"/>
      <c r="BD19" s="679"/>
      <c r="BE19" s="679"/>
      <c r="BF19" s="680"/>
      <c r="BG19" s="681" t="s">
        <v>128</v>
      </c>
      <c r="BH19" s="682"/>
      <c r="BI19" s="682"/>
      <c r="BJ19" s="682"/>
      <c r="BK19" s="682"/>
      <c r="BL19" s="682"/>
      <c r="BM19" s="682"/>
      <c r="BN19" s="683"/>
      <c r="BO19" s="684" t="s">
        <v>128</v>
      </c>
      <c r="BP19" s="684"/>
      <c r="BQ19" s="684"/>
      <c r="BR19" s="684"/>
      <c r="BS19" s="690" t="s">
        <v>128</v>
      </c>
      <c r="BT19" s="682"/>
      <c r="BU19" s="682"/>
      <c r="BV19" s="682"/>
      <c r="BW19" s="682"/>
      <c r="BX19" s="682"/>
      <c r="BY19" s="682"/>
      <c r="BZ19" s="682"/>
      <c r="CA19" s="682"/>
      <c r="CB19" s="691"/>
      <c r="CD19" s="696" t="s">
        <v>272</v>
      </c>
      <c r="CE19" s="697"/>
      <c r="CF19" s="697"/>
      <c r="CG19" s="697"/>
      <c r="CH19" s="697"/>
      <c r="CI19" s="697"/>
      <c r="CJ19" s="697"/>
      <c r="CK19" s="697"/>
      <c r="CL19" s="697"/>
      <c r="CM19" s="697"/>
      <c r="CN19" s="697"/>
      <c r="CO19" s="697"/>
      <c r="CP19" s="697"/>
      <c r="CQ19" s="698"/>
      <c r="CR19" s="681" t="s">
        <v>128</v>
      </c>
      <c r="CS19" s="682"/>
      <c r="CT19" s="682"/>
      <c r="CU19" s="682"/>
      <c r="CV19" s="682"/>
      <c r="CW19" s="682"/>
      <c r="CX19" s="682"/>
      <c r="CY19" s="683"/>
      <c r="CZ19" s="684" t="s">
        <v>128</v>
      </c>
      <c r="DA19" s="684"/>
      <c r="DB19" s="684"/>
      <c r="DC19" s="684"/>
      <c r="DD19" s="690" t="s">
        <v>128</v>
      </c>
      <c r="DE19" s="682"/>
      <c r="DF19" s="682"/>
      <c r="DG19" s="682"/>
      <c r="DH19" s="682"/>
      <c r="DI19" s="682"/>
      <c r="DJ19" s="682"/>
      <c r="DK19" s="682"/>
      <c r="DL19" s="682"/>
      <c r="DM19" s="682"/>
      <c r="DN19" s="682"/>
      <c r="DO19" s="682"/>
      <c r="DP19" s="683"/>
      <c r="DQ19" s="690" t="s">
        <v>128</v>
      </c>
      <c r="DR19" s="682"/>
      <c r="DS19" s="682"/>
      <c r="DT19" s="682"/>
      <c r="DU19" s="682"/>
      <c r="DV19" s="682"/>
      <c r="DW19" s="682"/>
      <c r="DX19" s="682"/>
      <c r="DY19" s="682"/>
      <c r="DZ19" s="682"/>
      <c r="EA19" s="682"/>
      <c r="EB19" s="682"/>
      <c r="EC19" s="691"/>
    </row>
    <row r="20" spans="2:133" ht="11.25" customHeight="1" x14ac:dyDescent="0.15">
      <c r="B20" s="678" t="s">
        <v>273</v>
      </c>
      <c r="C20" s="679"/>
      <c r="D20" s="679"/>
      <c r="E20" s="679"/>
      <c r="F20" s="679"/>
      <c r="G20" s="679"/>
      <c r="H20" s="679"/>
      <c r="I20" s="679"/>
      <c r="J20" s="679"/>
      <c r="K20" s="679"/>
      <c r="L20" s="679"/>
      <c r="M20" s="679"/>
      <c r="N20" s="679"/>
      <c r="O20" s="679"/>
      <c r="P20" s="679"/>
      <c r="Q20" s="680"/>
      <c r="R20" s="681">
        <v>3235</v>
      </c>
      <c r="S20" s="682"/>
      <c r="T20" s="682"/>
      <c r="U20" s="682"/>
      <c r="V20" s="682"/>
      <c r="W20" s="682"/>
      <c r="X20" s="682"/>
      <c r="Y20" s="683"/>
      <c r="Z20" s="684">
        <v>0</v>
      </c>
      <c r="AA20" s="684"/>
      <c r="AB20" s="684"/>
      <c r="AC20" s="684"/>
      <c r="AD20" s="685">
        <v>3235</v>
      </c>
      <c r="AE20" s="685"/>
      <c r="AF20" s="685"/>
      <c r="AG20" s="685"/>
      <c r="AH20" s="685"/>
      <c r="AI20" s="685"/>
      <c r="AJ20" s="685"/>
      <c r="AK20" s="685"/>
      <c r="AL20" s="686">
        <v>0.1</v>
      </c>
      <c r="AM20" s="687"/>
      <c r="AN20" s="687"/>
      <c r="AO20" s="688"/>
      <c r="AP20" s="678" t="s">
        <v>274</v>
      </c>
      <c r="AQ20" s="679"/>
      <c r="AR20" s="679"/>
      <c r="AS20" s="679"/>
      <c r="AT20" s="679"/>
      <c r="AU20" s="679"/>
      <c r="AV20" s="679"/>
      <c r="AW20" s="679"/>
      <c r="AX20" s="679"/>
      <c r="AY20" s="679"/>
      <c r="AZ20" s="679"/>
      <c r="BA20" s="679"/>
      <c r="BB20" s="679"/>
      <c r="BC20" s="679"/>
      <c r="BD20" s="679"/>
      <c r="BE20" s="679"/>
      <c r="BF20" s="680"/>
      <c r="BG20" s="681" t="s">
        <v>128</v>
      </c>
      <c r="BH20" s="682"/>
      <c r="BI20" s="682"/>
      <c r="BJ20" s="682"/>
      <c r="BK20" s="682"/>
      <c r="BL20" s="682"/>
      <c r="BM20" s="682"/>
      <c r="BN20" s="683"/>
      <c r="BO20" s="684" t="s">
        <v>128</v>
      </c>
      <c r="BP20" s="684"/>
      <c r="BQ20" s="684"/>
      <c r="BR20" s="684"/>
      <c r="BS20" s="690" t="s">
        <v>128</v>
      </c>
      <c r="BT20" s="682"/>
      <c r="BU20" s="682"/>
      <c r="BV20" s="682"/>
      <c r="BW20" s="682"/>
      <c r="BX20" s="682"/>
      <c r="BY20" s="682"/>
      <c r="BZ20" s="682"/>
      <c r="CA20" s="682"/>
      <c r="CB20" s="691"/>
      <c r="CD20" s="696" t="s">
        <v>275</v>
      </c>
      <c r="CE20" s="697"/>
      <c r="CF20" s="697"/>
      <c r="CG20" s="697"/>
      <c r="CH20" s="697"/>
      <c r="CI20" s="697"/>
      <c r="CJ20" s="697"/>
      <c r="CK20" s="697"/>
      <c r="CL20" s="697"/>
      <c r="CM20" s="697"/>
      <c r="CN20" s="697"/>
      <c r="CO20" s="697"/>
      <c r="CP20" s="697"/>
      <c r="CQ20" s="698"/>
      <c r="CR20" s="681">
        <v>7222899</v>
      </c>
      <c r="CS20" s="682"/>
      <c r="CT20" s="682"/>
      <c r="CU20" s="682"/>
      <c r="CV20" s="682"/>
      <c r="CW20" s="682"/>
      <c r="CX20" s="682"/>
      <c r="CY20" s="683"/>
      <c r="CZ20" s="684">
        <v>100</v>
      </c>
      <c r="DA20" s="684"/>
      <c r="DB20" s="684"/>
      <c r="DC20" s="684"/>
      <c r="DD20" s="690">
        <v>882281</v>
      </c>
      <c r="DE20" s="682"/>
      <c r="DF20" s="682"/>
      <c r="DG20" s="682"/>
      <c r="DH20" s="682"/>
      <c r="DI20" s="682"/>
      <c r="DJ20" s="682"/>
      <c r="DK20" s="682"/>
      <c r="DL20" s="682"/>
      <c r="DM20" s="682"/>
      <c r="DN20" s="682"/>
      <c r="DO20" s="682"/>
      <c r="DP20" s="683"/>
      <c r="DQ20" s="690">
        <v>4099796</v>
      </c>
      <c r="DR20" s="682"/>
      <c r="DS20" s="682"/>
      <c r="DT20" s="682"/>
      <c r="DU20" s="682"/>
      <c r="DV20" s="682"/>
      <c r="DW20" s="682"/>
      <c r="DX20" s="682"/>
      <c r="DY20" s="682"/>
      <c r="DZ20" s="682"/>
      <c r="EA20" s="682"/>
      <c r="EB20" s="682"/>
      <c r="EC20" s="691"/>
    </row>
    <row r="21" spans="2:133" ht="11.25" customHeight="1" x14ac:dyDescent="0.15">
      <c r="B21" s="678" t="s">
        <v>276</v>
      </c>
      <c r="C21" s="679"/>
      <c r="D21" s="679"/>
      <c r="E21" s="679"/>
      <c r="F21" s="679"/>
      <c r="G21" s="679"/>
      <c r="H21" s="679"/>
      <c r="I21" s="679"/>
      <c r="J21" s="679"/>
      <c r="K21" s="679"/>
      <c r="L21" s="679"/>
      <c r="M21" s="679"/>
      <c r="N21" s="679"/>
      <c r="O21" s="679"/>
      <c r="P21" s="679"/>
      <c r="Q21" s="680"/>
      <c r="R21" s="681">
        <v>939</v>
      </c>
      <c r="S21" s="682"/>
      <c r="T21" s="682"/>
      <c r="U21" s="682"/>
      <c r="V21" s="682"/>
      <c r="W21" s="682"/>
      <c r="X21" s="682"/>
      <c r="Y21" s="683"/>
      <c r="Z21" s="684">
        <v>0</v>
      </c>
      <c r="AA21" s="684"/>
      <c r="AB21" s="684"/>
      <c r="AC21" s="684"/>
      <c r="AD21" s="685">
        <v>939</v>
      </c>
      <c r="AE21" s="685"/>
      <c r="AF21" s="685"/>
      <c r="AG21" s="685"/>
      <c r="AH21" s="685"/>
      <c r="AI21" s="685"/>
      <c r="AJ21" s="685"/>
      <c r="AK21" s="685"/>
      <c r="AL21" s="686">
        <v>0</v>
      </c>
      <c r="AM21" s="687"/>
      <c r="AN21" s="687"/>
      <c r="AO21" s="688"/>
      <c r="AP21" s="700" t="s">
        <v>277</v>
      </c>
      <c r="AQ21" s="701"/>
      <c r="AR21" s="701"/>
      <c r="AS21" s="701"/>
      <c r="AT21" s="701"/>
      <c r="AU21" s="701"/>
      <c r="AV21" s="701"/>
      <c r="AW21" s="701"/>
      <c r="AX21" s="701"/>
      <c r="AY21" s="701"/>
      <c r="AZ21" s="701"/>
      <c r="BA21" s="701"/>
      <c r="BB21" s="701"/>
      <c r="BC21" s="701"/>
      <c r="BD21" s="701"/>
      <c r="BE21" s="701"/>
      <c r="BF21" s="702"/>
      <c r="BG21" s="681" t="s">
        <v>128</v>
      </c>
      <c r="BH21" s="682"/>
      <c r="BI21" s="682"/>
      <c r="BJ21" s="682"/>
      <c r="BK21" s="682"/>
      <c r="BL21" s="682"/>
      <c r="BM21" s="682"/>
      <c r="BN21" s="683"/>
      <c r="BO21" s="684" t="s">
        <v>128</v>
      </c>
      <c r="BP21" s="684"/>
      <c r="BQ21" s="684"/>
      <c r="BR21" s="684"/>
      <c r="BS21" s="690" t="s">
        <v>128</v>
      </c>
      <c r="BT21" s="682"/>
      <c r="BU21" s="682"/>
      <c r="BV21" s="682"/>
      <c r="BW21" s="682"/>
      <c r="BX21" s="682"/>
      <c r="BY21" s="682"/>
      <c r="BZ21" s="682"/>
      <c r="CA21" s="682"/>
      <c r="CB21" s="691"/>
      <c r="CD21" s="706"/>
      <c r="CE21" s="707"/>
      <c r="CF21" s="707"/>
      <c r="CG21" s="707"/>
      <c r="CH21" s="707"/>
      <c r="CI21" s="707"/>
      <c r="CJ21" s="707"/>
      <c r="CK21" s="707"/>
      <c r="CL21" s="707"/>
      <c r="CM21" s="707"/>
      <c r="CN21" s="707"/>
      <c r="CO21" s="707"/>
      <c r="CP21" s="707"/>
      <c r="CQ21" s="708"/>
      <c r="CR21" s="709"/>
      <c r="CS21" s="704"/>
      <c r="CT21" s="704"/>
      <c r="CU21" s="704"/>
      <c r="CV21" s="704"/>
      <c r="CW21" s="704"/>
      <c r="CX21" s="704"/>
      <c r="CY21" s="710"/>
      <c r="CZ21" s="711"/>
      <c r="DA21" s="711"/>
      <c r="DB21" s="711"/>
      <c r="DC21" s="711"/>
      <c r="DD21" s="703"/>
      <c r="DE21" s="704"/>
      <c r="DF21" s="704"/>
      <c r="DG21" s="704"/>
      <c r="DH21" s="704"/>
      <c r="DI21" s="704"/>
      <c r="DJ21" s="704"/>
      <c r="DK21" s="704"/>
      <c r="DL21" s="704"/>
      <c r="DM21" s="704"/>
      <c r="DN21" s="704"/>
      <c r="DO21" s="704"/>
      <c r="DP21" s="710"/>
      <c r="DQ21" s="703"/>
      <c r="DR21" s="704"/>
      <c r="DS21" s="704"/>
      <c r="DT21" s="704"/>
      <c r="DU21" s="704"/>
      <c r="DV21" s="704"/>
      <c r="DW21" s="704"/>
      <c r="DX21" s="704"/>
      <c r="DY21" s="704"/>
      <c r="DZ21" s="704"/>
      <c r="EA21" s="704"/>
      <c r="EB21" s="704"/>
      <c r="EC21" s="705"/>
    </row>
    <row r="22" spans="2:133" ht="11.25" customHeight="1" x14ac:dyDescent="0.15">
      <c r="B22" s="678" t="s">
        <v>278</v>
      </c>
      <c r="C22" s="679"/>
      <c r="D22" s="679"/>
      <c r="E22" s="679"/>
      <c r="F22" s="679"/>
      <c r="G22" s="679"/>
      <c r="H22" s="679"/>
      <c r="I22" s="679"/>
      <c r="J22" s="679"/>
      <c r="K22" s="679"/>
      <c r="L22" s="679"/>
      <c r="M22" s="679"/>
      <c r="N22" s="679"/>
      <c r="O22" s="679"/>
      <c r="P22" s="679"/>
      <c r="Q22" s="680"/>
      <c r="R22" s="681">
        <v>1815331</v>
      </c>
      <c r="S22" s="682"/>
      <c r="T22" s="682"/>
      <c r="U22" s="682"/>
      <c r="V22" s="682"/>
      <c r="W22" s="682"/>
      <c r="X22" s="682"/>
      <c r="Y22" s="683"/>
      <c r="Z22" s="684">
        <v>24.1</v>
      </c>
      <c r="AA22" s="684"/>
      <c r="AB22" s="684"/>
      <c r="AC22" s="684"/>
      <c r="AD22" s="685">
        <v>1677048</v>
      </c>
      <c r="AE22" s="685"/>
      <c r="AF22" s="685"/>
      <c r="AG22" s="685"/>
      <c r="AH22" s="685"/>
      <c r="AI22" s="685"/>
      <c r="AJ22" s="685"/>
      <c r="AK22" s="685"/>
      <c r="AL22" s="686">
        <v>46.7</v>
      </c>
      <c r="AM22" s="687"/>
      <c r="AN22" s="687"/>
      <c r="AO22" s="688"/>
      <c r="AP22" s="700" t="s">
        <v>279</v>
      </c>
      <c r="AQ22" s="701"/>
      <c r="AR22" s="701"/>
      <c r="AS22" s="701"/>
      <c r="AT22" s="701"/>
      <c r="AU22" s="701"/>
      <c r="AV22" s="701"/>
      <c r="AW22" s="701"/>
      <c r="AX22" s="701"/>
      <c r="AY22" s="701"/>
      <c r="AZ22" s="701"/>
      <c r="BA22" s="701"/>
      <c r="BB22" s="701"/>
      <c r="BC22" s="701"/>
      <c r="BD22" s="701"/>
      <c r="BE22" s="701"/>
      <c r="BF22" s="702"/>
      <c r="BG22" s="681" t="s">
        <v>128</v>
      </c>
      <c r="BH22" s="682"/>
      <c r="BI22" s="682"/>
      <c r="BJ22" s="682"/>
      <c r="BK22" s="682"/>
      <c r="BL22" s="682"/>
      <c r="BM22" s="682"/>
      <c r="BN22" s="683"/>
      <c r="BO22" s="684" t="s">
        <v>128</v>
      </c>
      <c r="BP22" s="684"/>
      <c r="BQ22" s="684"/>
      <c r="BR22" s="684"/>
      <c r="BS22" s="690" t="s">
        <v>235</v>
      </c>
      <c r="BT22" s="682"/>
      <c r="BU22" s="682"/>
      <c r="BV22" s="682"/>
      <c r="BW22" s="682"/>
      <c r="BX22" s="682"/>
      <c r="BY22" s="682"/>
      <c r="BZ22" s="682"/>
      <c r="CA22" s="682"/>
      <c r="CB22" s="691"/>
      <c r="CD22" s="663" t="s">
        <v>280</v>
      </c>
      <c r="CE22" s="664"/>
      <c r="CF22" s="664"/>
      <c r="CG22" s="664"/>
      <c r="CH22" s="664"/>
      <c r="CI22" s="664"/>
      <c r="CJ22" s="664"/>
      <c r="CK22" s="664"/>
      <c r="CL22" s="664"/>
      <c r="CM22" s="664"/>
      <c r="CN22" s="664"/>
      <c r="CO22" s="664"/>
      <c r="CP22" s="664"/>
      <c r="CQ22" s="664"/>
      <c r="CR22" s="664"/>
      <c r="CS22" s="664"/>
      <c r="CT22" s="664"/>
      <c r="CU22" s="664"/>
      <c r="CV22" s="664"/>
      <c r="CW22" s="664"/>
      <c r="CX22" s="664"/>
      <c r="CY22" s="664"/>
      <c r="CZ22" s="664"/>
      <c r="DA22" s="664"/>
      <c r="DB22" s="664"/>
      <c r="DC22" s="664"/>
      <c r="DD22" s="664"/>
      <c r="DE22" s="664"/>
      <c r="DF22" s="664"/>
      <c r="DG22" s="664"/>
      <c r="DH22" s="664"/>
      <c r="DI22" s="664"/>
      <c r="DJ22" s="664"/>
      <c r="DK22" s="664"/>
      <c r="DL22" s="664"/>
      <c r="DM22" s="664"/>
      <c r="DN22" s="664"/>
      <c r="DO22" s="664"/>
      <c r="DP22" s="664"/>
      <c r="DQ22" s="664"/>
      <c r="DR22" s="664"/>
      <c r="DS22" s="664"/>
      <c r="DT22" s="664"/>
      <c r="DU22" s="664"/>
      <c r="DV22" s="664"/>
      <c r="DW22" s="664"/>
      <c r="DX22" s="664"/>
      <c r="DY22" s="664"/>
      <c r="DZ22" s="664"/>
      <c r="EA22" s="664"/>
      <c r="EB22" s="664"/>
      <c r="EC22" s="665"/>
    </row>
    <row r="23" spans="2:133" ht="11.25" customHeight="1" x14ac:dyDescent="0.15">
      <c r="B23" s="678" t="s">
        <v>281</v>
      </c>
      <c r="C23" s="679"/>
      <c r="D23" s="679"/>
      <c r="E23" s="679"/>
      <c r="F23" s="679"/>
      <c r="G23" s="679"/>
      <c r="H23" s="679"/>
      <c r="I23" s="679"/>
      <c r="J23" s="679"/>
      <c r="K23" s="679"/>
      <c r="L23" s="679"/>
      <c r="M23" s="679"/>
      <c r="N23" s="679"/>
      <c r="O23" s="679"/>
      <c r="P23" s="679"/>
      <c r="Q23" s="680"/>
      <c r="R23" s="681">
        <v>1677048</v>
      </c>
      <c r="S23" s="682"/>
      <c r="T23" s="682"/>
      <c r="U23" s="682"/>
      <c r="V23" s="682"/>
      <c r="W23" s="682"/>
      <c r="X23" s="682"/>
      <c r="Y23" s="683"/>
      <c r="Z23" s="684">
        <v>22.3</v>
      </c>
      <c r="AA23" s="684"/>
      <c r="AB23" s="684"/>
      <c r="AC23" s="684"/>
      <c r="AD23" s="685">
        <v>1677048</v>
      </c>
      <c r="AE23" s="685"/>
      <c r="AF23" s="685"/>
      <c r="AG23" s="685"/>
      <c r="AH23" s="685"/>
      <c r="AI23" s="685"/>
      <c r="AJ23" s="685"/>
      <c r="AK23" s="685"/>
      <c r="AL23" s="686">
        <v>46.7</v>
      </c>
      <c r="AM23" s="687"/>
      <c r="AN23" s="687"/>
      <c r="AO23" s="688"/>
      <c r="AP23" s="700" t="s">
        <v>282</v>
      </c>
      <c r="AQ23" s="701"/>
      <c r="AR23" s="701"/>
      <c r="AS23" s="701"/>
      <c r="AT23" s="701"/>
      <c r="AU23" s="701"/>
      <c r="AV23" s="701"/>
      <c r="AW23" s="701"/>
      <c r="AX23" s="701"/>
      <c r="AY23" s="701"/>
      <c r="AZ23" s="701"/>
      <c r="BA23" s="701"/>
      <c r="BB23" s="701"/>
      <c r="BC23" s="701"/>
      <c r="BD23" s="701"/>
      <c r="BE23" s="701"/>
      <c r="BF23" s="702"/>
      <c r="BG23" s="681" t="s">
        <v>128</v>
      </c>
      <c r="BH23" s="682"/>
      <c r="BI23" s="682"/>
      <c r="BJ23" s="682"/>
      <c r="BK23" s="682"/>
      <c r="BL23" s="682"/>
      <c r="BM23" s="682"/>
      <c r="BN23" s="683"/>
      <c r="BO23" s="684" t="s">
        <v>128</v>
      </c>
      <c r="BP23" s="684"/>
      <c r="BQ23" s="684"/>
      <c r="BR23" s="684"/>
      <c r="BS23" s="690" t="s">
        <v>128</v>
      </c>
      <c r="BT23" s="682"/>
      <c r="BU23" s="682"/>
      <c r="BV23" s="682"/>
      <c r="BW23" s="682"/>
      <c r="BX23" s="682"/>
      <c r="BY23" s="682"/>
      <c r="BZ23" s="682"/>
      <c r="CA23" s="682"/>
      <c r="CB23" s="691"/>
      <c r="CD23" s="663" t="s">
        <v>221</v>
      </c>
      <c r="CE23" s="664"/>
      <c r="CF23" s="664"/>
      <c r="CG23" s="664"/>
      <c r="CH23" s="664"/>
      <c r="CI23" s="664"/>
      <c r="CJ23" s="664"/>
      <c r="CK23" s="664"/>
      <c r="CL23" s="664"/>
      <c r="CM23" s="664"/>
      <c r="CN23" s="664"/>
      <c r="CO23" s="664"/>
      <c r="CP23" s="664"/>
      <c r="CQ23" s="665"/>
      <c r="CR23" s="663" t="s">
        <v>283</v>
      </c>
      <c r="CS23" s="664"/>
      <c r="CT23" s="664"/>
      <c r="CU23" s="664"/>
      <c r="CV23" s="664"/>
      <c r="CW23" s="664"/>
      <c r="CX23" s="664"/>
      <c r="CY23" s="665"/>
      <c r="CZ23" s="663" t="s">
        <v>284</v>
      </c>
      <c r="DA23" s="664"/>
      <c r="DB23" s="664"/>
      <c r="DC23" s="665"/>
      <c r="DD23" s="663" t="s">
        <v>285</v>
      </c>
      <c r="DE23" s="664"/>
      <c r="DF23" s="664"/>
      <c r="DG23" s="664"/>
      <c r="DH23" s="664"/>
      <c r="DI23" s="664"/>
      <c r="DJ23" s="664"/>
      <c r="DK23" s="665"/>
      <c r="DL23" s="712" t="s">
        <v>286</v>
      </c>
      <c r="DM23" s="713"/>
      <c r="DN23" s="713"/>
      <c r="DO23" s="713"/>
      <c r="DP23" s="713"/>
      <c r="DQ23" s="713"/>
      <c r="DR23" s="713"/>
      <c r="DS23" s="713"/>
      <c r="DT23" s="713"/>
      <c r="DU23" s="713"/>
      <c r="DV23" s="714"/>
      <c r="DW23" s="663" t="s">
        <v>287</v>
      </c>
      <c r="DX23" s="664"/>
      <c r="DY23" s="664"/>
      <c r="DZ23" s="664"/>
      <c r="EA23" s="664"/>
      <c r="EB23" s="664"/>
      <c r="EC23" s="665"/>
    </row>
    <row r="24" spans="2:133" ht="11.25" customHeight="1" x14ac:dyDescent="0.15">
      <c r="B24" s="678" t="s">
        <v>288</v>
      </c>
      <c r="C24" s="679"/>
      <c r="D24" s="679"/>
      <c r="E24" s="679"/>
      <c r="F24" s="679"/>
      <c r="G24" s="679"/>
      <c r="H24" s="679"/>
      <c r="I24" s="679"/>
      <c r="J24" s="679"/>
      <c r="K24" s="679"/>
      <c r="L24" s="679"/>
      <c r="M24" s="679"/>
      <c r="N24" s="679"/>
      <c r="O24" s="679"/>
      <c r="P24" s="679"/>
      <c r="Q24" s="680"/>
      <c r="R24" s="681">
        <v>138283</v>
      </c>
      <c r="S24" s="682"/>
      <c r="T24" s="682"/>
      <c r="U24" s="682"/>
      <c r="V24" s="682"/>
      <c r="W24" s="682"/>
      <c r="X24" s="682"/>
      <c r="Y24" s="683"/>
      <c r="Z24" s="684">
        <v>1.8</v>
      </c>
      <c r="AA24" s="684"/>
      <c r="AB24" s="684"/>
      <c r="AC24" s="684"/>
      <c r="AD24" s="685" t="s">
        <v>128</v>
      </c>
      <c r="AE24" s="685"/>
      <c r="AF24" s="685"/>
      <c r="AG24" s="685"/>
      <c r="AH24" s="685"/>
      <c r="AI24" s="685"/>
      <c r="AJ24" s="685"/>
      <c r="AK24" s="685"/>
      <c r="AL24" s="686" t="s">
        <v>128</v>
      </c>
      <c r="AM24" s="687"/>
      <c r="AN24" s="687"/>
      <c r="AO24" s="688"/>
      <c r="AP24" s="700" t="s">
        <v>289</v>
      </c>
      <c r="AQ24" s="701"/>
      <c r="AR24" s="701"/>
      <c r="AS24" s="701"/>
      <c r="AT24" s="701"/>
      <c r="AU24" s="701"/>
      <c r="AV24" s="701"/>
      <c r="AW24" s="701"/>
      <c r="AX24" s="701"/>
      <c r="AY24" s="701"/>
      <c r="AZ24" s="701"/>
      <c r="BA24" s="701"/>
      <c r="BB24" s="701"/>
      <c r="BC24" s="701"/>
      <c r="BD24" s="701"/>
      <c r="BE24" s="701"/>
      <c r="BF24" s="702"/>
      <c r="BG24" s="681" t="s">
        <v>235</v>
      </c>
      <c r="BH24" s="682"/>
      <c r="BI24" s="682"/>
      <c r="BJ24" s="682"/>
      <c r="BK24" s="682"/>
      <c r="BL24" s="682"/>
      <c r="BM24" s="682"/>
      <c r="BN24" s="683"/>
      <c r="BO24" s="684" t="s">
        <v>128</v>
      </c>
      <c r="BP24" s="684"/>
      <c r="BQ24" s="684"/>
      <c r="BR24" s="684"/>
      <c r="BS24" s="690" t="s">
        <v>128</v>
      </c>
      <c r="BT24" s="682"/>
      <c r="BU24" s="682"/>
      <c r="BV24" s="682"/>
      <c r="BW24" s="682"/>
      <c r="BX24" s="682"/>
      <c r="BY24" s="682"/>
      <c r="BZ24" s="682"/>
      <c r="CA24" s="682"/>
      <c r="CB24" s="691"/>
      <c r="CD24" s="692" t="s">
        <v>290</v>
      </c>
      <c r="CE24" s="693"/>
      <c r="CF24" s="693"/>
      <c r="CG24" s="693"/>
      <c r="CH24" s="693"/>
      <c r="CI24" s="693"/>
      <c r="CJ24" s="693"/>
      <c r="CK24" s="693"/>
      <c r="CL24" s="693"/>
      <c r="CM24" s="693"/>
      <c r="CN24" s="693"/>
      <c r="CO24" s="693"/>
      <c r="CP24" s="693"/>
      <c r="CQ24" s="694"/>
      <c r="CR24" s="670">
        <v>2015748</v>
      </c>
      <c r="CS24" s="671"/>
      <c r="CT24" s="671"/>
      <c r="CU24" s="671"/>
      <c r="CV24" s="671"/>
      <c r="CW24" s="671"/>
      <c r="CX24" s="671"/>
      <c r="CY24" s="672"/>
      <c r="CZ24" s="675">
        <v>27.9</v>
      </c>
      <c r="DA24" s="676"/>
      <c r="DB24" s="676"/>
      <c r="DC24" s="695"/>
      <c r="DD24" s="717">
        <v>1513101</v>
      </c>
      <c r="DE24" s="671"/>
      <c r="DF24" s="671"/>
      <c r="DG24" s="671"/>
      <c r="DH24" s="671"/>
      <c r="DI24" s="671"/>
      <c r="DJ24" s="671"/>
      <c r="DK24" s="672"/>
      <c r="DL24" s="717">
        <v>1508845</v>
      </c>
      <c r="DM24" s="671"/>
      <c r="DN24" s="671"/>
      <c r="DO24" s="671"/>
      <c r="DP24" s="671"/>
      <c r="DQ24" s="671"/>
      <c r="DR24" s="671"/>
      <c r="DS24" s="671"/>
      <c r="DT24" s="671"/>
      <c r="DU24" s="671"/>
      <c r="DV24" s="672"/>
      <c r="DW24" s="675">
        <v>40.1</v>
      </c>
      <c r="DX24" s="676"/>
      <c r="DY24" s="676"/>
      <c r="DZ24" s="676"/>
      <c r="EA24" s="676"/>
      <c r="EB24" s="676"/>
      <c r="EC24" s="677"/>
    </row>
    <row r="25" spans="2:133" ht="11.25" customHeight="1" x14ac:dyDescent="0.15">
      <c r="B25" s="678" t="s">
        <v>291</v>
      </c>
      <c r="C25" s="679"/>
      <c r="D25" s="679"/>
      <c r="E25" s="679"/>
      <c r="F25" s="679"/>
      <c r="G25" s="679"/>
      <c r="H25" s="679"/>
      <c r="I25" s="679"/>
      <c r="J25" s="679"/>
      <c r="K25" s="679"/>
      <c r="L25" s="679"/>
      <c r="M25" s="679"/>
      <c r="N25" s="679"/>
      <c r="O25" s="679"/>
      <c r="P25" s="679"/>
      <c r="Q25" s="680"/>
      <c r="R25" s="681" t="s">
        <v>128</v>
      </c>
      <c r="S25" s="682"/>
      <c r="T25" s="682"/>
      <c r="U25" s="682"/>
      <c r="V25" s="682"/>
      <c r="W25" s="682"/>
      <c r="X25" s="682"/>
      <c r="Y25" s="683"/>
      <c r="Z25" s="684" t="s">
        <v>128</v>
      </c>
      <c r="AA25" s="684"/>
      <c r="AB25" s="684"/>
      <c r="AC25" s="684"/>
      <c r="AD25" s="685" t="s">
        <v>128</v>
      </c>
      <c r="AE25" s="685"/>
      <c r="AF25" s="685"/>
      <c r="AG25" s="685"/>
      <c r="AH25" s="685"/>
      <c r="AI25" s="685"/>
      <c r="AJ25" s="685"/>
      <c r="AK25" s="685"/>
      <c r="AL25" s="686" t="s">
        <v>128</v>
      </c>
      <c r="AM25" s="687"/>
      <c r="AN25" s="687"/>
      <c r="AO25" s="688"/>
      <c r="AP25" s="700" t="s">
        <v>292</v>
      </c>
      <c r="AQ25" s="701"/>
      <c r="AR25" s="701"/>
      <c r="AS25" s="701"/>
      <c r="AT25" s="701"/>
      <c r="AU25" s="701"/>
      <c r="AV25" s="701"/>
      <c r="AW25" s="701"/>
      <c r="AX25" s="701"/>
      <c r="AY25" s="701"/>
      <c r="AZ25" s="701"/>
      <c r="BA25" s="701"/>
      <c r="BB25" s="701"/>
      <c r="BC25" s="701"/>
      <c r="BD25" s="701"/>
      <c r="BE25" s="701"/>
      <c r="BF25" s="702"/>
      <c r="BG25" s="681" t="s">
        <v>128</v>
      </c>
      <c r="BH25" s="682"/>
      <c r="BI25" s="682"/>
      <c r="BJ25" s="682"/>
      <c r="BK25" s="682"/>
      <c r="BL25" s="682"/>
      <c r="BM25" s="682"/>
      <c r="BN25" s="683"/>
      <c r="BO25" s="684" t="s">
        <v>128</v>
      </c>
      <c r="BP25" s="684"/>
      <c r="BQ25" s="684"/>
      <c r="BR25" s="684"/>
      <c r="BS25" s="690" t="s">
        <v>128</v>
      </c>
      <c r="BT25" s="682"/>
      <c r="BU25" s="682"/>
      <c r="BV25" s="682"/>
      <c r="BW25" s="682"/>
      <c r="BX25" s="682"/>
      <c r="BY25" s="682"/>
      <c r="BZ25" s="682"/>
      <c r="CA25" s="682"/>
      <c r="CB25" s="691"/>
      <c r="CD25" s="696" t="s">
        <v>293</v>
      </c>
      <c r="CE25" s="697"/>
      <c r="CF25" s="697"/>
      <c r="CG25" s="697"/>
      <c r="CH25" s="697"/>
      <c r="CI25" s="697"/>
      <c r="CJ25" s="697"/>
      <c r="CK25" s="697"/>
      <c r="CL25" s="697"/>
      <c r="CM25" s="697"/>
      <c r="CN25" s="697"/>
      <c r="CO25" s="697"/>
      <c r="CP25" s="697"/>
      <c r="CQ25" s="698"/>
      <c r="CR25" s="681">
        <v>979156</v>
      </c>
      <c r="CS25" s="718"/>
      <c r="CT25" s="718"/>
      <c r="CU25" s="718"/>
      <c r="CV25" s="718"/>
      <c r="CW25" s="718"/>
      <c r="CX25" s="718"/>
      <c r="CY25" s="719"/>
      <c r="CZ25" s="686">
        <v>13.6</v>
      </c>
      <c r="DA25" s="715"/>
      <c r="DB25" s="715"/>
      <c r="DC25" s="720"/>
      <c r="DD25" s="690">
        <v>916861</v>
      </c>
      <c r="DE25" s="718"/>
      <c r="DF25" s="718"/>
      <c r="DG25" s="718"/>
      <c r="DH25" s="718"/>
      <c r="DI25" s="718"/>
      <c r="DJ25" s="718"/>
      <c r="DK25" s="719"/>
      <c r="DL25" s="690">
        <v>912605</v>
      </c>
      <c r="DM25" s="718"/>
      <c r="DN25" s="718"/>
      <c r="DO25" s="718"/>
      <c r="DP25" s="718"/>
      <c r="DQ25" s="718"/>
      <c r="DR25" s="718"/>
      <c r="DS25" s="718"/>
      <c r="DT25" s="718"/>
      <c r="DU25" s="718"/>
      <c r="DV25" s="719"/>
      <c r="DW25" s="686">
        <v>24.3</v>
      </c>
      <c r="DX25" s="715"/>
      <c r="DY25" s="715"/>
      <c r="DZ25" s="715"/>
      <c r="EA25" s="715"/>
      <c r="EB25" s="715"/>
      <c r="EC25" s="716"/>
    </row>
    <row r="26" spans="2:133" ht="11.25" customHeight="1" x14ac:dyDescent="0.15">
      <c r="B26" s="678" t="s">
        <v>294</v>
      </c>
      <c r="C26" s="679"/>
      <c r="D26" s="679"/>
      <c r="E26" s="679"/>
      <c r="F26" s="679"/>
      <c r="G26" s="679"/>
      <c r="H26" s="679"/>
      <c r="I26" s="679"/>
      <c r="J26" s="679"/>
      <c r="K26" s="679"/>
      <c r="L26" s="679"/>
      <c r="M26" s="679"/>
      <c r="N26" s="679"/>
      <c r="O26" s="679"/>
      <c r="P26" s="679"/>
      <c r="Q26" s="680"/>
      <c r="R26" s="681">
        <v>3726510</v>
      </c>
      <c r="S26" s="682"/>
      <c r="T26" s="682"/>
      <c r="U26" s="682"/>
      <c r="V26" s="682"/>
      <c r="W26" s="682"/>
      <c r="X26" s="682"/>
      <c r="Y26" s="683"/>
      <c r="Z26" s="684">
        <v>49.5</v>
      </c>
      <c r="AA26" s="684"/>
      <c r="AB26" s="684"/>
      <c r="AC26" s="684"/>
      <c r="AD26" s="685">
        <v>3588227</v>
      </c>
      <c r="AE26" s="685"/>
      <c r="AF26" s="685"/>
      <c r="AG26" s="685"/>
      <c r="AH26" s="685"/>
      <c r="AI26" s="685"/>
      <c r="AJ26" s="685"/>
      <c r="AK26" s="685"/>
      <c r="AL26" s="686">
        <v>99.9</v>
      </c>
      <c r="AM26" s="687"/>
      <c r="AN26" s="687"/>
      <c r="AO26" s="688"/>
      <c r="AP26" s="700" t="s">
        <v>295</v>
      </c>
      <c r="AQ26" s="721"/>
      <c r="AR26" s="721"/>
      <c r="AS26" s="721"/>
      <c r="AT26" s="721"/>
      <c r="AU26" s="721"/>
      <c r="AV26" s="721"/>
      <c r="AW26" s="721"/>
      <c r="AX26" s="721"/>
      <c r="AY26" s="721"/>
      <c r="AZ26" s="721"/>
      <c r="BA26" s="721"/>
      <c r="BB26" s="721"/>
      <c r="BC26" s="721"/>
      <c r="BD26" s="721"/>
      <c r="BE26" s="721"/>
      <c r="BF26" s="702"/>
      <c r="BG26" s="681" t="s">
        <v>128</v>
      </c>
      <c r="BH26" s="682"/>
      <c r="BI26" s="682"/>
      <c r="BJ26" s="682"/>
      <c r="BK26" s="682"/>
      <c r="BL26" s="682"/>
      <c r="BM26" s="682"/>
      <c r="BN26" s="683"/>
      <c r="BO26" s="684" t="s">
        <v>128</v>
      </c>
      <c r="BP26" s="684"/>
      <c r="BQ26" s="684"/>
      <c r="BR26" s="684"/>
      <c r="BS26" s="690" t="s">
        <v>128</v>
      </c>
      <c r="BT26" s="682"/>
      <c r="BU26" s="682"/>
      <c r="BV26" s="682"/>
      <c r="BW26" s="682"/>
      <c r="BX26" s="682"/>
      <c r="BY26" s="682"/>
      <c r="BZ26" s="682"/>
      <c r="CA26" s="682"/>
      <c r="CB26" s="691"/>
      <c r="CD26" s="696" t="s">
        <v>296</v>
      </c>
      <c r="CE26" s="697"/>
      <c r="CF26" s="697"/>
      <c r="CG26" s="697"/>
      <c r="CH26" s="697"/>
      <c r="CI26" s="697"/>
      <c r="CJ26" s="697"/>
      <c r="CK26" s="697"/>
      <c r="CL26" s="697"/>
      <c r="CM26" s="697"/>
      <c r="CN26" s="697"/>
      <c r="CO26" s="697"/>
      <c r="CP26" s="697"/>
      <c r="CQ26" s="698"/>
      <c r="CR26" s="681">
        <v>561608</v>
      </c>
      <c r="CS26" s="682"/>
      <c r="CT26" s="682"/>
      <c r="CU26" s="682"/>
      <c r="CV26" s="682"/>
      <c r="CW26" s="682"/>
      <c r="CX26" s="682"/>
      <c r="CY26" s="683"/>
      <c r="CZ26" s="686">
        <v>7.8</v>
      </c>
      <c r="DA26" s="715"/>
      <c r="DB26" s="715"/>
      <c r="DC26" s="720"/>
      <c r="DD26" s="690">
        <v>519753</v>
      </c>
      <c r="DE26" s="682"/>
      <c r="DF26" s="682"/>
      <c r="DG26" s="682"/>
      <c r="DH26" s="682"/>
      <c r="DI26" s="682"/>
      <c r="DJ26" s="682"/>
      <c r="DK26" s="683"/>
      <c r="DL26" s="690" t="s">
        <v>128</v>
      </c>
      <c r="DM26" s="682"/>
      <c r="DN26" s="682"/>
      <c r="DO26" s="682"/>
      <c r="DP26" s="682"/>
      <c r="DQ26" s="682"/>
      <c r="DR26" s="682"/>
      <c r="DS26" s="682"/>
      <c r="DT26" s="682"/>
      <c r="DU26" s="682"/>
      <c r="DV26" s="683"/>
      <c r="DW26" s="686" t="s">
        <v>235</v>
      </c>
      <c r="DX26" s="715"/>
      <c r="DY26" s="715"/>
      <c r="DZ26" s="715"/>
      <c r="EA26" s="715"/>
      <c r="EB26" s="715"/>
      <c r="EC26" s="716"/>
    </row>
    <row r="27" spans="2:133" ht="11.25" customHeight="1" x14ac:dyDescent="0.15">
      <c r="B27" s="678" t="s">
        <v>297</v>
      </c>
      <c r="C27" s="679"/>
      <c r="D27" s="679"/>
      <c r="E27" s="679"/>
      <c r="F27" s="679"/>
      <c r="G27" s="679"/>
      <c r="H27" s="679"/>
      <c r="I27" s="679"/>
      <c r="J27" s="679"/>
      <c r="K27" s="679"/>
      <c r="L27" s="679"/>
      <c r="M27" s="679"/>
      <c r="N27" s="679"/>
      <c r="O27" s="679"/>
      <c r="P27" s="679"/>
      <c r="Q27" s="680"/>
      <c r="R27" s="681">
        <v>1192</v>
      </c>
      <c r="S27" s="682"/>
      <c r="T27" s="682"/>
      <c r="U27" s="682"/>
      <c r="V27" s="682"/>
      <c r="W27" s="682"/>
      <c r="X27" s="682"/>
      <c r="Y27" s="683"/>
      <c r="Z27" s="684">
        <v>0</v>
      </c>
      <c r="AA27" s="684"/>
      <c r="AB27" s="684"/>
      <c r="AC27" s="684"/>
      <c r="AD27" s="685">
        <v>1192</v>
      </c>
      <c r="AE27" s="685"/>
      <c r="AF27" s="685"/>
      <c r="AG27" s="685"/>
      <c r="AH27" s="685"/>
      <c r="AI27" s="685"/>
      <c r="AJ27" s="685"/>
      <c r="AK27" s="685"/>
      <c r="AL27" s="686">
        <v>0</v>
      </c>
      <c r="AM27" s="687"/>
      <c r="AN27" s="687"/>
      <c r="AO27" s="688"/>
      <c r="AP27" s="678" t="s">
        <v>298</v>
      </c>
      <c r="AQ27" s="679"/>
      <c r="AR27" s="679"/>
      <c r="AS27" s="679"/>
      <c r="AT27" s="679"/>
      <c r="AU27" s="679"/>
      <c r="AV27" s="679"/>
      <c r="AW27" s="679"/>
      <c r="AX27" s="679"/>
      <c r="AY27" s="679"/>
      <c r="AZ27" s="679"/>
      <c r="BA27" s="679"/>
      <c r="BB27" s="679"/>
      <c r="BC27" s="679"/>
      <c r="BD27" s="679"/>
      <c r="BE27" s="679"/>
      <c r="BF27" s="680"/>
      <c r="BG27" s="681">
        <v>1476426</v>
      </c>
      <c r="BH27" s="682"/>
      <c r="BI27" s="682"/>
      <c r="BJ27" s="682"/>
      <c r="BK27" s="682"/>
      <c r="BL27" s="682"/>
      <c r="BM27" s="682"/>
      <c r="BN27" s="683"/>
      <c r="BO27" s="684">
        <v>100</v>
      </c>
      <c r="BP27" s="684"/>
      <c r="BQ27" s="684"/>
      <c r="BR27" s="684"/>
      <c r="BS27" s="690" t="s">
        <v>128</v>
      </c>
      <c r="BT27" s="682"/>
      <c r="BU27" s="682"/>
      <c r="BV27" s="682"/>
      <c r="BW27" s="682"/>
      <c r="BX27" s="682"/>
      <c r="BY27" s="682"/>
      <c r="BZ27" s="682"/>
      <c r="CA27" s="682"/>
      <c r="CB27" s="691"/>
      <c r="CD27" s="696" t="s">
        <v>299</v>
      </c>
      <c r="CE27" s="697"/>
      <c r="CF27" s="697"/>
      <c r="CG27" s="697"/>
      <c r="CH27" s="697"/>
      <c r="CI27" s="697"/>
      <c r="CJ27" s="697"/>
      <c r="CK27" s="697"/>
      <c r="CL27" s="697"/>
      <c r="CM27" s="697"/>
      <c r="CN27" s="697"/>
      <c r="CO27" s="697"/>
      <c r="CP27" s="697"/>
      <c r="CQ27" s="698"/>
      <c r="CR27" s="681">
        <v>630090</v>
      </c>
      <c r="CS27" s="718"/>
      <c r="CT27" s="718"/>
      <c r="CU27" s="718"/>
      <c r="CV27" s="718"/>
      <c r="CW27" s="718"/>
      <c r="CX27" s="718"/>
      <c r="CY27" s="719"/>
      <c r="CZ27" s="686">
        <v>8.6999999999999993</v>
      </c>
      <c r="DA27" s="715"/>
      <c r="DB27" s="715"/>
      <c r="DC27" s="720"/>
      <c r="DD27" s="690">
        <v>189738</v>
      </c>
      <c r="DE27" s="718"/>
      <c r="DF27" s="718"/>
      <c r="DG27" s="718"/>
      <c r="DH27" s="718"/>
      <c r="DI27" s="718"/>
      <c r="DJ27" s="718"/>
      <c r="DK27" s="719"/>
      <c r="DL27" s="690">
        <v>189738</v>
      </c>
      <c r="DM27" s="718"/>
      <c r="DN27" s="718"/>
      <c r="DO27" s="718"/>
      <c r="DP27" s="718"/>
      <c r="DQ27" s="718"/>
      <c r="DR27" s="718"/>
      <c r="DS27" s="718"/>
      <c r="DT27" s="718"/>
      <c r="DU27" s="718"/>
      <c r="DV27" s="719"/>
      <c r="DW27" s="686">
        <v>5</v>
      </c>
      <c r="DX27" s="715"/>
      <c r="DY27" s="715"/>
      <c r="DZ27" s="715"/>
      <c r="EA27" s="715"/>
      <c r="EB27" s="715"/>
      <c r="EC27" s="716"/>
    </row>
    <row r="28" spans="2:133" ht="11.25" customHeight="1" x14ac:dyDescent="0.15">
      <c r="B28" s="678" t="s">
        <v>300</v>
      </c>
      <c r="C28" s="679"/>
      <c r="D28" s="679"/>
      <c r="E28" s="679"/>
      <c r="F28" s="679"/>
      <c r="G28" s="679"/>
      <c r="H28" s="679"/>
      <c r="I28" s="679"/>
      <c r="J28" s="679"/>
      <c r="K28" s="679"/>
      <c r="L28" s="679"/>
      <c r="M28" s="679"/>
      <c r="N28" s="679"/>
      <c r="O28" s="679"/>
      <c r="P28" s="679"/>
      <c r="Q28" s="680"/>
      <c r="R28" s="681">
        <v>9546</v>
      </c>
      <c r="S28" s="682"/>
      <c r="T28" s="682"/>
      <c r="U28" s="682"/>
      <c r="V28" s="682"/>
      <c r="W28" s="682"/>
      <c r="X28" s="682"/>
      <c r="Y28" s="683"/>
      <c r="Z28" s="684">
        <v>0.1</v>
      </c>
      <c r="AA28" s="684"/>
      <c r="AB28" s="684"/>
      <c r="AC28" s="684"/>
      <c r="AD28" s="685" t="s">
        <v>128</v>
      </c>
      <c r="AE28" s="685"/>
      <c r="AF28" s="685"/>
      <c r="AG28" s="685"/>
      <c r="AH28" s="685"/>
      <c r="AI28" s="685"/>
      <c r="AJ28" s="685"/>
      <c r="AK28" s="685"/>
      <c r="AL28" s="686" t="s">
        <v>128</v>
      </c>
      <c r="AM28" s="687"/>
      <c r="AN28" s="687"/>
      <c r="AO28" s="688"/>
      <c r="AP28" s="678"/>
      <c r="AQ28" s="679"/>
      <c r="AR28" s="679"/>
      <c r="AS28" s="679"/>
      <c r="AT28" s="679"/>
      <c r="AU28" s="679"/>
      <c r="AV28" s="679"/>
      <c r="AW28" s="679"/>
      <c r="AX28" s="679"/>
      <c r="AY28" s="679"/>
      <c r="AZ28" s="679"/>
      <c r="BA28" s="679"/>
      <c r="BB28" s="679"/>
      <c r="BC28" s="679"/>
      <c r="BD28" s="679"/>
      <c r="BE28" s="679"/>
      <c r="BF28" s="680"/>
      <c r="BG28" s="681"/>
      <c r="BH28" s="682"/>
      <c r="BI28" s="682"/>
      <c r="BJ28" s="682"/>
      <c r="BK28" s="682"/>
      <c r="BL28" s="682"/>
      <c r="BM28" s="682"/>
      <c r="BN28" s="683"/>
      <c r="BO28" s="684"/>
      <c r="BP28" s="684"/>
      <c r="BQ28" s="684"/>
      <c r="BR28" s="684"/>
      <c r="BS28" s="690"/>
      <c r="BT28" s="682"/>
      <c r="BU28" s="682"/>
      <c r="BV28" s="682"/>
      <c r="BW28" s="682"/>
      <c r="BX28" s="682"/>
      <c r="BY28" s="682"/>
      <c r="BZ28" s="682"/>
      <c r="CA28" s="682"/>
      <c r="CB28" s="691"/>
      <c r="CD28" s="696" t="s">
        <v>301</v>
      </c>
      <c r="CE28" s="697"/>
      <c r="CF28" s="697"/>
      <c r="CG28" s="697"/>
      <c r="CH28" s="697"/>
      <c r="CI28" s="697"/>
      <c r="CJ28" s="697"/>
      <c r="CK28" s="697"/>
      <c r="CL28" s="697"/>
      <c r="CM28" s="697"/>
      <c r="CN28" s="697"/>
      <c r="CO28" s="697"/>
      <c r="CP28" s="697"/>
      <c r="CQ28" s="698"/>
      <c r="CR28" s="681">
        <v>406502</v>
      </c>
      <c r="CS28" s="682"/>
      <c r="CT28" s="682"/>
      <c r="CU28" s="682"/>
      <c r="CV28" s="682"/>
      <c r="CW28" s="682"/>
      <c r="CX28" s="682"/>
      <c r="CY28" s="683"/>
      <c r="CZ28" s="686">
        <v>5.6</v>
      </c>
      <c r="DA28" s="715"/>
      <c r="DB28" s="715"/>
      <c r="DC28" s="720"/>
      <c r="DD28" s="690">
        <v>406502</v>
      </c>
      <c r="DE28" s="682"/>
      <c r="DF28" s="682"/>
      <c r="DG28" s="682"/>
      <c r="DH28" s="682"/>
      <c r="DI28" s="682"/>
      <c r="DJ28" s="682"/>
      <c r="DK28" s="683"/>
      <c r="DL28" s="690">
        <v>406502</v>
      </c>
      <c r="DM28" s="682"/>
      <c r="DN28" s="682"/>
      <c r="DO28" s="682"/>
      <c r="DP28" s="682"/>
      <c r="DQ28" s="682"/>
      <c r="DR28" s="682"/>
      <c r="DS28" s="682"/>
      <c r="DT28" s="682"/>
      <c r="DU28" s="682"/>
      <c r="DV28" s="683"/>
      <c r="DW28" s="686">
        <v>10.8</v>
      </c>
      <c r="DX28" s="715"/>
      <c r="DY28" s="715"/>
      <c r="DZ28" s="715"/>
      <c r="EA28" s="715"/>
      <c r="EB28" s="715"/>
      <c r="EC28" s="716"/>
    </row>
    <row r="29" spans="2:133" ht="11.25" customHeight="1" x14ac:dyDescent="0.15">
      <c r="B29" s="678" t="s">
        <v>302</v>
      </c>
      <c r="C29" s="679"/>
      <c r="D29" s="679"/>
      <c r="E29" s="679"/>
      <c r="F29" s="679"/>
      <c r="G29" s="679"/>
      <c r="H29" s="679"/>
      <c r="I29" s="679"/>
      <c r="J29" s="679"/>
      <c r="K29" s="679"/>
      <c r="L29" s="679"/>
      <c r="M29" s="679"/>
      <c r="N29" s="679"/>
      <c r="O29" s="679"/>
      <c r="P29" s="679"/>
      <c r="Q29" s="680"/>
      <c r="R29" s="681">
        <v>54967</v>
      </c>
      <c r="S29" s="682"/>
      <c r="T29" s="682"/>
      <c r="U29" s="682"/>
      <c r="V29" s="682"/>
      <c r="W29" s="682"/>
      <c r="X29" s="682"/>
      <c r="Y29" s="683"/>
      <c r="Z29" s="684">
        <v>0.7</v>
      </c>
      <c r="AA29" s="684"/>
      <c r="AB29" s="684"/>
      <c r="AC29" s="684"/>
      <c r="AD29" s="685">
        <v>2030</v>
      </c>
      <c r="AE29" s="685"/>
      <c r="AF29" s="685"/>
      <c r="AG29" s="685"/>
      <c r="AH29" s="685"/>
      <c r="AI29" s="685"/>
      <c r="AJ29" s="685"/>
      <c r="AK29" s="685"/>
      <c r="AL29" s="686">
        <v>0.1</v>
      </c>
      <c r="AM29" s="687"/>
      <c r="AN29" s="687"/>
      <c r="AO29" s="688"/>
      <c r="AP29" s="722"/>
      <c r="AQ29" s="723"/>
      <c r="AR29" s="723"/>
      <c r="AS29" s="723"/>
      <c r="AT29" s="723"/>
      <c r="AU29" s="723"/>
      <c r="AV29" s="723"/>
      <c r="AW29" s="723"/>
      <c r="AX29" s="723"/>
      <c r="AY29" s="723"/>
      <c r="AZ29" s="723"/>
      <c r="BA29" s="723"/>
      <c r="BB29" s="723"/>
      <c r="BC29" s="723"/>
      <c r="BD29" s="723"/>
      <c r="BE29" s="723"/>
      <c r="BF29" s="724"/>
      <c r="BG29" s="681"/>
      <c r="BH29" s="682"/>
      <c r="BI29" s="682"/>
      <c r="BJ29" s="682"/>
      <c r="BK29" s="682"/>
      <c r="BL29" s="682"/>
      <c r="BM29" s="682"/>
      <c r="BN29" s="683"/>
      <c r="BO29" s="684"/>
      <c r="BP29" s="684"/>
      <c r="BQ29" s="684"/>
      <c r="BR29" s="684"/>
      <c r="BS29" s="685"/>
      <c r="BT29" s="685"/>
      <c r="BU29" s="685"/>
      <c r="BV29" s="685"/>
      <c r="BW29" s="685"/>
      <c r="BX29" s="685"/>
      <c r="BY29" s="685"/>
      <c r="BZ29" s="685"/>
      <c r="CA29" s="685"/>
      <c r="CB29" s="689"/>
      <c r="CD29" s="727" t="s">
        <v>303</v>
      </c>
      <c r="CE29" s="728"/>
      <c r="CF29" s="696" t="s">
        <v>304</v>
      </c>
      <c r="CG29" s="697"/>
      <c r="CH29" s="697"/>
      <c r="CI29" s="697"/>
      <c r="CJ29" s="697"/>
      <c r="CK29" s="697"/>
      <c r="CL29" s="697"/>
      <c r="CM29" s="697"/>
      <c r="CN29" s="697"/>
      <c r="CO29" s="697"/>
      <c r="CP29" s="697"/>
      <c r="CQ29" s="698"/>
      <c r="CR29" s="681">
        <v>406502</v>
      </c>
      <c r="CS29" s="718"/>
      <c r="CT29" s="718"/>
      <c r="CU29" s="718"/>
      <c r="CV29" s="718"/>
      <c r="CW29" s="718"/>
      <c r="CX29" s="718"/>
      <c r="CY29" s="719"/>
      <c r="CZ29" s="686">
        <v>5.6</v>
      </c>
      <c r="DA29" s="715"/>
      <c r="DB29" s="715"/>
      <c r="DC29" s="720"/>
      <c r="DD29" s="690">
        <v>406502</v>
      </c>
      <c r="DE29" s="718"/>
      <c r="DF29" s="718"/>
      <c r="DG29" s="718"/>
      <c r="DH29" s="718"/>
      <c r="DI29" s="718"/>
      <c r="DJ29" s="718"/>
      <c r="DK29" s="719"/>
      <c r="DL29" s="690">
        <v>406502</v>
      </c>
      <c r="DM29" s="718"/>
      <c r="DN29" s="718"/>
      <c r="DO29" s="718"/>
      <c r="DP29" s="718"/>
      <c r="DQ29" s="718"/>
      <c r="DR29" s="718"/>
      <c r="DS29" s="718"/>
      <c r="DT29" s="718"/>
      <c r="DU29" s="718"/>
      <c r="DV29" s="719"/>
      <c r="DW29" s="686">
        <v>10.8</v>
      </c>
      <c r="DX29" s="715"/>
      <c r="DY29" s="715"/>
      <c r="DZ29" s="715"/>
      <c r="EA29" s="715"/>
      <c r="EB29" s="715"/>
      <c r="EC29" s="716"/>
    </row>
    <row r="30" spans="2:133" ht="11.25" customHeight="1" x14ac:dyDescent="0.15">
      <c r="B30" s="678" t="s">
        <v>305</v>
      </c>
      <c r="C30" s="679"/>
      <c r="D30" s="679"/>
      <c r="E30" s="679"/>
      <c r="F30" s="679"/>
      <c r="G30" s="679"/>
      <c r="H30" s="679"/>
      <c r="I30" s="679"/>
      <c r="J30" s="679"/>
      <c r="K30" s="679"/>
      <c r="L30" s="679"/>
      <c r="M30" s="679"/>
      <c r="N30" s="679"/>
      <c r="O30" s="679"/>
      <c r="P30" s="679"/>
      <c r="Q30" s="680"/>
      <c r="R30" s="681">
        <v>28779</v>
      </c>
      <c r="S30" s="682"/>
      <c r="T30" s="682"/>
      <c r="U30" s="682"/>
      <c r="V30" s="682"/>
      <c r="W30" s="682"/>
      <c r="X30" s="682"/>
      <c r="Y30" s="683"/>
      <c r="Z30" s="684">
        <v>0.4</v>
      </c>
      <c r="AA30" s="684"/>
      <c r="AB30" s="684"/>
      <c r="AC30" s="684"/>
      <c r="AD30" s="685" t="s">
        <v>128</v>
      </c>
      <c r="AE30" s="685"/>
      <c r="AF30" s="685"/>
      <c r="AG30" s="685"/>
      <c r="AH30" s="685"/>
      <c r="AI30" s="685"/>
      <c r="AJ30" s="685"/>
      <c r="AK30" s="685"/>
      <c r="AL30" s="686" t="s">
        <v>235</v>
      </c>
      <c r="AM30" s="687"/>
      <c r="AN30" s="687"/>
      <c r="AO30" s="688"/>
      <c r="AP30" s="660" t="s">
        <v>221</v>
      </c>
      <c r="AQ30" s="661"/>
      <c r="AR30" s="661"/>
      <c r="AS30" s="661"/>
      <c r="AT30" s="661"/>
      <c r="AU30" s="661"/>
      <c r="AV30" s="661"/>
      <c r="AW30" s="661"/>
      <c r="AX30" s="661"/>
      <c r="AY30" s="661"/>
      <c r="AZ30" s="661"/>
      <c r="BA30" s="661"/>
      <c r="BB30" s="661"/>
      <c r="BC30" s="661"/>
      <c r="BD30" s="661"/>
      <c r="BE30" s="661"/>
      <c r="BF30" s="662"/>
      <c r="BG30" s="660" t="s">
        <v>306</v>
      </c>
      <c r="BH30" s="725"/>
      <c r="BI30" s="725"/>
      <c r="BJ30" s="725"/>
      <c r="BK30" s="725"/>
      <c r="BL30" s="725"/>
      <c r="BM30" s="725"/>
      <c r="BN30" s="725"/>
      <c r="BO30" s="725"/>
      <c r="BP30" s="725"/>
      <c r="BQ30" s="726"/>
      <c r="BR30" s="660" t="s">
        <v>307</v>
      </c>
      <c r="BS30" s="725"/>
      <c r="BT30" s="725"/>
      <c r="BU30" s="725"/>
      <c r="BV30" s="725"/>
      <c r="BW30" s="725"/>
      <c r="BX30" s="725"/>
      <c r="BY30" s="725"/>
      <c r="BZ30" s="725"/>
      <c r="CA30" s="725"/>
      <c r="CB30" s="726"/>
      <c r="CD30" s="729"/>
      <c r="CE30" s="730"/>
      <c r="CF30" s="696" t="s">
        <v>308</v>
      </c>
      <c r="CG30" s="697"/>
      <c r="CH30" s="697"/>
      <c r="CI30" s="697"/>
      <c r="CJ30" s="697"/>
      <c r="CK30" s="697"/>
      <c r="CL30" s="697"/>
      <c r="CM30" s="697"/>
      <c r="CN30" s="697"/>
      <c r="CO30" s="697"/>
      <c r="CP30" s="697"/>
      <c r="CQ30" s="698"/>
      <c r="CR30" s="681">
        <v>383244</v>
      </c>
      <c r="CS30" s="682"/>
      <c r="CT30" s="682"/>
      <c r="CU30" s="682"/>
      <c r="CV30" s="682"/>
      <c r="CW30" s="682"/>
      <c r="CX30" s="682"/>
      <c r="CY30" s="683"/>
      <c r="CZ30" s="686">
        <v>5.3</v>
      </c>
      <c r="DA30" s="715"/>
      <c r="DB30" s="715"/>
      <c r="DC30" s="720"/>
      <c r="DD30" s="690">
        <v>383244</v>
      </c>
      <c r="DE30" s="682"/>
      <c r="DF30" s="682"/>
      <c r="DG30" s="682"/>
      <c r="DH30" s="682"/>
      <c r="DI30" s="682"/>
      <c r="DJ30" s="682"/>
      <c r="DK30" s="683"/>
      <c r="DL30" s="690">
        <v>383244</v>
      </c>
      <c r="DM30" s="682"/>
      <c r="DN30" s="682"/>
      <c r="DO30" s="682"/>
      <c r="DP30" s="682"/>
      <c r="DQ30" s="682"/>
      <c r="DR30" s="682"/>
      <c r="DS30" s="682"/>
      <c r="DT30" s="682"/>
      <c r="DU30" s="682"/>
      <c r="DV30" s="683"/>
      <c r="DW30" s="686">
        <v>10.199999999999999</v>
      </c>
      <c r="DX30" s="715"/>
      <c r="DY30" s="715"/>
      <c r="DZ30" s="715"/>
      <c r="EA30" s="715"/>
      <c r="EB30" s="715"/>
      <c r="EC30" s="716"/>
    </row>
    <row r="31" spans="2:133" ht="11.25" customHeight="1" x14ac:dyDescent="0.15">
      <c r="B31" s="678" t="s">
        <v>309</v>
      </c>
      <c r="C31" s="679"/>
      <c r="D31" s="679"/>
      <c r="E31" s="679"/>
      <c r="F31" s="679"/>
      <c r="G31" s="679"/>
      <c r="H31" s="679"/>
      <c r="I31" s="679"/>
      <c r="J31" s="679"/>
      <c r="K31" s="679"/>
      <c r="L31" s="679"/>
      <c r="M31" s="679"/>
      <c r="N31" s="679"/>
      <c r="O31" s="679"/>
      <c r="P31" s="679"/>
      <c r="Q31" s="680"/>
      <c r="R31" s="681">
        <v>2274103</v>
      </c>
      <c r="S31" s="682"/>
      <c r="T31" s="682"/>
      <c r="U31" s="682"/>
      <c r="V31" s="682"/>
      <c r="W31" s="682"/>
      <c r="X31" s="682"/>
      <c r="Y31" s="683"/>
      <c r="Z31" s="684">
        <v>30.2</v>
      </c>
      <c r="AA31" s="684"/>
      <c r="AB31" s="684"/>
      <c r="AC31" s="684"/>
      <c r="AD31" s="685" t="s">
        <v>128</v>
      </c>
      <c r="AE31" s="685"/>
      <c r="AF31" s="685"/>
      <c r="AG31" s="685"/>
      <c r="AH31" s="685"/>
      <c r="AI31" s="685"/>
      <c r="AJ31" s="685"/>
      <c r="AK31" s="685"/>
      <c r="AL31" s="686" t="s">
        <v>128</v>
      </c>
      <c r="AM31" s="687"/>
      <c r="AN31" s="687"/>
      <c r="AO31" s="688"/>
      <c r="AP31" s="738" t="s">
        <v>310</v>
      </c>
      <c r="AQ31" s="739"/>
      <c r="AR31" s="739"/>
      <c r="AS31" s="739"/>
      <c r="AT31" s="744" t="s">
        <v>311</v>
      </c>
      <c r="AU31" s="227"/>
      <c r="AV31" s="227"/>
      <c r="AW31" s="227"/>
      <c r="AX31" s="667" t="s">
        <v>185</v>
      </c>
      <c r="AY31" s="668"/>
      <c r="AZ31" s="668"/>
      <c r="BA31" s="668"/>
      <c r="BB31" s="668"/>
      <c r="BC31" s="668"/>
      <c r="BD31" s="668"/>
      <c r="BE31" s="668"/>
      <c r="BF31" s="669"/>
      <c r="BG31" s="737">
        <v>99.1</v>
      </c>
      <c r="BH31" s="733"/>
      <c r="BI31" s="733"/>
      <c r="BJ31" s="733"/>
      <c r="BK31" s="733"/>
      <c r="BL31" s="733"/>
      <c r="BM31" s="676">
        <v>97.4</v>
      </c>
      <c r="BN31" s="733"/>
      <c r="BO31" s="733"/>
      <c r="BP31" s="733"/>
      <c r="BQ31" s="734"/>
      <c r="BR31" s="737">
        <v>99.1</v>
      </c>
      <c r="BS31" s="733"/>
      <c r="BT31" s="733"/>
      <c r="BU31" s="733"/>
      <c r="BV31" s="733"/>
      <c r="BW31" s="733"/>
      <c r="BX31" s="676">
        <v>97.2</v>
      </c>
      <c r="BY31" s="733"/>
      <c r="BZ31" s="733"/>
      <c r="CA31" s="733"/>
      <c r="CB31" s="734"/>
      <c r="CD31" s="729"/>
      <c r="CE31" s="730"/>
      <c r="CF31" s="696" t="s">
        <v>312</v>
      </c>
      <c r="CG31" s="697"/>
      <c r="CH31" s="697"/>
      <c r="CI31" s="697"/>
      <c r="CJ31" s="697"/>
      <c r="CK31" s="697"/>
      <c r="CL31" s="697"/>
      <c r="CM31" s="697"/>
      <c r="CN31" s="697"/>
      <c r="CO31" s="697"/>
      <c r="CP31" s="697"/>
      <c r="CQ31" s="698"/>
      <c r="CR31" s="681">
        <v>23258</v>
      </c>
      <c r="CS31" s="718"/>
      <c r="CT31" s="718"/>
      <c r="CU31" s="718"/>
      <c r="CV31" s="718"/>
      <c r="CW31" s="718"/>
      <c r="CX31" s="718"/>
      <c r="CY31" s="719"/>
      <c r="CZ31" s="686">
        <v>0.3</v>
      </c>
      <c r="DA31" s="715"/>
      <c r="DB31" s="715"/>
      <c r="DC31" s="720"/>
      <c r="DD31" s="690">
        <v>23258</v>
      </c>
      <c r="DE31" s="718"/>
      <c r="DF31" s="718"/>
      <c r="DG31" s="718"/>
      <c r="DH31" s="718"/>
      <c r="DI31" s="718"/>
      <c r="DJ31" s="718"/>
      <c r="DK31" s="719"/>
      <c r="DL31" s="690">
        <v>23258</v>
      </c>
      <c r="DM31" s="718"/>
      <c r="DN31" s="718"/>
      <c r="DO31" s="718"/>
      <c r="DP31" s="718"/>
      <c r="DQ31" s="718"/>
      <c r="DR31" s="718"/>
      <c r="DS31" s="718"/>
      <c r="DT31" s="718"/>
      <c r="DU31" s="718"/>
      <c r="DV31" s="719"/>
      <c r="DW31" s="686">
        <v>0.6</v>
      </c>
      <c r="DX31" s="715"/>
      <c r="DY31" s="715"/>
      <c r="DZ31" s="715"/>
      <c r="EA31" s="715"/>
      <c r="EB31" s="715"/>
      <c r="EC31" s="716"/>
    </row>
    <row r="32" spans="2:133" ht="11.25" customHeight="1" x14ac:dyDescent="0.15">
      <c r="B32" s="748" t="s">
        <v>313</v>
      </c>
      <c r="C32" s="749"/>
      <c r="D32" s="749"/>
      <c r="E32" s="749"/>
      <c r="F32" s="749"/>
      <c r="G32" s="749"/>
      <c r="H32" s="749"/>
      <c r="I32" s="749"/>
      <c r="J32" s="749"/>
      <c r="K32" s="749"/>
      <c r="L32" s="749"/>
      <c r="M32" s="749"/>
      <c r="N32" s="749"/>
      <c r="O32" s="749"/>
      <c r="P32" s="749"/>
      <c r="Q32" s="750"/>
      <c r="R32" s="681" t="s">
        <v>128</v>
      </c>
      <c r="S32" s="682"/>
      <c r="T32" s="682"/>
      <c r="U32" s="682"/>
      <c r="V32" s="682"/>
      <c r="W32" s="682"/>
      <c r="X32" s="682"/>
      <c r="Y32" s="683"/>
      <c r="Z32" s="684" t="s">
        <v>235</v>
      </c>
      <c r="AA32" s="684"/>
      <c r="AB32" s="684"/>
      <c r="AC32" s="684"/>
      <c r="AD32" s="685" t="s">
        <v>128</v>
      </c>
      <c r="AE32" s="685"/>
      <c r="AF32" s="685"/>
      <c r="AG32" s="685"/>
      <c r="AH32" s="685"/>
      <c r="AI32" s="685"/>
      <c r="AJ32" s="685"/>
      <c r="AK32" s="685"/>
      <c r="AL32" s="686" t="s">
        <v>128</v>
      </c>
      <c r="AM32" s="687"/>
      <c r="AN32" s="687"/>
      <c r="AO32" s="688"/>
      <c r="AP32" s="740"/>
      <c r="AQ32" s="741"/>
      <c r="AR32" s="741"/>
      <c r="AS32" s="741"/>
      <c r="AT32" s="745"/>
      <c r="AU32" s="226" t="s">
        <v>314</v>
      </c>
      <c r="AV32" s="226"/>
      <c r="AW32" s="226"/>
      <c r="AX32" s="678" t="s">
        <v>315</v>
      </c>
      <c r="AY32" s="679"/>
      <c r="AZ32" s="679"/>
      <c r="BA32" s="679"/>
      <c r="BB32" s="679"/>
      <c r="BC32" s="679"/>
      <c r="BD32" s="679"/>
      <c r="BE32" s="679"/>
      <c r="BF32" s="680"/>
      <c r="BG32" s="747">
        <v>99.2</v>
      </c>
      <c r="BH32" s="718"/>
      <c r="BI32" s="718"/>
      <c r="BJ32" s="718"/>
      <c r="BK32" s="718"/>
      <c r="BL32" s="718"/>
      <c r="BM32" s="687">
        <v>98.8</v>
      </c>
      <c r="BN32" s="735"/>
      <c r="BO32" s="735"/>
      <c r="BP32" s="735"/>
      <c r="BQ32" s="736"/>
      <c r="BR32" s="747">
        <v>99.4</v>
      </c>
      <c r="BS32" s="718"/>
      <c r="BT32" s="718"/>
      <c r="BU32" s="718"/>
      <c r="BV32" s="718"/>
      <c r="BW32" s="718"/>
      <c r="BX32" s="687">
        <v>98.8</v>
      </c>
      <c r="BY32" s="735"/>
      <c r="BZ32" s="735"/>
      <c r="CA32" s="735"/>
      <c r="CB32" s="736"/>
      <c r="CD32" s="731"/>
      <c r="CE32" s="732"/>
      <c r="CF32" s="696" t="s">
        <v>316</v>
      </c>
      <c r="CG32" s="697"/>
      <c r="CH32" s="697"/>
      <c r="CI32" s="697"/>
      <c r="CJ32" s="697"/>
      <c r="CK32" s="697"/>
      <c r="CL32" s="697"/>
      <c r="CM32" s="697"/>
      <c r="CN32" s="697"/>
      <c r="CO32" s="697"/>
      <c r="CP32" s="697"/>
      <c r="CQ32" s="698"/>
      <c r="CR32" s="681" t="s">
        <v>235</v>
      </c>
      <c r="CS32" s="682"/>
      <c r="CT32" s="682"/>
      <c r="CU32" s="682"/>
      <c r="CV32" s="682"/>
      <c r="CW32" s="682"/>
      <c r="CX32" s="682"/>
      <c r="CY32" s="683"/>
      <c r="CZ32" s="686" t="s">
        <v>128</v>
      </c>
      <c r="DA32" s="715"/>
      <c r="DB32" s="715"/>
      <c r="DC32" s="720"/>
      <c r="DD32" s="690" t="s">
        <v>128</v>
      </c>
      <c r="DE32" s="682"/>
      <c r="DF32" s="682"/>
      <c r="DG32" s="682"/>
      <c r="DH32" s="682"/>
      <c r="DI32" s="682"/>
      <c r="DJ32" s="682"/>
      <c r="DK32" s="683"/>
      <c r="DL32" s="690" t="s">
        <v>128</v>
      </c>
      <c r="DM32" s="682"/>
      <c r="DN32" s="682"/>
      <c r="DO32" s="682"/>
      <c r="DP32" s="682"/>
      <c r="DQ32" s="682"/>
      <c r="DR32" s="682"/>
      <c r="DS32" s="682"/>
      <c r="DT32" s="682"/>
      <c r="DU32" s="682"/>
      <c r="DV32" s="683"/>
      <c r="DW32" s="686" t="s">
        <v>128</v>
      </c>
      <c r="DX32" s="715"/>
      <c r="DY32" s="715"/>
      <c r="DZ32" s="715"/>
      <c r="EA32" s="715"/>
      <c r="EB32" s="715"/>
      <c r="EC32" s="716"/>
    </row>
    <row r="33" spans="2:133" ht="11.25" customHeight="1" x14ac:dyDescent="0.15">
      <c r="B33" s="678" t="s">
        <v>317</v>
      </c>
      <c r="C33" s="679"/>
      <c r="D33" s="679"/>
      <c r="E33" s="679"/>
      <c r="F33" s="679"/>
      <c r="G33" s="679"/>
      <c r="H33" s="679"/>
      <c r="I33" s="679"/>
      <c r="J33" s="679"/>
      <c r="K33" s="679"/>
      <c r="L33" s="679"/>
      <c r="M33" s="679"/>
      <c r="N33" s="679"/>
      <c r="O33" s="679"/>
      <c r="P33" s="679"/>
      <c r="Q33" s="680"/>
      <c r="R33" s="681">
        <v>347288</v>
      </c>
      <c r="S33" s="682"/>
      <c r="T33" s="682"/>
      <c r="U33" s="682"/>
      <c r="V33" s="682"/>
      <c r="W33" s="682"/>
      <c r="X33" s="682"/>
      <c r="Y33" s="683"/>
      <c r="Z33" s="684">
        <v>4.5999999999999996</v>
      </c>
      <c r="AA33" s="684"/>
      <c r="AB33" s="684"/>
      <c r="AC33" s="684"/>
      <c r="AD33" s="685" t="s">
        <v>235</v>
      </c>
      <c r="AE33" s="685"/>
      <c r="AF33" s="685"/>
      <c r="AG33" s="685"/>
      <c r="AH33" s="685"/>
      <c r="AI33" s="685"/>
      <c r="AJ33" s="685"/>
      <c r="AK33" s="685"/>
      <c r="AL33" s="686" t="s">
        <v>128</v>
      </c>
      <c r="AM33" s="687"/>
      <c r="AN33" s="687"/>
      <c r="AO33" s="688"/>
      <c r="AP33" s="742"/>
      <c r="AQ33" s="743"/>
      <c r="AR33" s="743"/>
      <c r="AS33" s="743"/>
      <c r="AT33" s="746"/>
      <c r="AU33" s="228"/>
      <c r="AV33" s="228"/>
      <c r="AW33" s="228"/>
      <c r="AX33" s="722" t="s">
        <v>318</v>
      </c>
      <c r="AY33" s="723"/>
      <c r="AZ33" s="723"/>
      <c r="BA33" s="723"/>
      <c r="BB33" s="723"/>
      <c r="BC33" s="723"/>
      <c r="BD33" s="723"/>
      <c r="BE33" s="723"/>
      <c r="BF33" s="724"/>
      <c r="BG33" s="751">
        <v>99</v>
      </c>
      <c r="BH33" s="752"/>
      <c r="BI33" s="752"/>
      <c r="BJ33" s="752"/>
      <c r="BK33" s="752"/>
      <c r="BL33" s="752"/>
      <c r="BM33" s="753">
        <v>96</v>
      </c>
      <c r="BN33" s="752"/>
      <c r="BO33" s="752"/>
      <c r="BP33" s="752"/>
      <c r="BQ33" s="754"/>
      <c r="BR33" s="751">
        <v>98.7</v>
      </c>
      <c r="BS33" s="752"/>
      <c r="BT33" s="752"/>
      <c r="BU33" s="752"/>
      <c r="BV33" s="752"/>
      <c r="BW33" s="752"/>
      <c r="BX33" s="753">
        <v>95.6</v>
      </c>
      <c r="BY33" s="752"/>
      <c r="BZ33" s="752"/>
      <c r="CA33" s="752"/>
      <c r="CB33" s="754"/>
      <c r="CD33" s="696" t="s">
        <v>319</v>
      </c>
      <c r="CE33" s="697"/>
      <c r="CF33" s="697"/>
      <c r="CG33" s="697"/>
      <c r="CH33" s="697"/>
      <c r="CI33" s="697"/>
      <c r="CJ33" s="697"/>
      <c r="CK33" s="697"/>
      <c r="CL33" s="697"/>
      <c r="CM33" s="697"/>
      <c r="CN33" s="697"/>
      <c r="CO33" s="697"/>
      <c r="CP33" s="697"/>
      <c r="CQ33" s="698"/>
      <c r="CR33" s="681">
        <v>4042074</v>
      </c>
      <c r="CS33" s="718"/>
      <c r="CT33" s="718"/>
      <c r="CU33" s="718"/>
      <c r="CV33" s="718"/>
      <c r="CW33" s="718"/>
      <c r="CX33" s="718"/>
      <c r="CY33" s="719"/>
      <c r="CZ33" s="686">
        <v>56</v>
      </c>
      <c r="DA33" s="715"/>
      <c r="DB33" s="715"/>
      <c r="DC33" s="720"/>
      <c r="DD33" s="690">
        <v>2240232</v>
      </c>
      <c r="DE33" s="718"/>
      <c r="DF33" s="718"/>
      <c r="DG33" s="718"/>
      <c r="DH33" s="718"/>
      <c r="DI33" s="718"/>
      <c r="DJ33" s="718"/>
      <c r="DK33" s="719"/>
      <c r="DL33" s="690">
        <v>1706437</v>
      </c>
      <c r="DM33" s="718"/>
      <c r="DN33" s="718"/>
      <c r="DO33" s="718"/>
      <c r="DP33" s="718"/>
      <c r="DQ33" s="718"/>
      <c r="DR33" s="718"/>
      <c r="DS33" s="718"/>
      <c r="DT33" s="718"/>
      <c r="DU33" s="718"/>
      <c r="DV33" s="719"/>
      <c r="DW33" s="686">
        <v>45.4</v>
      </c>
      <c r="DX33" s="715"/>
      <c r="DY33" s="715"/>
      <c r="DZ33" s="715"/>
      <c r="EA33" s="715"/>
      <c r="EB33" s="715"/>
      <c r="EC33" s="716"/>
    </row>
    <row r="34" spans="2:133" ht="11.25" customHeight="1" x14ac:dyDescent="0.15">
      <c r="B34" s="678" t="s">
        <v>320</v>
      </c>
      <c r="C34" s="679"/>
      <c r="D34" s="679"/>
      <c r="E34" s="679"/>
      <c r="F34" s="679"/>
      <c r="G34" s="679"/>
      <c r="H34" s="679"/>
      <c r="I34" s="679"/>
      <c r="J34" s="679"/>
      <c r="K34" s="679"/>
      <c r="L34" s="679"/>
      <c r="M34" s="679"/>
      <c r="N34" s="679"/>
      <c r="O34" s="679"/>
      <c r="P34" s="679"/>
      <c r="Q34" s="680"/>
      <c r="R34" s="681">
        <v>4548</v>
      </c>
      <c r="S34" s="682"/>
      <c r="T34" s="682"/>
      <c r="U34" s="682"/>
      <c r="V34" s="682"/>
      <c r="W34" s="682"/>
      <c r="X34" s="682"/>
      <c r="Y34" s="683"/>
      <c r="Z34" s="684">
        <v>0.1</v>
      </c>
      <c r="AA34" s="684"/>
      <c r="AB34" s="684"/>
      <c r="AC34" s="684"/>
      <c r="AD34" s="685">
        <v>479</v>
      </c>
      <c r="AE34" s="685"/>
      <c r="AF34" s="685"/>
      <c r="AG34" s="685"/>
      <c r="AH34" s="685"/>
      <c r="AI34" s="685"/>
      <c r="AJ34" s="685"/>
      <c r="AK34" s="685"/>
      <c r="AL34" s="686">
        <v>0</v>
      </c>
      <c r="AM34" s="687"/>
      <c r="AN34" s="687"/>
      <c r="AO34" s="688"/>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696" t="s">
        <v>321</v>
      </c>
      <c r="CE34" s="697"/>
      <c r="CF34" s="697"/>
      <c r="CG34" s="697"/>
      <c r="CH34" s="697"/>
      <c r="CI34" s="697"/>
      <c r="CJ34" s="697"/>
      <c r="CK34" s="697"/>
      <c r="CL34" s="697"/>
      <c r="CM34" s="697"/>
      <c r="CN34" s="697"/>
      <c r="CO34" s="697"/>
      <c r="CP34" s="697"/>
      <c r="CQ34" s="698"/>
      <c r="CR34" s="681">
        <v>1029457</v>
      </c>
      <c r="CS34" s="682"/>
      <c r="CT34" s="682"/>
      <c r="CU34" s="682"/>
      <c r="CV34" s="682"/>
      <c r="CW34" s="682"/>
      <c r="CX34" s="682"/>
      <c r="CY34" s="683"/>
      <c r="CZ34" s="686">
        <v>14.3</v>
      </c>
      <c r="DA34" s="715"/>
      <c r="DB34" s="715"/>
      <c r="DC34" s="720"/>
      <c r="DD34" s="690">
        <v>725903</v>
      </c>
      <c r="DE34" s="682"/>
      <c r="DF34" s="682"/>
      <c r="DG34" s="682"/>
      <c r="DH34" s="682"/>
      <c r="DI34" s="682"/>
      <c r="DJ34" s="682"/>
      <c r="DK34" s="683"/>
      <c r="DL34" s="690">
        <v>616703</v>
      </c>
      <c r="DM34" s="682"/>
      <c r="DN34" s="682"/>
      <c r="DO34" s="682"/>
      <c r="DP34" s="682"/>
      <c r="DQ34" s="682"/>
      <c r="DR34" s="682"/>
      <c r="DS34" s="682"/>
      <c r="DT34" s="682"/>
      <c r="DU34" s="682"/>
      <c r="DV34" s="683"/>
      <c r="DW34" s="686">
        <v>16.399999999999999</v>
      </c>
      <c r="DX34" s="715"/>
      <c r="DY34" s="715"/>
      <c r="DZ34" s="715"/>
      <c r="EA34" s="715"/>
      <c r="EB34" s="715"/>
      <c r="EC34" s="716"/>
    </row>
    <row r="35" spans="2:133" ht="11.25" customHeight="1" x14ac:dyDescent="0.15">
      <c r="B35" s="678" t="s">
        <v>322</v>
      </c>
      <c r="C35" s="679"/>
      <c r="D35" s="679"/>
      <c r="E35" s="679"/>
      <c r="F35" s="679"/>
      <c r="G35" s="679"/>
      <c r="H35" s="679"/>
      <c r="I35" s="679"/>
      <c r="J35" s="679"/>
      <c r="K35" s="679"/>
      <c r="L35" s="679"/>
      <c r="M35" s="679"/>
      <c r="N35" s="679"/>
      <c r="O35" s="679"/>
      <c r="P35" s="679"/>
      <c r="Q35" s="680"/>
      <c r="R35" s="681">
        <v>44238</v>
      </c>
      <c r="S35" s="682"/>
      <c r="T35" s="682"/>
      <c r="U35" s="682"/>
      <c r="V35" s="682"/>
      <c r="W35" s="682"/>
      <c r="X35" s="682"/>
      <c r="Y35" s="683"/>
      <c r="Z35" s="684">
        <v>0.6</v>
      </c>
      <c r="AA35" s="684"/>
      <c r="AB35" s="684"/>
      <c r="AC35" s="684"/>
      <c r="AD35" s="685" t="s">
        <v>128</v>
      </c>
      <c r="AE35" s="685"/>
      <c r="AF35" s="685"/>
      <c r="AG35" s="685"/>
      <c r="AH35" s="685"/>
      <c r="AI35" s="685"/>
      <c r="AJ35" s="685"/>
      <c r="AK35" s="685"/>
      <c r="AL35" s="686" t="s">
        <v>128</v>
      </c>
      <c r="AM35" s="687"/>
      <c r="AN35" s="687"/>
      <c r="AO35" s="688"/>
      <c r="AP35" s="231"/>
      <c r="AQ35" s="660" t="s">
        <v>323</v>
      </c>
      <c r="AR35" s="661"/>
      <c r="AS35" s="661"/>
      <c r="AT35" s="661"/>
      <c r="AU35" s="661"/>
      <c r="AV35" s="661"/>
      <c r="AW35" s="661"/>
      <c r="AX35" s="661"/>
      <c r="AY35" s="661"/>
      <c r="AZ35" s="661"/>
      <c r="BA35" s="661"/>
      <c r="BB35" s="661"/>
      <c r="BC35" s="661"/>
      <c r="BD35" s="661"/>
      <c r="BE35" s="661"/>
      <c r="BF35" s="662"/>
      <c r="BG35" s="660" t="s">
        <v>324</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96" t="s">
        <v>325</v>
      </c>
      <c r="CE35" s="697"/>
      <c r="CF35" s="697"/>
      <c r="CG35" s="697"/>
      <c r="CH35" s="697"/>
      <c r="CI35" s="697"/>
      <c r="CJ35" s="697"/>
      <c r="CK35" s="697"/>
      <c r="CL35" s="697"/>
      <c r="CM35" s="697"/>
      <c r="CN35" s="697"/>
      <c r="CO35" s="697"/>
      <c r="CP35" s="697"/>
      <c r="CQ35" s="698"/>
      <c r="CR35" s="681">
        <v>37166</v>
      </c>
      <c r="CS35" s="718"/>
      <c r="CT35" s="718"/>
      <c r="CU35" s="718"/>
      <c r="CV35" s="718"/>
      <c r="CW35" s="718"/>
      <c r="CX35" s="718"/>
      <c r="CY35" s="719"/>
      <c r="CZ35" s="686">
        <v>0.5</v>
      </c>
      <c r="DA35" s="715"/>
      <c r="DB35" s="715"/>
      <c r="DC35" s="720"/>
      <c r="DD35" s="690">
        <v>35640</v>
      </c>
      <c r="DE35" s="718"/>
      <c r="DF35" s="718"/>
      <c r="DG35" s="718"/>
      <c r="DH35" s="718"/>
      <c r="DI35" s="718"/>
      <c r="DJ35" s="718"/>
      <c r="DK35" s="719"/>
      <c r="DL35" s="690">
        <v>34936</v>
      </c>
      <c r="DM35" s="718"/>
      <c r="DN35" s="718"/>
      <c r="DO35" s="718"/>
      <c r="DP35" s="718"/>
      <c r="DQ35" s="718"/>
      <c r="DR35" s="718"/>
      <c r="DS35" s="718"/>
      <c r="DT35" s="718"/>
      <c r="DU35" s="718"/>
      <c r="DV35" s="719"/>
      <c r="DW35" s="686">
        <v>0.9</v>
      </c>
      <c r="DX35" s="715"/>
      <c r="DY35" s="715"/>
      <c r="DZ35" s="715"/>
      <c r="EA35" s="715"/>
      <c r="EB35" s="715"/>
      <c r="EC35" s="716"/>
    </row>
    <row r="36" spans="2:133" ht="11.25" customHeight="1" x14ac:dyDescent="0.15">
      <c r="B36" s="678" t="s">
        <v>326</v>
      </c>
      <c r="C36" s="679"/>
      <c r="D36" s="679"/>
      <c r="E36" s="679"/>
      <c r="F36" s="679"/>
      <c r="G36" s="679"/>
      <c r="H36" s="679"/>
      <c r="I36" s="679"/>
      <c r="J36" s="679"/>
      <c r="K36" s="679"/>
      <c r="L36" s="679"/>
      <c r="M36" s="679"/>
      <c r="N36" s="679"/>
      <c r="O36" s="679"/>
      <c r="P36" s="679"/>
      <c r="Q36" s="680"/>
      <c r="R36" s="681">
        <v>45269</v>
      </c>
      <c r="S36" s="682"/>
      <c r="T36" s="682"/>
      <c r="U36" s="682"/>
      <c r="V36" s="682"/>
      <c r="W36" s="682"/>
      <c r="X36" s="682"/>
      <c r="Y36" s="683"/>
      <c r="Z36" s="684">
        <v>0.6</v>
      </c>
      <c r="AA36" s="684"/>
      <c r="AB36" s="684"/>
      <c r="AC36" s="684"/>
      <c r="AD36" s="685" t="s">
        <v>128</v>
      </c>
      <c r="AE36" s="685"/>
      <c r="AF36" s="685"/>
      <c r="AG36" s="685"/>
      <c r="AH36" s="685"/>
      <c r="AI36" s="685"/>
      <c r="AJ36" s="685"/>
      <c r="AK36" s="685"/>
      <c r="AL36" s="686" t="s">
        <v>128</v>
      </c>
      <c r="AM36" s="687"/>
      <c r="AN36" s="687"/>
      <c r="AO36" s="688"/>
      <c r="AP36" s="231"/>
      <c r="AQ36" s="755" t="s">
        <v>327</v>
      </c>
      <c r="AR36" s="756"/>
      <c r="AS36" s="756"/>
      <c r="AT36" s="756"/>
      <c r="AU36" s="756"/>
      <c r="AV36" s="756"/>
      <c r="AW36" s="756"/>
      <c r="AX36" s="756"/>
      <c r="AY36" s="757"/>
      <c r="AZ36" s="670">
        <v>780541</v>
      </c>
      <c r="BA36" s="671"/>
      <c r="BB36" s="671"/>
      <c r="BC36" s="671"/>
      <c r="BD36" s="671"/>
      <c r="BE36" s="671"/>
      <c r="BF36" s="758"/>
      <c r="BG36" s="692" t="s">
        <v>328</v>
      </c>
      <c r="BH36" s="693"/>
      <c r="BI36" s="693"/>
      <c r="BJ36" s="693"/>
      <c r="BK36" s="693"/>
      <c r="BL36" s="693"/>
      <c r="BM36" s="693"/>
      <c r="BN36" s="693"/>
      <c r="BO36" s="693"/>
      <c r="BP36" s="693"/>
      <c r="BQ36" s="693"/>
      <c r="BR36" s="693"/>
      <c r="BS36" s="693"/>
      <c r="BT36" s="693"/>
      <c r="BU36" s="694"/>
      <c r="BV36" s="670">
        <v>66828</v>
      </c>
      <c r="BW36" s="671"/>
      <c r="BX36" s="671"/>
      <c r="BY36" s="671"/>
      <c r="BZ36" s="671"/>
      <c r="CA36" s="671"/>
      <c r="CB36" s="758"/>
      <c r="CD36" s="696" t="s">
        <v>329</v>
      </c>
      <c r="CE36" s="697"/>
      <c r="CF36" s="697"/>
      <c r="CG36" s="697"/>
      <c r="CH36" s="697"/>
      <c r="CI36" s="697"/>
      <c r="CJ36" s="697"/>
      <c r="CK36" s="697"/>
      <c r="CL36" s="697"/>
      <c r="CM36" s="697"/>
      <c r="CN36" s="697"/>
      <c r="CO36" s="697"/>
      <c r="CP36" s="697"/>
      <c r="CQ36" s="698"/>
      <c r="CR36" s="681">
        <v>2007914</v>
      </c>
      <c r="CS36" s="682"/>
      <c r="CT36" s="682"/>
      <c r="CU36" s="682"/>
      <c r="CV36" s="682"/>
      <c r="CW36" s="682"/>
      <c r="CX36" s="682"/>
      <c r="CY36" s="683"/>
      <c r="CZ36" s="686">
        <v>27.8</v>
      </c>
      <c r="DA36" s="715"/>
      <c r="DB36" s="715"/>
      <c r="DC36" s="720"/>
      <c r="DD36" s="690">
        <v>670682</v>
      </c>
      <c r="DE36" s="682"/>
      <c r="DF36" s="682"/>
      <c r="DG36" s="682"/>
      <c r="DH36" s="682"/>
      <c r="DI36" s="682"/>
      <c r="DJ36" s="682"/>
      <c r="DK36" s="683"/>
      <c r="DL36" s="690">
        <v>451786</v>
      </c>
      <c r="DM36" s="682"/>
      <c r="DN36" s="682"/>
      <c r="DO36" s="682"/>
      <c r="DP36" s="682"/>
      <c r="DQ36" s="682"/>
      <c r="DR36" s="682"/>
      <c r="DS36" s="682"/>
      <c r="DT36" s="682"/>
      <c r="DU36" s="682"/>
      <c r="DV36" s="683"/>
      <c r="DW36" s="686">
        <v>12</v>
      </c>
      <c r="DX36" s="715"/>
      <c r="DY36" s="715"/>
      <c r="DZ36" s="715"/>
      <c r="EA36" s="715"/>
      <c r="EB36" s="715"/>
      <c r="EC36" s="716"/>
    </row>
    <row r="37" spans="2:133" ht="11.25" customHeight="1" x14ac:dyDescent="0.15">
      <c r="B37" s="678" t="s">
        <v>330</v>
      </c>
      <c r="C37" s="679"/>
      <c r="D37" s="679"/>
      <c r="E37" s="679"/>
      <c r="F37" s="679"/>
      <c r="G37" s="679"/>
      <c r="H37" s="679"/>
      <c r="I37" s="679"/>
      <c r="J37" s="679"/>
      <c r="K37" s="679"/>
      <c r="L37" s="679"/>
      <c r="M37" s="679"/>
      <c r="N37" s="679"/>
      <c r="O37" s="679"/>
      <c r="P37" s="679"/>
      <c r="Q37" s="680"/>
      <c r="R37" s="681">
        <v>253587</v>
      </c>
      <c r="S37" s="682"/>
      <c r="T37" s="682"/>
      <c r="U37" s="682"/>
      <c r="V37" s="682"/>
      <c r="W37" s="682"/>
      <c r="X37" s="682"/>
      <c r="Y37" s="683"/>
      <c r="Z37" s="684">
        <v>3.4</v>
      </c>
      <c r="AA37" s="684"/>
      <c r="AB37" s="684"/>
      <c r="AC37" s="684"/>
      <c r="AD37" s="685" t="s">
        <v>128</v>
      </c>
      <c r="AE37" s="685"/>
      <c r="AF37" s="685"/>
      <c r="AG37" s="685"/>
      <c r="AH37" s="685"/>
      <c r="AI37" s="685"/>
      <c r="AJ37" s="685"/>
      <c r="AK37" s="685"/>
      <c r="AL37" s="686" t="s">
        <v>128</v>
      </c>
      <c r="AM37" s="687"/>
      <c r="AN37" s="687"/>
      <c r="AO37" s="688"/>
      <c r="AQ37" s="759" t="s">
        <v>331</v>
      </c>
      <c r="AR37" s="760"/>
      <c r="AS37" s="760"/>
      <c r="AT37" s="760"/>
      <c r="AU37" s="760"/>
      <c r="AV37" s="760"/>
      <c r="AW37" s="760"/>
      <c r="AX37" s="760"/>
      <c r="AY37" s="761"/>
      <c r="AZ37" s="681">
        <v>283500</v>
      </c>
      <c r="BA37" s="682"/>
      <c r="BB37" s="682"/>
      <c r="BC37" s="682"/>
      <c r="BD37" s="718"/>
      <c r="BE37" s="718"/>
      <c r="BF37" s="736"/>
      <c r="BG37" s="696" t="s">
        <v>332</v>
      </c>
      <c r="BH37" s="697"/>
      <c r="BI37" s="697"/>
      <c r="BJ37" s="697"/>
      <c r="BK37" s="697"/>
      <c r="BL37" s="697"/>
      <c r="BM37" s="697"/>
      <c r="BN37" s="697"/>
      <c r="BO37" s="697"/>
      <c r="BP37" s="697"/>
      <c r="BQ37" s="697"/>
      <c r="BR37" s="697"/>
      <c r="BS37" s="697"/>
      <c r="BT37" s="697"/>
      <c r="BU37" s="698"/>
      <c r="BV37" s="681">
        <v>57635</v>
      </c>
      <c r="BW37" s="682"/>
      <c r="BX37" s="682"/>
      <c r="BY37" s="682"/>
      <c r="BZ37" s="682"/>
      <c r="CA37" s="682"/>
      <c r="CB37" s="691"/>
      <c r="CD37" s="696" t="s">
        <v>333</v>
      </c>
      <c r="CE37" s="697"/>
      <c r="CF37" s="697"/>
      <c r="CG37" s="697"/>
      <c r="CH37" s="697"/>
      <c r="CI37" s="697"/>
      <c r="CJ37" s="697"/>
      <c r="CK37" s="697"/>
      <c r="CL37" s="697"/>
      <c r="CM37" s="697"/>
      <c r="CN37" s="697"/>
      <c r="CO37" s="697"/>
      <c r="CP37" s="697"/>
      <c r="CQ37" s="698"/>
      <c r="CR37" s="681">
        <v>277265</v>
      </c>
      <c r="CS37" s="718"/>
      <c r="CT37" s="718"/>
      <c r="CU37" s="718"/>
      <c r="CV37" s="718"/>
      <c r="CW37" s="718"/>
      <c r="CX37" s="718"/>
      <c r="CY37" s="719"/>
      <c r="CZ37" s="686">
        <v>3.8</v>
      </c>
      <c r="DA37" s="715"/>
      <c r="DB37" s="715"/>
      <c r="DC37" s="720"/>
      <c r="DD37" s="690">
        <v>277265</v>
      </c>
      <c r="DE37" s="718"/>
      <c r="DF37" s="718"/>
      <c r="DG37" s="718"/>
      <c r="DH37" s="718"/>
      <c r="DI37" s="718"/>
      <c r="DJ37" s="718"/>
      <c r="DK37" s="719"/>
      <c r="DL37" s="690">
        <v>276671</v>
      </c>
      <c r="DM37" s="718"/>
      <c r="DN37" s="718"/>
      <c r="DO37" s="718"/>
      <c r="DP37" s="718"/>
      <c r="DQ37" s="718"/>
      <c r="DR37" s="718"/>
      <c r="DS37" s="718"/>
      <c r="DT37" s="718"/>
      <c r="DU37" s="718"/>
      <c r="DV37" s="719"/>
      <c r="DW37" s="686">
        <v>7.4</v>
      </c>
      <c r="DX37" s="715"/>
      <c r="DY37" s="715"/>
      <c r="DZ37" s="715"/>
      <c r="EA37" s="715"/>
      <c r="EB37" s="715"/>
      <c r="EC37" s="716"/>
    </row>
    <row r="38" spans="2:133" ht="11.25" customHeight="1" x14ac:dyDescent="0.15">
      <c r="B38" s="678" t="s">
        <v>334</v>
      </c>
      <c r="C38" s="679"/>
      <c r="D38" s="679"/>
      <c r="E38" s="679"/>
      <c r="F38" s="679"/>
      <c r="G38" s="679"/>
      <c r="H38" s="679"/>
      <c r="I38" s="679"/>
      <c r="J38" s="679"/>
      <c r="K38" s="679"/>
      <c r="L38" s="679"/>
      <c r="M38" s="679"/>
      <c r="N38" s="679"/>
      <c r="O38" s="679"/>
      <c r="P38" s="679"/>
      <c r="Q38" s="680"/>
      <c r="R38" s="681">
        <v>243987</v>
      </c>
      <c r="S38" s="682"/>
      <c r="T38" s="682"/>
      <c r="U38" s="682"/>
      <c r="V38" s="682"/>
      <c r="W38" s="682"/>
      <c r="X38" s="682"/>
      <c r="Y38" s="683"/>
      <c r="Z38" s="684">
        <v>3.2</v>
      </c>
      <c r="AA38" s="684"/>
      <c r="AB38" s="684"/>
      <c r="AC38" s="684"/>
      <c r="AD38" s="685">
        <v>7</v>
      </c>
      <c r="AE38" s="685"/>
      <c r="AF38" s="685"/>
      <c r="AG38" s="685"/>
      <c r="AH38" s="685"/>
      <c r="AI38" s="685"/>
      <c r="AJ38" s="685"/>
      <c r="AK38" s="685"/>
      <c r="AL38" s="686">
        <v>0</v>
      </c>
      <c r="AM38" s="687"/>
      <c r="AN38" s="687"/>
      <c r="AO38" s="688"/>
      <c r="AQ38" s="759" t="s">
        <v>335</v>
      </c>
      <c r="AR38" s="760"/>
      <c r="AS38" s="760"/>
      <c r="AT38" s="760"/>
      <c r="AU38" s="760"/>
      <c r="AV38" s="760"/>
      <c r="AW38" s="760"/>
      <c r="AX38" s="760"/>
      <c r="AY38" s="761"/>
      <c r="AZ38" s="681">
        <v>21386</v>
      </c>
      <c r="BA38" s="682"/>
      <c r="BB38" s="682"/>
      <c r="BC38" s="682"/>
      <c r="BD38" s="718"/>
      <c r="BE38" s="718"/>
      <c r="BF38" s="736"/>
      <c r="BG38" s="696" t="s">
        <v>336</v>
      </c>
      <c r="BH38" s="697"/>
      <c r="BI38" s="697"/>
      <c r="BJ38" s="697"/>
      <c r="BK38" s="697"/>
      <c r="BL38" s="697"/>
      <c r="BM38" s="697"/>
      <c r="BN38" s="697"/>
      <c r="BO38" s="697"/>
      <c r="BP38" s="697"/>
      <c r="BQ38" s="697"/>
      <c r="BR38" s="697"/>
      <c r="BS38" s="697"/>
      <c r="BT38" s="697"/>
      <c r="BU38" s="698"/>
      <c r="BV38" s="681">
        <v>1940</v>
      </c>
      <c r="BW38" s="682"/>
      <c r="BX38" s="682"/>
      <c r="BY38" s="682"/>
      <c r="BZ38" s="682"/>
      <c r="CA38" s="682"/>
      <c r="CB38" s="691"/>
      <c r="CD38" s="696" t="s">
        <v>337</v>
      </c>
      <c r="CE38" s="697"/>
      <c r="CF38" s="697"/>
      <c r="CG38" s="697"/>
      <c r="CH38" s="697"/>
      <c r="CI38" s="697"/>
      <c r="CJ38" s="697"/>
      <c r="CK38" s="697"/>
      <c r="CL38" s="697"/>
      <c r="CM38" s="697"/>
      <c r="CN38" s="697"/>
      <c r="CO38" s="697"/>
      <c r="CP38" s="697"/>
      <c r="CQ38" s="698"/>
      <c r="CR38" s="681">
        <v>745867</v>
      </c>
      <c r="CS38" s="682"/>
      <c r="CT38" s="682"/>
      <c r="CU38" s="682"/>
      <c r="CV38" s="682"/>
      <c r="CW38" s="682"/>
      <c r="CX38" s="682"/>
      <c r="CY38" s="683"/>
      <c r="CZ38" s="686">
        <v>10.3</v>
      </c>
      <c r="DA38" s="715"/>
      <c r="DB38" s="715"/>
      <c r="DC38" s="720"/>
      <c r="DD38" s="690">
        <v>640448</v>
      </c>
      <c r="DE38" s="682"/>
      <c r="DF38" s="682"/>
      <c r="DG38" s="682"/>
      <c r="DH38" s="682"/>
      <c r="DI38" s="682"/>
      <c r="DJ38" s="682"/>
      <c r="DK38" s="683"/>
      <c r="DL38" s="690">
        <v>603012</v>
      </c>
      <c r="DM38" s="682"/>
      <c r="DN38" s="682"/>
      <c r="DO38" s="682"/>
      <c r="DP38" s="682"/>
      <c r="DQ38" s="682"/>
      <c r="DR38" s="682"/>
      <c r="DS38" s="682"/>
      <c r="DT38" s="682"/>
      <c r="DU38" s="682"/>
      <c r="DV38" s="683"/>
      <c r="DW38" s="686">
        <v>16</v>
      </c>
      <c r="DX38" s="715"/>
      <c r="DY38" s="715"/>
      <c r="DZ38" s="715"/>
      <c r="EA38" s="715"/>
      <c r="EB38" s="715"/>
      <c r="EC38" s="716"/>
    </row>
    <row r="39" spans="2:133" ht="11.25" customHeight="1" x14ac:dyDescent="0.15">
      <c r="B39" s="678" t="s">
        <v>338</v>
      </c>
      <c r="C39" s="679"/>
      <c r="D39" s="679"/>
      <c r="E39" s="679"/>
      <c r="F39" s="679"/>
      <c r="G39" s="679"/>
      <c r="H39" s="679"/>
      <c r="I39" s="679"/>
      <c r="J39" s="679"/>
      <c r="K39" s="679"/>
      <c r="L39" s="679"/>
      <c r="M39" s="679"/>
      <c r="N39" s="679"/>
      <c r="O39" s="679"/>
      <c r="P39" s="679"/>
      <c r="Q39" s="680"/>
      <c r="R39" s="681">
        <v>496471</v>
      </c>
      <c r="S39" s="682"/>
      <c r="T39" s="682"/>
      <c r="U39" s="682"/>
      <c r="V39" s="682"/>
      <c r="W39" s="682"/>
      <c r="X39" s="682"/>
      <c r="Y39" s="683"/>
      <c r="Z39" s="684">
        <v>6.6</v>
      </c>
      <c r="AA39" s="684"/>
      <c r="AB39" s="684"/>
      <c r="AC39" s="684"/>
      <c r="AD39" s="685" t="s">
        <v>128</v>
      </c>
      <c r="AE39" s="685"/>
      <c r="AF39" s="685"/>
      <c r="AG39" s="685"/>
      <c r="AH39" s="685"/>
      <c r="AI39" s="685"/>
      <c r="AJ39" s="685"/>
      <c r="AK39" s="685"/>
      <c r="AL39" s="686" t="s">
        <v>128</v>
      </c>
      <c r="AM39" s="687"/>
      <c r="AN39" s="687"/>
      <c r="AO39" s="688"/>
      <c r="AQ39" s="759" t="s">
        <v>339</v>
      </c>
      <c r="AR39" s="760"/>
      <c r="AS39" s="760"/>
      <c r="AT39" s="760"/>
      <c r="AU39" s="760"/>
      <c r="AV39" s="760"/>
      <c r="AW39" s="760"/>
      <c r="AX39" s="760"/>
      <c r="AY39" s="761"/>
      <c r="AZ39" s="681">
        <v>13288</v>
      </c>
      <c r="BA39" s="682"/>
      <c r="BB39" s="682"/>
      <c r="BC39" s="682"/>
      <c r="BD39" s="718"/>
      <c r="BE39" s="718"/>
      <c r="BF39" s="736"/>
      <c r="BG39" s="696" t="s">
        <v>340</v>
      </c>
      <c r="BH39" s="697"/>
      <c r="BI39" s="697"/>
      <c r="BJ39" s="697"/>
      <c r="BK39" s="697"/>
      <c r="BL39" s="697"/>
      <c r="BM39" s="697"/>
      <c r="BN39" s="697"/>
      <c r="BO39" s="697"/>
      <c r="BP39" s="697"/>
      <c r="BQ39" s="697"/>
      <c r="BR39" s="697"/>
      <c r="BS39" s="697"/>
      <c r="BT39" s="697"/>
      <c r="BU39" s="698"/>
      <c r="BV39" s="681">
        <v>3329</v>
      </c>
      <c r="BW39" s="682"/>
      <c r="BX39" s="682"/>
      <c r="BY39" s="682"/>
      <c r="BZ39" s="682"/>
      <c r="CA39" s="682"/>
      <c r="CB39" s="691"/>
      <c r="CD39" s="696" t="s">
        <v>341</v>
      </c>
      <c r="CE39" s="697"/>
      <c r="CF39" s="697"/>
      <c r="CG39" s="697"/>
      <c r="CH39" s="697"/>
      <c r="CI39" s="697"/>
      <c r="CJ39" s="697"/>
      <c r="CK39" s="697"/>
      <c r="CL39" s="697"/>
      <c r="CM39" s="697"/>
      <c r="CN39" s="697"/>
      <c r="CO39" s="697"/>
      <c r="CP39" s="697"/>
      <c r="CQ39" s="698"/>
      <c r="CR39" s="681">
        <v>220651</v>
      </c>
      <c r="CS39" s="718"/>
      <c r="CT39" s="718"/>
      <c r="CU39" s="718"/>
      <c r="CV39" s="718"/>
      <c r="CW39" s="718"/>
      <c r="CX39" s="718"/>
      <c r="CY39" s="719"/>
      <c r="CZ39" s="686">
        <v>3.1</v>
      </c>
      <c r="DA39" s="715"/>
      <c r="DB39" s="715"/>
      <c r="DC39" s="720"/>
      <c r="DD39" s="690">
        <v>166540</v>
      </c>
      <c r="DE39" s="718"/>
      <c r="DF39" s="718"/>
      <c r="DG39" s="718"/>
      <c r="DH39" s="718"/>
      <c r="DI39" s="718"/>
      <c r="DJ39" s="718"/>
      <c r="DK39" s="719"/>
      <c r="DL39" s="690" t="s">
        <v>128</v>
      </c>
      <c r="DM39" s="718"/>
      <c r="DN39" s="718"/>
      <c r="DO39" s="718"/>
      <c r="DP39" s="718"/>
      <c r="DQ39" s="718"/>
      <c r="DR39" s="718"/>
      <c r="DS39" s="718"/>
      <c r="DT39" s="718"/>
      <c r="DU39" s="718"/>
      <c r="DV39" s="719"/>
      <c r="DW39" s="686" t="s">
        <v>128</v>
      </c>
      <c r="DX39" s="715"/>
      <c r="DY39" s="715"/>
      <c r="DZ39" s="715"/>
      <c r="EA39" s="715"/>
      <c r="EB39" s="715"/>
      <c r="EC39" s="716"/>
    </row>
    <row r="40" spans="2:133" ht="11.25" customHeight="1" x14ac:dyDescent="0.15">
      <c r="B40" s="678" t="s">
        <v>342</v>
      </c>
      <c r="C40" s="679"/>
      <c r="D40" s="679"/>
      <c r="E40" s="679"/>
      <c r="F40" s="679"/>
      <c r="G40" s="679"/>
      <c r="H40" s="679"/>
      <c r="I40" s="679"/>
      <c r="J40" s="679"/>
      <c r="K40" s="679"/>
      <c r="L40" s="679"/>
      <c r="M40" s="679"/>
      <c r="N40" s="679"/>
      <c r="O40" s="679"/>
      <c r="P40" s="679"/>
      <c r="Q40" s="680"/>
      <c r="R40" s="681" t="s">
        <v>128</v>
      </c>
      <c r="S40" s="682"/>
      <c r="T40" s="682"/>
      <c r="U40" s="682"/>
      <c r="V40" s="682"/>
      <c r="W40" s="682"/>
      <c r="X40" s="682"/>
      <c r="Y40" s="683"/>
      <c r="Z40" s="684" t="s">
        <v>128</v>
      </c>
      <c r="AA40" s="684"/>
      <c r="AB40" s="684"/>
      <c r="AC40" s="684"/>
      <c r="AD40" s="685" t="s">
        <v>235</v>
      </c>
      <c r="AE40" s="685"/>
      <c r="AF40" s="685"/>
      <c r="AG40" s="685"/>
      <c r="AH40" s="685"/>
      <c r="AI40" s="685"/>
      <c r="AJ40" s="685"/>
      <c r="AK40" s="685"/>
      <c r="AL40" s="686" t="s">
        <v>128</v>
      </c>
      <c r="AM40" s="687"/>
      <c r="AN40" s="687"/>
      <c r="AO40" s="688"/>
      <c r="AQ40" s="759" t="s">
        <v>343</v>
      </c>
      <c r="AR40" s="760"/>
      <c r="AS40" s="760"/>
      <c r="AT40" s="760"/>
      <c r="AU40" s="760"/>
      <c r="AV40" s="760"/>
      <c r="AW40" s="760"/>
      <c r="AX40" s="760"/>
      <c r="AY40" s="761"/>
      <c r="AZ40" s="681" t="s">
        <v>128</v>
      </c>
      <c r="BA40" s="682"/>
      <c r="BB40" s="682"/>
      <c r="BC40" s="682"/>
      <c r="BD40" s="718"/>
      <c r="BE40" s="718"/>
      <c r="BF40" s="736"/>
      <c r="BG40" s="762" t="s">
        <v>344</v>
      </c>
      <c r="BH40" s="763"/>
      <c r="BI40" s="763"/>
      <c r="BJ40" s="763"/>
      <c r="BK40" s="763"/>
      <c r="BL40" s="232"/>
      <c r="BM40" s="697" t="s">
        <v>345</v>
      </c>
      <c r="BN40" s="697"/>
      <c r="BO40" s="697"/>
      <c r="BP40" s="697"/>
      <c r="BQ40" s="697"/>
      <c r="BR40" s="697"/>
      <c r="BS40" s="697"/>
      <c r="BT40" s="697"/>
      <c r="BU40" s="698"/>
      <c r="BV40" s="681">
        <v>104</v>
      </c>
      <c r="BW40" s="682"/>
      <c r="BX40" s="682"/>
      <c r="BY40" s="682"/>
      <c r="BZ40" s="682"/>
      <c r="CA40" s="682"/>
      <c r="CB40" s="691"/>
      <c r="CD40" s="696" t="s">
        <v>346</v>
      </c>
      <c r="CE40" s="697"/>
      <c r="CF40" s="697"/>
      <c r="CG40" s="697"/>
      <c r="CH40" s="697"/>
      <c r="CI40" s="697"/>
      <c r="CJ40" s="697"/>
      <c r="CK40" s="697"/>
      <c r="CL40" s="697"/>
      <c r="CM40" s="697"/>
      <c r="CN40" s="697"/>
      <c r="CO40" s="697"/>
      <c r="CP40" s="697"/>
      <c r="CQ40" s="698"/>
      <c r="CR40" s="681">
        <v>1019</v>
      </c>
      <c r="CS40" s="682"/>
      <c r="CT40" s="682"/>
      <c r="CU40" s="682"/>
      <c r="CV40" s="682"/>
      <c r="CW40" s="682"/>
      <c r="CX40" s="682"/>
      <c r="CY40" s="683"/>
      <c r="CZ40" s="686">
        <v>0</v>
      </c>
      <c r="DA40" s="715"/>
      <c r="DB40" s="715"/>
      <c r="DC40" s="720"/>
      <c r="DD40" s="690">
        <v>1019</v>
      </c>
      <c r="DE40" s="682"/>
      <c r="DF40" s="682"/>
      <c r="DG40" s="682"/>
      <c r="DH40" s="682"/>
      <c r="DI40" s="682"/>
      <c r="DJ40" s="682"/>
      <c r="DK40" s="683"/>
      <c r="DL40" s="690" t="s">
        <v>128</v>
      </c>
      <c r="DM40" s="682"/>
      <c r="DN40" s="682"/>
      <c r="DO40" s="682"/>
      <c r="DP40" s="682"/>
      <c r="DQ40" s="682"/>
      <c r="DR40" s="682"/>
      <c r="DS40" s="682"/>
      <c r="DT40" s="682"/>
      <c r="DU40" s="682"/>
      <c r="DV40" s="683"/>
      <c r="DW40" s="686" t="s">
        <v>128</v>
      </c>
      <c r="DX40" s="715"/>
      <c r="DY40" s="715"/>
      <c r="DZ40" s="715"/>
      <c r="EA40" s="715"/>
      <c r="EB40" s="715"/>
      <c r="EC40" s="716"/>
    </row>
    <row r="41" spans="2:133" ht="11.25" customHeight="1" x14ac:dyDescent="0.15">
      <c r="B41" s="678" t="s">
        <v>347</v>
      </c>
      <c r="C41" s="679"/>
      <c r="D41" s="679"/>
      <c r="E41" s="679"/>
      <c r="F41" s="679"/>
      <c r="G41" s="679"/>
      <c r="H41" s="679"/>
      <c r="I41" s="679"/>
      <c r="J41" s="679"/>
      <c r="K41" s="679"/>
      <c r="L41" s="679"/>
      <c r="M41" s="679"/>
      <c r="N41" s="679"/>
      <c r="O41" s="679"/>
      <c r="P41" s="679"/>
      <c r="Q41" s="680"/>
      <c r="R41" s="681" t="s">
        <v>128</v>
      </c>
      <c r="S41" s="682"/>
      <c r="T41" s="682"/>
      <c r="U41" s="682"/>
      <c r="V41" s="682"/>
      <c r="W41" s="682"/>
      <c r="X41" s="682"/>
      <c r="Y41" s="683"/>
      <c r="Z41" s="684" t="s">
        <v>128</v>
      </c>
      <c r="AA41" s="684"/>
      <c r="AB41" s="684"/>
      <c r="AC41" s="684"/>
      <c r="AD41" s="685" t="s">
        <v>128</v>
      </c>
      <c r="AE41" s="685"/>
      <c r="AF41" s="685"/>
      <c r="AG41" s="685"/>
      <c r="AH41" s="685"/>
      <c r="AI41" s="685"/>
      <c r="AJ41" s="685"/>
      <c r="AK41" s="685"/>
      <c r="AL41" s="686" t="s">
        <v>235</v>
      </c>
      <c r="AM41" s="687"/>
      <c r="AN41" s="687"/>
      <c r="AO41" s="688"/>
      <c r="AQ41" s="759" t="s">
        <v>348</v>
      </c>
      <c r="AR41" s="760"/>
      <c r="AS41" s="760"/>
      <c r="AT41" s="760"/>
      <c r="AU41" s="760"/>
      <c r="AV41" s="760"/>
      <c r="AW41" s="760"/>
      <c r="AX41" s="760"/>
      <c r="AY41" s="761"/>
      <c r="AZ41" s="681">
        <v>87558</v>
      </c>
      <c r="BA41" s="682"/>
      <c r="BB41" s="682"/>
      <c r="BC41" s="682"/>
      <c r="BD41" s="718"/>
      <c r="BE41" s="718"/>
      <c r="BF41" s="736"/>
      <c r="BG41" s="762"/>
      <c r="BH41" s="763"/>
      <c r="BI41" s="763"/>
      <c r="BJ41" s="763"/>
      <c r="BK41" s="763"/>
      <c r="BL41" s="232"/>
      <c r="BM41" s="697" t="s">
        <v>349</v>
      </c>
      <c r="BN41" s="697"/>
      <c r="BO41" s="697"/>
      <c r="BP41" s="697"/>
      <c r="BQ41" s="697"/>
      <c r="BR41" s="697"/>
      <c r="BS41" s="697"/>
      <c r="BT41" s="697"/>
      <c r="BU41" s="698"/>
      <c r="BV41" s="681">
        <v>1</v>
      </c>
      <c r="BW41" s="682"/>
      <c r="BX41" s="682"/>
      <c r="BY41" s="682"/>
      <c r="BZ41" s="682"/>
      <c r="CA41" s="682"/>
      <c r="CB41" s="691"/>
      <c r="CD41" s="696" t="s">
        <v>350</v>
      </c>
      <c r="CE41" s="697"/>
      <c r="CF41" s="697"/>
      <c r="CG41" s="697"/>
      <c r="CH41" s="697"/>
      <c r="CI41" s="697"/>
      <c r="CJ41" s="697"/>
      <c r="CK41" s="697"/>
      <c r="CL41" s="697"/>
      <c r="CM41" s="697"/>
      <c r="CN41" s="697"/>
      <c r="CO41" s="697"/>
      <c r="CP41" s="697"/>
      <c r="CQ41" s="698"/>
      <c r="CR41" s="681" t="s">
        <v>128</v>
      </c>
      <c r="CS41" s="718"/>
      <c r="CT41" s="718"/>
      <c r="CU41" s="718"/>
      <c r="CV41" s="718"/>
      <c r="CW41" s="718"/>
      <c r="CX41" s="718"/>
      <c r="CY41" s="719"/>
      <c r="CZ41" s="686" t="s">
        <v>128</v>
      </c>
      <c r="DA41" s="715"/>
      <c r="DB41" s="715"/>
      <c r="DC41" s="720"/>
      <c r="DD41" s="690" t="s">
        <v>128</v>
      </c>
      <c r="DE41" s="718"/>
      <c r="DF41" s="718"/>
      <c r="DG41" s="718"/>
      <c r="DH41" s="718"/>
      <c r="DI41" s="718"/>
      <c r="DJ41" s="718"/>
      <c r="DK41" s="719"/>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78" t="s">
        <v>351</v>
      </c>
      <c r="C42" s="679"/>
      <c r="D42" s="679"/>
      <c r="E42" s="679"/>
      <c r="F42" s="679"/>
      <c r="G42" s="679"/>
      <c r="H42" s="679"/>
      <c r="I42" s="679"/>
      <c r="J42" s="679"/>
      <c r="K42" s="679"/>
      <c r="L42" s="679"/>
      <c r="M42" s="679"/>
      <c r="N42" s="679"/>
      <c r="O42" s="679"/>
      <c r="P42" s="679"/>
      <c r="Q42" s="680"/>
      <c r="R42" s="681">
        <v>170000</v>
      </c>
      <c r="S42" s="682"/>
      <c r="T42" s="682"/>
      <c r="U42" s="682"/>
      <c r="V42" s="682"/>
      <c r="W42" s="682"/>
      <c r="X42" s="682"/>
      <c r="Y42" s="683"/>
      <c r="Z42" s="684">
        <v>2.2999999999999998</v>
      </c>
      <c r="AA42" s="684"/>
      <c r="AB42" s="684"/>
      <c r="AC42" s="684"/>
      <c r="AD42" s="685" t="s">
        <v>128</v>
      </c>
      <c r="AE42" s="685"/>
      <c r="AF42" s="685"/>
      <c r="AG42" s="685"/>
      <c r="AH42" s="685"/>
      <c r="AI42" s="685"/>
      <c r="AJ42" s="685"/>
      <c r="AK42" s="685"/>
      <c r="AL42" s="686" t="s">
        <v>128</v>
      </c>
      <c r="AM42" s="687"/>
      <c r="AN42" s="687"/>
      <c r="AO42" s="688"/>
      <c r="AQ42" s="780" t="s">
        <v>352</v>
      </c>
      <c r="AR42" s="781"/>
      <c r="AS42" s="781"/>
      <c r="AT42" s="781"/>
      <c r="AU42" s="781"/>
      <c r="AV42" s="781"/>
      <c r="AW42" s="781"/>
      <c r="AX42" s="781"/>
      <c r="AY42" s="782"/>
      <c r="AZ42" s="772">
        <v>374809</v>
      </c>
      <c r="BA42" s="773"/>
      <c r="BB42" s="773"/>
      <c r="BC42" s="773"/>
      <c r="BD42" s="752"/>
      <c r="BE42" s="752"/>
      <c r="BF42" s="754"/>
      <c r="BG42" s="764"/>
      <c r="BH42" s="765"/>
      <c r="BI42" s="765"/>
      <c r="BJ42" s="765"/>
      <c r="BK42" s="765"/>
      <c r="BL42" s="233"/>
      <c r="BM42" s="707" t="s">
        <v>353</v>
      </c>
      <c r="BN42" s="707"/>
      <c r="BO42" s="707"/>
      <c r="BP42" s="707"/>
      <c r="BQ42" s="707"/>
      <c r="BR42" s="707"/>
      <c r="BS42" s="707"/>
      <c r="BT42" s="707"/>
      <c r="BU42" s="708"/>
      <c r="BV42" s="772">
        <v>284</v>
      </c>
      <c r="BW42" s="773"/>
      <c r="BX42" s="773"/>
      <c r="BY42" s="773"/>
      <c r="BZ42" s="773"/>
      <c r="CA42" s="773"/>
      <c r="CB42" s="779"/>
      <c r="CD42" s="678" t="s">
        <v>354</v>
      </c>
      <c r="CE42" s="679"/>
      <c r="CF42" s="679"/>
      <c r="CG42" s="679"/>
      <c r="CH42" s="679"/>
      <c r="CI42" s="679"/>
      <c r="CJ42" s="679"/>
      <c r="CK42" s="679"/>
      <c r="CL42" s="679"/>
      <c r="CM42" s="679"/>
      <c r="CN42" s="679"/>
      <c r="CO42" s="679"/>
      <c r="CP42" s="679"/>
      <c r="CQ42" s="680"/>
      <c r="CR42" s="681">
        <v>1165077</v>
      </c>
      <c r="CS42" s="682"/>
      <c r="CT42" s="682"/>
      <c r="CU42" s="682"/>
      <c r="CV42" s="682"/>
      <c r="CW42" s="682"/>
      <c r="CX42" s="682"/>
      <c r="CY42" s="683"/>
      <c r="CZ42" s="686">
        <v>16.100000000000001</v>
      </c>
      <c r="DA42" s="687"/>
      <c r="DB42" s="687"/>
      <c r="DC42" s="699"/>
      <c r="DD42" s="690">
        <v>346463</v>
      </c>
      <c r="DE42" s="682"/>
      <c r="DF42" s="682"/>
      <c r="DG42" s="682"/>
      <c r="DH42" s="682"/>
      <c r="DI42" s="682"/>
      <c r="DJ42" s="682"/>
      <c r="DK42" s="683"/>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2" t="s">
        <v>355</v>
      </c>
      <c r="C43" s="723"/>
      <c r="D43" s="723"/>
      <c r="E43" s="723"/>
      <c r="F43" s="723"/>
      <c r="G43" s="723"/>
      <c r="H43" s="723"/>
      <c r="I43" s="723"/>
      <c r="J43" s="723"/>
      <c r="K43" s="723"/>
      <c r="L43" s="723"/>
      <c r="M43" s="723"/>
      <c r="N43" s="723"/>
      <c r="O43" s="723"/>
      <c r="P43" s="723"/>
      <c r="Q43" s="724"/>
      <c r="R43" s="772">
        <v>7530485</v>
      </c>
      <c r="S43" s="773"/>
      <c r="T43" s="773"/>
      <c r="U43" s="773"/>
      <c r="V43" s="773"/>
      <c r="W43" s="773"/>
      <c r="X43" s="773"/>
      <c r="Y43" s="774"/>
      <c r="Z43" s="775">
        <v>100</v>
      </c>
      <c r="AA43" s="775"/>
      <c r="AB43" s="775"/>
      <c r="AC43" s="775"/>
      <c r="AD43" s="776">
        <v>3591935</v>
      </c>
      <c r="AE43" s="776"/>
      <c r="AF43" s="776"/>
      <c r="AG43" s="776"/>
      <c r="AH43" s="776"/>
      <c r="AI43" s="776"/>
      <c r="AJ43" s="776"/>
      <c r="AK43" s="776"/>
      <c r="AL43" s="777">
        <v>100</v>
      </c>
      <c r="AM43" s="753"/>
      <c r="AN43" s="753"/>
      <c r="AO43" s="778"/>
      <c r="BV43" s="234"/>
      <c r="BW43" s="234"/>
      <c r="BX43" s="234"/>
      <c r="BY43" s="234"/>
      <c r="BZ43" s="234"/>
      <c r="CA43" s="234"/>
      <c r="CB43" s="234"/>
      <c r="CD43" s="678" t="s">
        <v>356</v>
      </c>
      <c r="CE43" s="679"/>
      <c r="CF43" s="679"/>
      <c r="CG43" s="679"/>
      <c r="CH43" s="679"/>
      <c r="CI43" s="679"/>
      <c r="CJ43" s="679"/>
      <c r="CK43" s="679"/>
      <c r="CL43" s="679"/>
      <c r="CM43" s="679"/>
      <c r="CN43" s="679"/>
      <c r="CO43" s="679"/>
      <c r="CP43" s="679"/>
      <c r="CQ43" s="680"/>
      <c r="CR43" s="681">
        <v>26288</v>
      </c>
      <c r="CS43" s="718"/>
      <c r="CT43" s="718"/>
      <c r="CU43" s="718"/>
      <c r="CV43" s="718"/>
      <c r="CW43" s="718"/>
      <c r="CX43" s="718"/>
      <c r="CY43" s="719"/>
      <c r="CZ43" s="686">
        <v>0.4</v>
      </c>
      <c r="DA43" s="715"/>
      <c r="DB43" s="715"/>
      <c r="DC43" s="720"/>
      <c r="DD43" s="690">
        <v>26288</v>
      </c>
      <c r="DE43" s="718"/>
      <c r="DF43" s="718"/>
      <c r="DG43" s="718"/>
      <c r="DH43" s="718"/>
      <c r="DI43" s="718"/>
      <c r="DJ43" s="718"/>
      <c r="DK43" s="719"/>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CD44" s="793" t="s">
        <v>303</v>
      </c>
      <c r="CE44" s="794"/>
      <c r="CF44" s="678" t="s">
        <v>357</v>
      </c>
      <c r="CG44" s="679"/>
      <c r="CH44" s="679"/>
      <c r="CI44" s="679"/>
      <c r="CJ44" s="679"/>
      <c r="CK44" s="679"/>
      <c r="CL44" s="679"/>
      <c r="CM44" s="679"/>
      <c r="CN44" s="679"/>
      <c r="CO44" s="679"/>
      <c r="CP44" s="679"/>
      <c r="CQ44" s="680"/>
      <c r="CR44" s="681">
        <v>882281</v>
      </c>
      <c r="CS44" s="682"/>
      <c r="CT44" s="682"/>
      <c r="CU44" s="682"/>
      <c r="CV44" s="682"/>
      <c r="CW44" s="682"/>
      <c r="CX44" s="682"/>
      <c r="CY44" s="683"/>
      <c r="CZ44" s="686">
        <v>12.2</v>
      </c>
      <c r="DA44" s="687"/>
      <c r="DB44" s="687"/>
      <c r="DC44" s="699"/>
      <c r="DD44" s="690">
        <v>339536</v>
      </c>
      <c r="DE44" s="682"/>
      <c r="DF44" s="682"/>
      <c r="DG44" s="682"/>
      <c r="DH44" s="682"/>
      <c r="DI44" s="682"/>
      <c r="DJ44" s="682"/>
      <c r="DK44" s="683"/>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36" t="s">
        <v>358</v>
      </c>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CD45" s="795"/>
      <c r="CE45" s="796"/>
      <c r="CF45" s="678" t="s">
        <v>359</v>
      </c>
      <c r="CG45" s="679"/>
      <c r="CH45" s="679"/>
      <c r="CI45" s="679"/>
      <c r="CJ45" s="679"/>
      <c r="CK45" s="679"/>
      <c r="CL45" s="679"/>
      <c r="CM45" s="679"/>
      <c r="CN45" s="679"/>
      <c r="CO45" s="679"/>
      <c r="CP45" s="679"/>
      <c r="CQ45" s="680"/>
      <c r="CR45" s="681">
        <v>311774</v>
      </c>
      <c r="CS45" s="718"/>
      <c r="CT45" s="718"/>
      <c r="CU45" s="718"/>
      <c r="CV45" s="718"/>
      <c r="CW45" s="718"/>
      <c r="CX45" s="718"/>
      <c r="CY45" s="719"/>
      <c r="CZ45" s="686">
        <v>4.3</v>
      </c>
      <c r="DA45" s="715"/>
      <c r="DB45" s="715"/>
      <c r="DC45" s="720"/>
      <c r="DD45" s="690">
        <v>74407</v>
      </c>
      <c r="DE45" s="718"/>
      <c r="DF45" s="718"/>
      <c r="DG45" s="718"/>
      <c r="DH45" s="718"/>
      <c r="DI45" s="718"/>
      <c r="DJ45" s="718"/>
      <c r="DK45" s="719"/>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37" t="s">
        <v>360</v>
      </c>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CD46" s="795"/>
      <c r="CE46" s="796"/>
      <c r="CF46" s="678" t="s">
        <v>361</v>
      </c>
      <c r="CG46" s="679"/>
      <c r="CH46" s="679"/>
      <c r="CI46" s="679"/>
      <c r="CJ46" s="679"/>
      <c r="CK46" s="679"/>
      <c r="CL46" s="679"/>
      <c r="CM46" s="679"/>
      <c r="CN46" s="679"/>
      <c r="CO46" s="679"/>
      <c r="CP46" s="679"/>
      <c r="CQ46" s="680"/>
      <c r="CR46" s="681">
        <v>551291</v>
      </c>
      <c r="CS46" s="682"/>
      <c r="CT46" s="682"/>
      <c r="CU46" s="682"/>
      <c r="CV46" s="682"/>
      <c r="CW46" s="682"/>
      <c r="CX46" s="682"/>
      <c r="CY46" s="683"/>
      <c r="CZ46" s="686">
        <v>7.6</v>
      </c>
      <c r="DA46" s="687"/>
      <c r="DB46" s="687"/>
      <c r="DC46" s="699"/>
      <c r="DD46" s="690">
        <v>245913</v>
      </c>
      <c r="DE46" s="682"/>
      <c r="DF46" s="682"/>
      <c r="DG46" s="682"/>
      <c r="DH46" s="682"/>
      <c r="DI46" s="682"/>
      <c r="DJ46" s="682"/>
      <c r="DK46" s="683"/>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38" t="s">
        <v>362</v>
      </c>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795"/>
      <c r="CE47" s="796"/>
      <c r="CF47" s="678" t="s">
        <v>363</v>
      </c>
      <c r="CG47" s="679"/>
      <c r="CH47" s="679"/>
      <c r="CI47" s="679"/>
      <c r="CJ47" s="679"/>
      <c r="CK47" s="679"/>
      <c r="CL47" s="679"/>
      <c r="CM47" s="679"/>
      <c r="CN47" s="679"/>
      <c r="CO47" s="679"/>
      <c r="CP47" s="679"/>
      <c r="CQ47" s="680"/>
      <c r="CR47" s="681">
        <v>282796</v>
      </c>
      <c r="CS47" s="718"/>
      <c r="CT47" s="718"/>
      <c r="CU47" s="718"/>
      <c r="CV47" s="718"/>
      <c r="CW47" s="718"/>
      <c r="CX47" s="718"/>
      <c r="CY47" s="719"/>
      <c r="CZ47" s="686">
        <v>3.9</v>
      </c>
      <c r="DA47" s="715"/>
      <c r="DB47" s="715"/>
      <c r="DC47" s="720"/>
      <c r="DD47" s="690">
        <v>6927</v>
      </c>
      <c r="DE47" s="718"/>
      <c r="DF47" s="718"/>
      <c r="DG47" s="718"/>
      <c r="DH47" s="718"/>
      <c r="DI47" s="718"/>
      <c r="DJ47" s="718"/>
      <c r="DK47" s="719"/>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37"/>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CD48" s="797"/>
      <c r="CE48" s="798"/>
      <c r="CF48" s="678" t="s">
        <v>364</v>
      </c>
      <c r="CG48" s="679"/>
      <c r="CH48" s="679"/>
      <c r="CI48" s="679"/>
      <c r="CJ48" s="679"/>
      <c r="CK48" s="679"/>
      <c r="CL48" s="679"/>
      <c r="CM48" s="679"/>
      <c r="CN48" s="679"/>
      <c r="CO48" s="679"/>
      <c r="CP48" s="679"/>
      <c r="CQ48" s="680"/>
      <c r="CR48" s="681" t="s">
        <v>365</v>
      </c>
      <c r="CS48" s="682"/>
      <c r="CT48" s="682"/>
      <c r="CU48" s="682"/>
      <c r="CV48" s="682"/>
      <c r="CW48" s="682"/>
      <c r="CX48" s="682"/>
      <c r="CY48" s="683"/>
      <c r="CZ48" s="686" t="s">
        <v>365</v>
      </c>
      <c r="DA48" s="687"/>
      <c r="DB48" s="687"/>
      <c r="DC48" s="699"/>
      <c r="DD48" s="690" t="s">
        <v>128</v>
      </c>
      <c r="DE48" s="682"/>
      <c r="DF48" s="682"/>
      <c r="DG48" s="682"/>
      <c r="DH48" s="682"/>
      <c r="DI48" s="682"/>
      <c r="DJ48" s="682"/>
      <c r="DK48" s="683"/>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38"/>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CD49" s="722" t="s">
        <v>366</v>
      </c>
      <c r="CE49" s="723"/>
      <c r="CF49" s="723"/>
      <c r="CG49" s="723"/>
      <c r="CH49" s="723"/>
      <c r="CI49" s="723"/>
      <c r="CJ49" s="723"/>
      <c r="CK49" s="723"/>
      <c r="CL49" s="723"/>
      <c r="CM49" s="723"/>
      <c r="CN49" s="723"/>
      <c r="CO49" s="723"/>
      <c r="CP49" s="723"/>
      <c r="CQ49" s="724"/>
      <c r="CR49" s="772">
        <v>7222899</v>
      </c>
      <c r="CS49" s="752"/>
      <c r="CT49" s="752"/>
      <c r="CU49" s="752"/>
      <c r="CV49" s="752"/>
      <c r="CW49" s="752"/>
      <c r="CX49" s="752"/>
      <c r="CY49" s="783"/>
      <c r="CZ49" s="777">
        <v>100</v>
      </c>
      <c r="DA49" s="784"/>
      <c r="DB49" s="784"/>
      <c r="DC49" s="785"/>
      <c r="DD49" s="786">
        <v>4099796</v>
      </c>
      <c r="DE49" s="752"/>
      <c r="DF49" s="752"/>
      <c r="DG49" s="752"/>
      <c r="DH49" s="752"/>
      <c r="DI49" s="752"/>
      <c r="DJ49" s="752"/>
      <c r="DK49" s="783"/>
      <c r="DL49" s="787"/>
      <c r="DM49" s="788"/>
      <c r="DN49" s="788"/>
      <c r="DO49" s="788"/>
      <c r="DP49" s="788"/>
      <c r="DQ49" s="788"/>
      <c r="DR49" s="788"/>
      <c r="DS49" s="788"/>
      <c r="DT49" s="788"/>
      <c r="DU49" s="788"/>
      <c r="DV49" s="789"/>
      <c r="DW49" s="790"/>
      <c r="DX49" s="791"/>
      <c r="DY49" s="791"/>
      <c r="DZ49" s="791"/>
      <c r="EA49" s="791"/>
      <c r="EB49" s="791"/>
      <c r="EC49" s="792"/>
    </row>
  </sheetData>
  <sheetProtection algorithmName="SHA-512" hashValue="XoVITkaKgP4JLTVbuIGyZlC59owRY43DDQa8emYUYHx9jUnVhakvzUWmSChADdyK9cypydEZR3fuJcMJDxN5IA==" saltValue="PfwkbTulqg9qi/tzUOWLE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367</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28" t="s">
        <v>368</v>
      </c>
      <c r="DK2" s="829"/>
      <c r="DL2" s="829"/>
      <c r="DM2" s="829"/>
      <c r="DN2" s="829"/>
      <c r="DO2" s="830"/>
      <c r="DP2" s="247"/>
      <c r="DQ2" s="828" t="s">
        <v>369</v>
      </c>
      <c r="DR2" s="829"/>
      <c r="DS2" s="829"/>
      <c r="DT2" s="829"/>
      <c r="DU2" s="829"/>
      <c r="DV2" s="829"/>
      <c r="DW2" s="829"/>
      <c r="DX2" s="829"/>
      <c r="DY2" s="829"/>
      <c r="DZ2" s="830"/>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831" t="s">
        <v>370</v>
      </c>
      <c r="B4" s="831"/>
      <c r="C4" s="831"/>
      <c r="D4" s="831"/>
      <c r="E4" s="831"/>
      <c r="F4" s="831"/>
      <c r="G4" s="831"/>
      <c r="H4" s="831"/>
      <c r="I4" s="831"/>
      <c r="J4" s="831"/>
      <c r="K4" s="831"/>
      <c r="L4" s="831"/>
      <c r="M4" s="831"/>
      <c r="N4" s="831"/>
      <c r="O4" s="831"/>
      <c r="P4" s="831"/>
      <c r="Q4" s="831"/>
      <c r="R4" s="831"/>
      <c r="S4" s="831"/>
      <c r="T4" s="831"/>
      <c r="U4" s="831"/>
      <c r="V4" s="831"/>
      <c r="W4" s="831"/>
      <c r="X4" s="831"/>
      <c r="Y4" s="831"/>
      <c r="Z4" s="831"/>
      <c r="AA4" s="831"/>
      <c r="AB4" s="831"/>
      <c r="AC4" s="831"/>
      <c r="AD4" s="831"/>
      <c r="AE4" s="831"/>
      <c r="AF4" s="831"/>
      <c r="AG4" s="831"/>
      <c r="AH4" s="831"/>
      <c r="AI4" s="831"/>
      <c r="AJ4" s="831"/>
      <c r="AK4" s="831"/>
      <c r="AL4" s="831"/>
      <c r="AM4" s="831"/>
      <c r="AN4" s="831"/>
      <c r="AO4" s="831"/>
      <c r="AP4" s="831"/>
      <c r="AQ4" s="831"/>
      <c r="AR4" s="831"/>
      <c r="AS4" s="831"/>
      <c r="AT4" s="831"/>
      <c r="AU4" s="831"/>
      <c r="AV4" s="831"/>
      <c r="AW4" s="831"/>
      <c r="AX4" s="831"/>
      <c r="AY4" s="831"/>
      <c r="AZ4" s="250"/>
      <c r="BA4" s="250"/>
      <c r="BB4" s="250"/>
      <c r="BC4" s="250"/>
      <c r="BD4" s="250"/>
      <c r="BE4" s="251"/>
      <c r="BF4" s="251"/>
      <c r="BG4" s="251"/>
      <c r="BH4" s="251"/>
      <c r="BI4" s="251"/>
      <c r="BJ4" s="251"/>
      <c r="BK4" s="251"/>
      <c r="BL4" s="251"/>
      <c r="BM4" s="251"/>
      <c r="BN4" s="251"/>
      <c r="BO4" s="251"/>
      <c r="BP4" s="251"/>
      <c r="BQ4" s="250" t="s">
        <v>371</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822" t="s">
        <v>372</v>
      </c>
      <c r="B5" s="823"/>
      <c r="C5" s="823"/>
      <c r="D5" s="823"/>
      <c r="E5" s="823"/>
      <c r="F5" s="823"/>
      <c r="G5" s="823"/>
      <c r="H5" s="823"/>
      <c r="I5" s="823"/>
      <c r="J5" s="823"/>
      <c r="K5" s="823"/>
      <c r="L5" s="823"/>
      <c r="M5" s="823"/>
      <c r="N5" s="823"/>
      <c r="O5" s="823"/>
      <c r="P5" s="824"/>
      <c r="Q5" s="799" t="s">
        <v>373</v>
      </c>
      <c r="R5" s="800"/>
      <c r="S5" s="800"/>
      <c r="T5" s="800"/>
      <c r="U5" s="801"/>
      <c r="V5" s="799" t="s">
        <v>374</v>
      </c>
      <c r="W5" s="800"/>
      <c r="X5" s="800"/>
      <c r="Y5" s="800"/>
      <c r="Z5" s="801"/>
      <c r="AA5" s="799" t="s">
        <v>375</v>
      </c>
      <c r="AB5" s="800"/>
      <c r="AC5" s="800"/>
      <c r="AD5" s="800"/>
      <c r="AE5" s="800"/>
      <c r="AF5" s="832" t="s">
        <v>376</v>
      </c>
      <c r="AG5" s="800"/>
      <c r="AH5" s="800"/>
      <c r="AI5" s="800"/>
      <c r="AJ5" s="811"/>
      <c r="AK5" s="800" t="s">
        <v>377</v>
      </c>
      <c r="AL5" s="800"/>
      <c r="AM5" s="800"/>
      <c r="AN5" s="800"/>
      <c r="AO5" s="801"/>
      <c r="AP5" s="799" t="s">
        <v>378</v>
      </c>
      <c r="AQ5" s="800"/>
      <c r="AR5" s="800"/>
      <c r="AS5" s="800"/>
      <c r="AT5" s="801"/>
      <c r="AU5" s="799" t="s">
        <v>379</v>
      </c>
      <c r="AV5" s="800"/>
      <c r="AW5" s="800"/>
      <c r="AX5" s="800"/>
      <c r="AY5" s="811"/>
      <c r="AZ5" s="254"/>
      <c r="BA5" s="254"/>
      <c r="BB5" s="254"/>
      <c r="BC5" s="254"/>
      <c r="BD5" s="254"/>
      <c r="BE5" s="255"/>
      <c r="BF5" s="255"/>
      <c r="BG5" s="255"/>
      <c r="BH5" s="255"/>
      <c r="BI5" s="255"/>
      <c r="BJ5" s="255"/>
      <c r="BK5" s="255"/>
      <c r="BL5" s="255"/>
      <c r="BM5" s="255"/>
      <c r="BN5" s="255"/>
      <c r="BO5" s="255"/>
      <c r="BP5" s="255"/>
      <c r="BQ5" s="822" t="s">
        <v>380</v>
      </c>
      <c r="BR5" s="823"/>
      <c r="BS5" s="823"/>
      <c r="BT5" s="823"/>
      <c r="BU5" s="823"/>
      <c r="BV5" s="823"/>
      <c r="BW5" s="823"/>
      <c r="BX5" s="823"/>
      <c r="BY5" s="823"/>
      <c r="BZ5" s="823"/>
      <c r="CA5" s="823"/>
      <c r="CB5" s="823"/>
      <c r="CC5" s="823"/>
      <c r="CD5" s="823"/>
      <c r="CE5" s="823"/>
      <c r="CF5" s="823"/>
      <c r="CG5" s="824"/>
      <c r="CH5" s="799" t="s">
        <v>381</v>
      </c>
      <c r="CI5" s="800"/>
      <c r="CJ5" s="800"/>
      <c r="CK5" s="800"/>
      <c r="CL5" s="801"/>
      <c r="CM5" s="799" t="s">
        <v>382</v>
      </c>
      <c r="CN5" s="800"/>
      <c r="CO5" s="800"/>
      <c r="CP5" s="800"/>
      <c r="CQ5" s="801"/>
      <c r="CR5" s="799" t="s">
        <v>383</v>
      </c>
      <c r="CS5" s="800"/>
      <c r="CT5" s="800"/>
      <c r="CU5" s="800"/>
      <c r="CV5" s="801"/>
      <c r="CW5" s="799" t="s">
        <v>384</v>
      </c>
      <c r="CX5" s="800"/>
      <c r="CY5" s="800"/>
      <c r="CZ5" s="800"/>
      <c r="DA5" s="801"/>
      <c r="DB5" s="799" t="s">
        <v>385</v>
      </c>
      <c r="DC5" s="800"/>
      <c r="DD5" s="800"/>
      <c r="DE5" s="800"/>
      <c r="DF5" s="801"/>
      <c r="DG5" s="805" t="s">
        <v>386</v>
      </c>
      <c r="DH5" s="806"/>
      <c r="DI5" s="806"/>
      <c r="DJ5" s="806"/>
      <c r="DK5" s="807"/>
      <c r="DL5" s="805" t="s">
        <v>387</v>
      </c>
      <c r="DM5" s="806"/>
      <c r="DN5" s="806"/>
      <c r="DO5" s="806"/>
      <c r="DP5" s="807"/>
      <c r="DQ5" s="799" t="s">
        <v>388</v>
      </c>
      <c r="DR5" s="800"/>
      <c r="DS5" s="800"/>
      <c r="DT5" s="800"/>
      <c r="DU5" s="801"/>
      <c r="DV5" s="799" t="s">
        <v>379</v>
      </c>
      <c r="DW5" s="800"/>
      <c r="DX5" s="800"/>
      <c r="DY5" s="800"/>
      <c r="DZ5" s="811"/>
      <c r="EA5" s="252"/>
    </row>
    <row r="6" spans="1:131" s="253" customFormat="1" ht="26.25" customHeight="1" thickBot="1" x14ac:dyDescent="0.2">
      <c r="A6" s="825"/>
      <c r="B6" s="826"/>
      <c r="C6" s="826"/>
      <c r="D6" s="826"/>
      <c r="E6" s="826"/>
      <c r="F6" s="826"/>
      <c r="G6" s="826"/>
      <c r="H6" s="826"/>
      <c r="I6" s="826"/>
      <c r="J6" s="826"/>
      <c r="K6" s="826"/>
      <c r="L6" s="826"/>
      <c r="M6" s="826"/>
      <c r="N6" s="826"/>
      <c r="O6" s="826"/>
      <c r="P6" s="827"/>
      <c r="Q6" s="802"/>
      <c r="R6" s="803"/>
      <c r="S6" s="803"/>
      <c r="T6" s="803"/>
      <c r="U6" s="804"/>
      <c r="V6" s="802"/>
      <c r="W6" s="803"/>
      <c r="X6" s="803"/>
      <c r="Y6" s="803"/>
      <c r="Z6" s="804"/>
      <c r="AA6" s="802"/>
      <c r="AB6" s="803"/>
      <c r="AC6" s="803"/>
      <c r="AD6" s="803"/>
      <c r="AE6" s="803"/>
      <c r="AF6" s="833"/>
      <c r="AG6" s="803"/>
      <c r="AH6" s="803"/>
      <c r="AI6" s="803"/>
      <c r="AJ6" s="812"/>
      <c r="AK6" s="803"/>
      <c r="AL6" s="803"/>
      <c r="AM6" s="803"/>
      <c r="AN6" s="803"/>
      <c r="AO6" s="804"/>
      <c r="AP6" s="802"/>
      <c r="AQ6" s="803"/>
      <c r="AR6" s="803"/>
      <c r="AS6" s="803"/>
      <c r="AT6" s="804"/>
      <c r="AU6" s="802"/>
      <c r="AV6" s="803"/>
      <c r="AW6" s="803"/>
      <c r="AX6" s="803"/>
      <c r="AY6" s="812"/>
      <c r="AZ6" s="250"/>
      <c r="BA6" s="250"/>
      <c r="BB6" s="250"/>
      <c r="BC6" s="250"/>
      <c r="BD6" s="250"/>
      <c r="BE6" s="251"/>
      <c r="BF6" s="251"/>
      <c r="BG6" s="251"/>
      <c r="BH6" s="251"/>
      <c r="BI6" s="251"/>
      <c r="BJ6" s="251"/>
      <c r="BK6" s="251"/>
      <c r="BL6" s="251"/>
      <c r="BM6" s="251"/>
      <c r="BN6" s="251"/>
      <c r="BO6" s="251"/>
      <c r="BP6" s="251"/>
      <c r="BQ6" s="825"/>
      <c r="BR6" s="826"/>
      <c r="BS6" s="826"/>
      <c r="BT6" s="826"/>
      <c r="BU6" s="826"/>
      <c r="BV6" s="826"/>
      <c r="BW6" s="826"/>
      <c r="BX6" s="826"/>
      <c r="BY6" s="826"/>
      <c r="BZ6" s="826"/>
      <c r="CA6" s="826"/>
      <c r="CB6" s="826"/>
      <c r="CC6" s="826"/>
      <c r="CD6" s="826"/>
      <c r="CE6" s="826"/>
      <c r="CF6" s="826"/>
      <c r="CG6" s="827"/>
      <c r="CH6" s="802"/>
      <c r="CI6" s="803"/>
      <c r="CJ6" s="803"/>
      <c r="CK6" s="803"/>
      <c r="CL6" s="804"/>
      <c r="CM6" s="802"/>
      <c r="CN6" s="803"/>
      <c r="CO6" s="803"/>
      <c r="CP6" s="803"/>
      <c r="CQ6" s="804"/>
      <c r="CR6" s="802"/>
      <c r="CS6" s="803"/>
      <c r="CT6" s="803"/>
      <c r="CU6" s="803"/>
      <c r="CV6" s="804"/>
      <c r="CW6" s="802"/>
      <c r="CX6" s="803"/>
      <c r="CY6" s="803"/>
      <c r="CZ6" s="803"/>
      <c r="DA6" s="804"/>
      <c r="DB6" s="802"/>
      <c r="DC6" s="803"/>
      <c r="DD6" s="803"/>
      <c r="DE6" s="803"/>
      <c r="DF6" s="804"/>
      <c r="DG6" s="808"/>
      <c r="DH6" s="809"/>
      <c r="DI6" s="809"/>
      <c r="DJ6" s="809"/>
      <c r="DK6" s="810"/>
      <c r="DL6" s="808"/>
      <c r="DM6" s="809"/>
      <c r="DN6" s="809"/>
      <c r="DO6" s="809"/>
      <c r="DP6" s="810"/>
      <c r="DQ6" s="802"/>
      <c r="DR6" s="803"/>
      <c r="DS6" s="803"/>
      <c r="DT6" s="803"/>
      <c r="DU6" s="804"/>
      <c r="DV6" s="802"/>
      <c r="DW6" s="803"/>
      <c r="DX6" s="803"/>
      <c r="DY6" s="803"/>
      <c r="DZ6" s="812"/>
      <c r="EA6" s="252"/>
    </row>
    <row r="7" spans="1:131" s="253" customFormat="1" ht="26.25" customHeight="1" thickTop="1" x14ac:dyDescent="0.15">
      <c r="A7" s="256">
        <v>1</v>
      </c>
      <c r="B7" s="813" t="s">
        <v>389</v>
      </c>
      <c r="C7" s="814"/>
      <c r="D7" s="814"/>
      <c r="E7" s="814"/>
      <c r="F7" s="814"/>
      <c r="G7" s="814"/>
      <c r="H7" s="814"/>
      <c r="I7" s="814"/>
      <c r="J7" s="814"/>
      <c r="K7" s="814"/>
      <c r="L7" s="814"/>
      <c r="M7" s="814"/>
      <c r="N7" s="814"/>
      <c r="O7" s="814"/>
      <c r="P7" s="815"/>
      <c r="Q7" s="816">
        <v>7533</v>
      </c>
      <c r="R7" s="817"/>
      <c r="S7" s="817"/>
      <c r="T7" s="817"/>
      <c r="U7" s="817"/>
      <c r="V7" s="817">
        <v>7225</v>
      </c>
      <c r="W7" s="817"/>
      <c r="X7" s="817"/>
      <c r="Y7" s="817"/>
      <c r="Z7" s="817"/>
      <c r="AA7" s="817">
        <v>308</v>
      </c>
      <c r="AB7" s="817"/>
      <c r="AC7" s="817"/>
      <c r="AD7" s="817"/>
      <c r="AE7" s="818"/>
      <c r="AF7" s="819">
        <v>241</v>
      </c>
      <c r="AG7" s="820"/>
      <c r="AH7" s="820"/>
      <c r="AI7" s="820"/>
      <c r="AJ7" s="821"/>
      <c r="AK7" s="856">
        <v>42</v>
      </c>
      <c r="AL7" s="857"/>
      <c r="AM7" s="857"/>
      <c r="AN7" s="857"/>
      <c r="AO7" s="857"/>
      <c r="AP7" s="857">
        <v>5200</v>
      </c>
      <c r="AQ7" s="857"/>
      <c r="AR7" s="857"/>
      <c r="AS7" s="857"/>
      <c r="AT7" s="857"/>
      <c r="AU7" s="858"/>
      <c r="AV7" s="858"/>
      <c r="AW7" s="858"/>
      <c r="AX7" s="858"/>
      <c r="AY7" s="859"/>
      <c r="AZ7" s="250"/>
      <c r="BA7" s="250"/>
      <c r="BB7" s="250"/>
      <c r="BC7" s="250"/>
      <c r="BD7" s="250"/>
      <c r="BE7" s="251"/>
      <c r="BF7" s="251"/>
      <c r="BG7" s="251"/>
      <c r="BH7" s="251"/>
      <c r="BI7" s="251"/>
      <c r="BJ7" s="251"/>
      <c r="BK7" s="251"/>
      <c r="BL7" s="251"/>
      <c r="BM7" s="251"/>
      <c r="BN7" s="251"/>
      <c r="BO7" s="251"/>
      <c r="BP7" s="251"/>
      <c r="BQ7" s="257">
        <v>1</v>
      </c>
      <c r="BR7" s="258"/>
      <c r="BS7" s="860" t="s">
        <v>580</v>
      </c>
      <c r="BT7" s="861"/>
      <c r="BU7" s="861"/>
      <c r="BV7" s="861"/>
      <c r="BW7" s="861"/>
      <c r="BX7" s="861"/>
      <c r="BY7" s="861"/>
      <c r="BZ7" s="861"/>
      <c r="CA7" s="861"/>
      <c r="CB7" s="861"/>
      <c r="CC7" s="861"/>
      <c r="CD7" s="861"/>
      <c r="CE7" s="861"/>
      <c r="CF7" s="861"/>
      <c r="CG7" s="862"/>
      <c r="CH7" s="853">
        <v>-9</v>
      </c>
      <c r="CI7" s="854"/>
      <c r="CJ7" s="854"/>
      <c r="CK7" s="854"/>
      <c r="CL7" s="855"/>
      <c r="CM7" s="853">
        <v>137</v>
      </c>
      <c r="CN7" s="854"/>
      <c r="CO7" s="854"/>
      <c r="CP7" s="854"/>
      <c r="CQ7" s="855"/>
      <c r="CR7" s="853">
        <v>50</v>
      </c>
      <c r="CS7" s="854"/>
      <c r="CT7" s="854"/>
      <c r="CU7" s="854"/>
      <c r="CV7" s="855"/>
      <c r="CW7" s="853">
        <v>15</v>
      </c>
      <c r="CX7" s="854"/>
      <c r="CY7" s="854"/>
      <c r="CZ7" s="854"/>
      <c r="DA7" s="855"/>
      <c r="DB7" s="853" t="s">
        <v>573</v>
      </c>
      <c r="DC7" s="854"/>
      <c r="DD7" s="854"/>
      <c r="DE7" s="854"/>
      <c r="DF7" s="855"/>
      <c r="DG7" s="853" t="s">
        <v>573</v>
      </c>
      <c r="DH7" s="854"/>
      <c r="DI7" s="854"/>
      <c r="DJ7" s="854"/>
      <c r="DK7" s="855"/>
      <c r="DL7" s="853" t="s">
        <v>573</v>
      </c>
      <c r="DM7" s="854"/>
      <c r="DN7" s="854"/>
      <c r="DO7" s="854"/>
      <c r="DP7" s="855"/>
      <c r="DQ7" s="853" t="s">
        <v>573</v>
      </c>
      <c r="DR7" s="854"/>
      <c r="DS7" s="854"/>
      <c r="DT7" s="854"/>
      <c r="DU7" s="855"/>
      <c r="DV7" s="834"/>
      <c r="DW7" s="835"/>
      <c r="DX7" s="835"/>
      <c r="DY7" s="835"/>
      <c r="DZ7" s="836"/>
      <c r="EA7" s="252"/>
    </row>
    <row r="8" spans="1:131" s="253" customFormat="1" ht="26.25" customHeight="1" x14ac:dyDescent="0.15">
      <c r="A8" s="259">
        <v>2</v>
      </c>
      <c r="B8" s="837"/>
      <c r="C8" s="838"/>
      <c r="D8" s="838"/>
      <c r="E8" s="838"/>
      <c r="F8" s="838"/>
      <c r="G8" s="838"/>
      <c r="H8" s="838"/>
      <c r="I8" s="838"/>
      <c r="J8" s="838"/>
      <c r="K8" s="838"/>
      <c r="L8" s="838"/>
      <c r="M8" s="838"/>
      <c r="N8" s="838"/>
      <c r="O8" s="838"/>
      <c r="P8" s="839"/>
      <c r="Q8" s="840"/>
      <c r="R8" s="841"/>
      <c r="S8" s="841"/>
      <c r="T8" s="841"/>
      <c r="U8" s="841"/>
      <c r="V8" s="841"/>
      <c r="W8" s="841"/>
      <c r="X8" s="841"/>
      <c r="Y8" s="841"/>
      <c r="Z8" s="841"/>
      <c r="AA8" s="841"/>
      <c r="AB8" s="841"/>
      <c r="AC8" s="841"/>
      <c r="AD8" s="841"/>
      <c r="AE8" s="842"/>
      <c r="AF8" s="843"/>
      <c r="AG8" s="844"/>
      <c r="AH8" s="844"/>
      <c r="AI8" s="844"/>
      <c r="AJ8" s="845"/>
      <c r="AK8" s="846"/>
      <c r="AL8" s="847"/>
      <c r="AM8" s="847"/>
      <c r="AN8" s="847"/>
      <c r="AO8" s="847"/>
      <c r="AP8" s="847"/>
      <c r="AQ8" s="847"/>
      <c r="AR8" s="847"/>
      <c r="AS8" s="847"/>
      <c r="AT8" s="847"/>
      <c r="AU8" s="848"/>
      <c r="AV8" s="848"/>
      <c r="AW8" s="848"/>
      <c r="AX8" s="848"/>
      <c r="AY8" s="849"/>
      <c r="AZ8" s="250"/>
      <c r="BA8" s="250"/>
      <c r="BB8" s="250"/>
      <c r="BC8" s="250"/>
      <c r="BD8" s="250"/>
      <c r="BE8" s="251"/>
      <c r="BF8" s="251"/>
      <c r="BG8" s="251"/>
      <c r="BH8" s="251"/>
      <c r="BI8" s="251"/>
      <c r="BJ8" s="251"/>
      <c r="BK8" s="251"/>
      <c r="BL8" s="251"/>
      <c r="BM8" s="251"/>
      <c r="BN8" s="251"/>
      <c r="BO8" s="251"/>
      <c r="BP8" s="251"/>
      <c r="BQ8" s="260">
        <v>2</v>
      </c>
      <c r="BR8" s="261"/>
      <c r="BS8" s="850" t="s">
        <v>581</v>
      </c>
      <c r="BT8" s="851"/>
      <c r="BU8" s="851"/>
      <c r="BV8" s="851"/>
      <c r="BW8" s="851"/>
      <c r="BX8" s="851"/>
      <c r="BY8" s="851"/>
      <c r="BZ8" s="851"/>
      <c r="CA8" s="851"/>
      <c r="CB8" s="851"/>
      <c r="CC8" s="851"/>
      <c r="CD8" s="851"/>
      <c r="CE8" s="851"/>
      <c r="CF8" s="851"/>
      <c r="CG8" s="852"/>
      <c r="CH8" s="863">
        <v>0</v>
      </c>
      <c r="CI8" s="864"/>
      <c r="CJ8" s="864"/>
      <c r="CK8" s="864"/>
      <c r="CL8" s="865"/>
      <c r="CM8" s="863">
        <v>66</v>
      </c>
      <c r="CN8" s="864"/>
      <c r="CO8" s="864"/>
      <c r="CP8" s="864"/>
      <c r="CQ8" s="865"/>
      <c r="CR8" s="863">
        <v>65</v>
      </c>
      <c r="CS8" s="864"/>
      <c r="CT8" s="864"/>
      <c r="CU8" s="864"/>
      <c r="CV8" s="865"/>
      <c r="CW8" s="863" t="s">
        <v>573</v>
      </c>
      <c r="CX8" s="864"/>
      <c r="CY8" s="864"/>
      <c r="CZ8" s="864"/>
      <c r="DA8" s="865"/>
      <c r="DB8" s="863" t="s">
        <v>573</v>
      </c>
      <c r="DC8" s="864"/>
      <c r="DD8" s="864"/>
      <c r="DE8" s="864"/>
      <c r="DF8" s="865"/>
      <c r="DG8" s="863" t="s">
        <v>573</v>
      </c>
      <c r="DH8" s="864"/>
      <c r="DI8" s="864"/>
      <c r="DJ8" s="864"/>
      <c r="DK8" s="865"/>
      <c r="DL8" s="863" t="s">
        <v>573</v>
      </c>
      <c r="DM8" s="864"/>
      <c r="DN8" s="864"/>
      <c r="DO8" s="864"/>
      <c r="DP8" s="865"/>
      <c r="DQ8" s="863" t="s">
        <v>573</v>
      </c>
      <c r="DR8" s="864"/>
      <c r="DS8" s="864"/>
      <c r="DT8" s="864"/>
      <c r="DU8" s="865"/>
      <c r="DV8" s="866"/>
      <c r="DW8" s="867"/>
      <c r="DX8" s="867"/>
      <c r="DY8" s="867"/>
      <c r="DZ8" s="868"/>
      <c r="EA8" s="252"/>
    </row>
    <row r="9" spans="1:131" s="253" customFormat="1" ht="26.25" customHeight="1" x14ac:dyDescent="0.15">
      <c r="A9" s="259">
        <v>3</v>
      </c>
      <c r="B9" s="837"/>
      <c r="C9" s="838"/>
      <c r="D9" s="838"/>
      <c r="E9" s="838"/>
      <c r="F9" s="838"/>
      <c r="G9" s="838"/>
      <c r="H9" s="838"/>
      <c r="I9" s="838"/>
      <c r="J9" s="838"/>
      <c r="K9" s="838"/>
      <c r="L9" s="838"/>
      <c r="M9" s="838"/>
      <c r="N9" s="838"/>
      <c r="O9" s="838"/>
      <c r="P9" s="839"/>
      <c r="Q9" s="840"/>
      <c r="R9" s="841"/>
      <c r="S9" s="841"/>
      <c r="T9" s="841"/>
      <c r="U9" s="841"/>
      <c r="V9" s="841"/>
      <c r="W9" s="841"/>
      <c r="X9" s="841"/>
      <c r="Y9" s="841"/>
      <c r="Z9" s="841"/>
      <c r="AA9" s="841"/>
      <c r="AB9" s="841"/>
      <c r="AC9" s="841"/>
      <c r="AD9" s="841"/>
      <c r="AE9" s="842"/>
      <c r="AF9" s="843"/>
      <c r="AG9" s="844"/>
      <c r="AH9" s="844"/>
      <c r="AI9" s="844"/>
      <c r="AJ9" s="845"/>
      <c r="AK9" s="846"/>
      <c r="AL9" s="847"/>
      <c r="AM9" s="847"/>
      <c r="AN9" s="847"/>
      <c r="AO9" s="847"/>
      <c r="AP9" s="847"/>
      <c r="AQ9" s="847"/>
      <c r="AR9" s="847"/>
      <c r="AS9" s="847"/>
      <c r="AT9" s="847"/>
      <c r="AU9" s="848"/>
      <c r="AV9" s="848"/>
      <c r="AW9" s="848"/>
      <c r="AX9" s="848"/>
      <c r="AY9" s="849"/>
      <c r="AZ9" s="250"/>
      <c r="BA9" s="250"/>
      <c r="BB9" s="250"/>
      <c r="BC9" s="250"/>
      <c r="BD9" s="250"/>
      <c r="BE9" s="251"/>
      <c r="BF9" s="251"/>
      <c r="BG9" s="251"/>
      <c r="BH9" s="251"/>
      <c r="BI9" s="251"/>
      <c r="BJ9" s="251"/>
      <c r="BK9" s="251"/>
      <c r="BL9" s="251"/>
      <c r="BM9" s="251"/>
      <c r="BN9" s="251"/>
      <c r="BO9" s="251"/>
      <c r="BP9" s="251"/>
      <c r="BQ9" s="260">
        <v>3</v>
      </c>
      <c r="BR9" s="261" t="s">
        <v>583</v>
      </c>
      <c r="BS9" s="850" t="s">
        <v>582</v>
      </c>
      <c r="BT9" s="851"/>
      <c r="BU9" s="851"/>
      <c r="BV9" s="851"/>
      <c r="BW9" s="851"/>
      <c r="BX9" s="851"/>
      <c r="BY9" s="851"/>
      <c r="BZ9" s="851"/>
      <c r="CA9" s="851"/>
      <c r="CB9" s="851"/>
      <c r="CC9" s="851"/>
      <c r="CD9" s="851"/>
      <c r="CE9" s="851"/>
      <c r="CF9" s="851"/>
      <c r="CG9" s="852"/>
      <c r="CH9" s="863">
        <v>-18</v>
      </c>
      <c r="CI9" s="864"/>
      <c r="CJ9" s="864"/>
      <c r="CK9" s="864"/>
      <c r="CL9" s="865"/>
      <c r="CM9" s="863">
        <v>35</v>
      </c>
      <c r="CN9" s="864"/>
      <c r="CO9" s="864"/>
      <c r="CP9" s="864"/>
      <c r="CQ9" s="865"/>
      <c r="CR9" s="863">
        <v>2</v>
      </c>
      <c r="CS9" s="864"/>
      <c r="CT9" s="864"/>
      <c r="CU9" s="864"/>
      <c r="CV9" s="865"/>
      <c r="CW9" s="863" t="s">
        <v>573</v>
      </c>
      <c r="CX9" s="864"/>
      <c r="CY9" s="864"/>
      <c r="CZ9" s="864"/>
      <c r="DA9" s="865"/>
      <c r="DB9" s="863">
        <v>20</v>
      </c>
      <c r="DC9" s="864"/>
      <c r="DD9" s="864"/>
      <c r="DE9" s="864"/>
      <c r="DF9" s="865"/>
      <c r="DG9" s="863" t="s">
        <v>573</v>
      </c>
      <c r="DH9" s="864"/>
      <c r="DI9" s="864"/>
      <c r="DJ9" s="864"/>
      <c r="DK9" s="865"/>
      <c r="DL9" s="863" t="s">
        <v>573</v>
      </c>
      <c r="DM9" s="864"/>
      <c r="DN9" s="864"/>
      <c r="DO9" s="864"/>
      <c r="DP9" s="865"/>
      <c r="DQ9" s="863" t="s">
        <v>573</v>
      </c>
      <c r="DR9" s="864"/>
      <c r="DS9" s="864"/>
      <c r="DT9" s="864"/>
      <c r="DU9" s="865"/>
      <c r="DV9" s="866"/>
      <c r="DW9" s="867"/>
      <c r="DX9" s="867"/>
      <c r="DY9" s="867"/>
      <c r="DZ9" s="868"/>
      <c r="EA9" s="252"/>
    </row>
    <row r="10" spans="1:131" s="253" customFormat="1" ht="26.25" customHeight="1" x14ac:dyDescent="0.15">
      <c r="A10" s="259">
        <v>4</v>
      </c>
      <c r="B10" s="837"/>
      <c r="C10" s="838"/>
      <c r="D10" s="838"/>
      <c r="E10" s="838"/>
      <c r="F10" s="838"/>
      <c r="G10" s="838"/>
      <c r="H10" s="838"/>
      <c r="I10" s="838"/>
      <c r="J10" s="838"/>
      <c r="K10" s="838"/>
      <c r="L10" s="838"/>
      <c r="M10" s="838"/>
      <c r="N10" s="838"/>
      <c r="O10" s="838"/>
      <c r="P10" s="839"/>
      <c r="Q10" s="840"/>
      <c r="R10" s="841"/>
      <c r="S10" s="841"/>
      <c r="T10" s="841"/>
      <c r="U10" s="841"/>
      <c r="V10" s="841"/>
      <c r="W10" s="841"/>
      <c r="X10" s="841"/>
      <c r="Y10" s="841"/>
      <c r="Z10" s="841"/>
      <c r="AA10" s="841"/>
      <c r="AB10" s="841"/>
      <c r="AC10" s="841"/>
      <c r="AD10" s="841"/>
      <c r="AE10" s="842"/>
      <c r="AF10" s="843"/>
      <c r="AG10" s="844"/>
      <c r="AH10" s="844"/>
      <c r="AI10" s="844"/>
      <c r="AJ10" s="845"/>
      <c r="AK10" s="846"/>
      <c r="AL10" s="847"/>
      <c r="AM10" s="847"/>
      <c r="AN10" s="847"/>
      <c r="AO10" s="847"/>
      <c r="AP10" s="847"/>
      <c r="AQ10" s="847"/>
      <c r="AR10" s="847"/>
      <c r="AS10" s="847"/>
      <c r="AT10" s="847"/>
      <c r="AU10" s="848"/>
      <c r="AV10" s="848"/>
      <c r="AW10" s="848"/>
      <c r="AX10" s="848"/>
      <c r="AY10" s="849"/>
      <c r="AZ10" s="250"/>
      <c r="BA10" s="250"/>
      <c r="BB10" s="250"/>
      <c r="BC10" s="250"/>
      <c r="BD10" s="250"/>
      <c r="BE10" s="251"/>
      <c r="BF10" s="251"/>
      <c r="BG10" s="251"/>
      <c r="BH10" s="251"/>
      <c r="BI10" s="251"/>
      <c r="BJ10" s="251"/>
      <c r="BK10" s="251"/>
      <c r="BL10" s="251"/>
      <c r="BM10" s="251"/>
      <c r="BN10" s="251"/>
      <c r="BO10" s="251"/>
      <c r="BP10" s="251"/>
      <c r="BQ10" s="260">
        <v>4</v>
      </c>
      <c r="BR10" s="261"/>
      <c r="BS10" s="850"/>
      <c r="BT10" s="851"/>
      <c r="BU10" s="851"/>
      <c r="BV10" s="851"/>
      <c r="BW10" s="851"/>
      <c r="BX10" s="851"/>
      <c r="BY10" s="851"/>
      <c r="BZ10" s="851"/>
      <c r="CA10" s="851"/>
      <c r="CB10" s="851"/>
      <c r="CC10" s="851"/>
      <c r="CD10" s="851"/>
      <c r="CE10" s="851"/>
      <c r="CF10" s="851"/>
      <c r="CG10" s="852"/>
      <c r="CH10" s="863"/>
      <c r="CI10" s="864"/>
      <c r="CJ10" s="864"/>
      <c r="CK10" s="864"/>
      <c r="CL10" s="865"/>
      <c r="CM10" s="863"/>
      <c r="CN10" s="864"/>
      <c r="CO10" s="864"/>
      <c r="CP10" s="864"/>
      <c r="CQ10" s="865"/>
      <c r="CR10" s="863"/>
      <c r="CS10" s="864"/>
      <c r="CT10" s="864"/>
      <c r="CU10" s="864"/>
      <c r="CV10" s="865"/>
      <c r="CW10" s="863"/>
      <c r="CX10" s="864"/>
      <c r="CY10" s="864"/>
      <c r="CZ10" s="864"/>
      <c r="DA10" s="865"/>
      <c r="DB10" s="863"/>
      <c r="DC10" s="864"/>
      <c r="DD10" s="864"/>
      <c r="DE10" s="864"/>
      <c r="DF10" s="865"/>
      <c r="DG10" s="863"/>
      <c r="DH10" s="864"/>
      <c r="DI10" s="864"/>
      <c r="DJ10" s="864"/>
      <c r="DK10" s="865"/>
      <c r="DL10" s="863"/>
      <c r="DM10" s="864"/>
      <c r="DN10" s="864"/>
      <c r="DO10" s="864"/>
      <c r="DP10" s="865"/>
      <c r="DQ10" s="863"/>
      <c r="DR10" s="864"/>
      <c r="DS10" s="864"/>
      <c r="DT10" s="864"/>
      <c r="DU10" s="865"/>
      <c r="DV10" s="866"/>
      <c r="DW10" s="867"/>
      <c r="DX10" s="867"/>
      <c r="DY10" s="867"/>
      <c r="DZ10" s="868"/>
      <c r="EA10" s="252"/>
    </row>
    <row r="11" spans="1:131" s="253" customFormat="1" ht="26.25" customHeight="1" x14ac:dyDescent="0.15">
      <c r="A11" s="259">
        <v>5</v>
      </c>
      <c r="B11" s="837"/>
      <c r="C11" s="838"/>
      <c r="D11" s="838"/>
      <c r="E11" s="838"/>
      <c r="F11" s="838"/>
      <c r="G11" s="838"/>
      <c r="H11" s="838"/>
      <c r="I11" s="838"/>
      <c r="J11" s="838"/>
      <c r="K11" s="838"/>
      <c r="L11" s="838"/>
      <c r="M11" s="838"/>
      <c r="N11" s="838"/>
      <c r="O11" s="838"/>
      <c r="P11" s="839"/>
      <c r="Q11" s="840"/>
      <c r="R11" s="841"/>
      <c r="S11" s="841"/>
      <c r="T11" s="841"/>
      <c r="U11" s="841"/>
      <c r="V11" s="841"/>
      <c r="W11" s="841"/>
      <c r="X11" s="841"/>
      <c r="Y11" s="841"/>
      <c r="Z11" s="841"/>
      <c r="AA11" s="841"/>
      <c r="AB11" s="841"/>
      <c r="AC11" s="841"/>
      <c r="AD11" s="841"/>
      <c r="AE11" s="842"/>
      <c r="AF11" s="843"/>
      <c r="AG11" s="844"/>
      <c r="AH11" s="844"/>
      <c r="AI11" s="844"/>
      <c r="AJ11" s="845"/>
      <c r="AK11" s="846"/>
      <c r="AL11" s="847"/>
      <c r="AM11" s="847"/>
      <c r="AN11" s="847"/>
      <c r="AO11" s="847"/>
      <c r="AP11" s="847"/>
      <c r="AQ11" s="847"/>
      <c r="AR11" s="847"/>
      <c r="AS11" s="847"/>
      <c r="AT11" s="847"/>
      <c r="AU11" s="848"/>
      <c r="AV11" s="848"/>
      <c r="AW11" s="848"/>
      <c r="AX11" s="848"/>
      <c r="AY11" s="849"/>
      <c r="AZ11" s="250"/>
      <c r="BA11" s="250"/>
      <c r="BB11" s="250"/>
      <c r="BC11" s="250"/>
      <c r="BD11" s="250"/>
      <c r="BE11" s="251"/>
      <c r="BF11" s="251"/>
      <c r="BG11" s="251"/>
      <c r="BH11" s="251"/>
      <c r="BI11" s="251"/>
      <c r="BJ11" s="251"/>
      <c r="BK11" s="251"/>
      <c r="BL11" s="251"/>
      <c r="BM11" s="251"/>
      <c r="BN11" s="251"/>
      <c r="BO11" s="251"/>
      <c r="BP11" s="251"/>
      <c r="BQ11" s="260">
        <v>5</v>
      </c>
      <c r="BR11" s="261"/>
      <c r="BS11" s="850"/>
      <c r="BT11" s="851"/>
      <c r="BU11" s="851"/>
      <c r="BV11" s="851"/>
      <c r="BW11" s="851"/>
      <c r="BX11" s="851"/>
      <c r="BY11" s="851"/>
      <c r="BZ11" s="851"/>
      <c r="CA11" s="851"/>
      <c r="CB11" s="851"/>
      <c r="CC11" s="851"/>
      <c r="CD11" s="851"/>
      <c r="CE11" s="851"/>
      <c r="CF11" s="851"/>
      <c r="CG11" s="852"/>
      <c r="CH11" s="863"/>
      <c r="CI11" s="864"/>
      <c r="CJ11" s="864"/>
      <c r="CK11" s="864"/>
      <c r="CL11" s="865"/>
      <c r="CM11" s="863"/>
      <c r="CN11" s="864"/>
      <c r="CO11" s="864"/>
      <c r="CP11" s="864"/>
      <c r="CQ11" s="865"/>
      <c r="CR11" s="863"/>
      <c r="CS11" s="864"/>
      <c r="CT11" s="864"/>
      <c r="CU11" s="864"/>
      <c r="CV11" s="865"/>
      <c r="CW11" s="863"/>
      <c r="CX11" s="864"/>
      <c r="CY11" s="864"/>
      <c r="CZ11" s="864"/>
      <c r="DA11" s="865"/>
      <c r="DB11" s="863"/>
      <c r="DC11" s="864"/>
      <c r="DD11" s="864"/>
      <c r="DE11" s="864"/>
      <c r="DF11" s="865"/>
      <c r="DG11" s="863"/>
      <c r="DH11" s="864"/>
      <c r="DI11" s="864"/>
      <c r="DJ11" s="864"/>
      <c r="DK11" s="865"/>
      <c r="DL11" s="863"/>
      <c r="DM11" s="864"/>
      <c r="DN11" s="864"/>
      <c r="DO11" s="864"/>
      <c r="DP11" s="865"/>
      <c r="DQ11" s="863"/>
      <c r="DR11" s="864"/>
      <c r="DS11" s="864"/>
      <c r="DT11" s="864"/>
      <c r="DU11" s="865"/>
      <c r="DV11" s="866"/>
      <c r="DW11" s="867"/>
      <c r="DX11" s="867"/>
      <c r="DY11" s="867"/>
      <c r="DZ11" s="868"/>
      <c r="EA11" s="252"/>
    </row>
    <row r="12" spans="1:131" s="253" customFormat="1" ht="26.25" customHeight="1" x14ac:dyDescent="0.15">
      <c r="A12" s="259">
        <v>6</v>
      </c>
      <c r="B12" s="837"/>
      <c r="C12" s="838"/>
      <c r="D12" s="838"/>
      <c r="E12" s="838"/>
      <c r="F12" s="838"/>
      <c r="G12" s="838"/>
      <c r="H12" s="838"/>
      <c r="I12" s="838"/>
      <c r="J12" s="838"/>
      <c r="K12" s="838"/>
      <c r="L12" s="838"/>
      <c r="M12" s="838"/>
      <c r="N12" s="838"/>
      <c r="O12" s="838"/>
      <c r="P12" s="839"/>
      <c r="Q12" s="840"/>
      <c r="R12" s="841"/>
      <c r="S12" s="841"/>
      <c r="T12" s="841"/>
      <c r="U12" s="841"/>
      <c r="V12" s="841"/>
      <c r="W12" s="841"/>
      <c r="X12" s="841"/>
      <c r="Y12" s="841"/>
      <c r="Z12" s="841"/>
      <c r="AA12" s="841"/>
      <c r="AB12" s="841"/>
      <c r="AC12" s="841"/>
      <c r="AD12" s="841"/>
      <c r="AE12" s="842"/>
      <c r="AF12" s="843"/>
      <c r="AG12" s="844"/>
      <c r="AH12" s="844"/>
      <c r="AI12" s="844"/>
      <c r="AJ12" s="845"/>
      <c r="AK12" s="846"/>
      <c r="AL12" s="847"/>
      <c r="AM12" s="847"/>
      <c r="AN12" s="847"/>
      <c r="AO12" s="847"/>
      <c r="AP12" s="847"/>
      <c r="AQ12" s="847"/>
      <c r="AR12" s="847"/>
      <c r="AS12" s="847"/>
      <c r="AT12" s="847"/>
      <c r="AU12" s="848"/>
      <c r="AV12" s="848"/>
      <c r="AW12" s="848"/>
      <c r="AX12" s="848"/>
      <c r="AY12" s="849"/>
      <c r="AZ12" s="250"/>
      <c r="BA12" s="250"/>
      <c r="BB12" s="250"/>
      <c r="BC12" s="250"/>
      <c r="BD12" s="250"/>
      <c r="BE12" s="251"/>
      <c r="BF12" s="251"/>
      <c r="BG12" s="251"/>
      <c r="BH12" s="251"/>
      <c r="BI12" s="251"/>
      <c r="BJ12" s="251"/>
      <c r="BK12" s="251"/>
      <c r="BL12" s="251"/>
      <c r="BM12" s="251"/>
      <c r="BN12" s="251"/>
      <c r="BO12" s="251"/>
      <c r="BP12" s="251"/>
      <c r="BQ12" s="260">
        <v>6</v>
      </c>
      <c r="BR12" s="261"/>
      <c r="BS12" s="850"/>
      <c r="BT12" s="851"/>
      <c r="BU12" s="851"/>
      <c r="BV12" s="851"/>
      <c r="BW12" s="851"/>
      <c r="BX12" s="851"/>
      <c r="BY12" s="851"/>
      <c r="BZ12" s="851"/>
      <c r="CA12" s="851"/>
      <c r="CB12" s="851"/>
      <c r="CC12" s="851"/>
      <c r="CD12" s="851"/>
      <c r="CE12" s="851"/>
      <c r="CF12" s="851"/>
      <c r="CG12" s="852"/>
      <c r="CH12" s="863"/>
      <c r="CI12" s="864"/>
      <c r="CJ12" s="864"/>
      <c r="CK12" s="864"/>
      <c r="CL12" s="865"/>
      <c r="CM12" s="863"/>
      <c r="CN12" s="864"/>
      <c r="CO12" s="864"/>
      <c r="CP12" s="864"/>
      <c r="CQ12" s="865"/>
      <c r="CR12" s="863"/>
      <c r="CS12" s="864"/>
      <c r="CT12" s="864"/>
      <c r="CU12" s="864"/>
      <c r="CV12" s="865"/>
      <c r="CW12" s="863"/>
      <c r="CX12" s="864"/>
      <c r="CY12" s="864"/>
      <c r="CZ12" s="864"/>
      <c r="DA12" s="865"/>
      <c r="DB12" s="863"/>
      <c r="DC12" s="864"/>
      <c r="DD12" s="864"/>
      <c r="DE12" s="864"/>
      <c r="DF12" s="865"/>
      <c r="DG12" s="863"/>
      <c r="DH12" s="864"/>
      <c r="DI12" s="864"/>
      <c r="DJ12" s="864"/>
      <c r="DK12" s="865"/>
      <c r="DL12" s="863"/>
      <c r="DM12" s="864"/>
      <c r="DN12" s="864"/>
      <c r="DO12" s="864"/>
      <c r="DP12" s="865"/>
      <c r="DQ12" s="863"/>
      <c r="DR12" s="864"/>
      <c r="DS12" s="864"/>
      <c r="DT12" s="864"/>
      <c r="DU12" s="865"/>
      <c r="DV12" s="866"/>
      <c r="DW12" s="867"/>
      <c r="DX12" s="867"/>
      <c r="DY12" s="867"/>
      <c r="DZ12" s="868"/>
      <c r="EA12" s="252"/>
    </row>
    <row r="13" spans="1:131" s="253" customFormat="1" ht="26.25" customHeight="1" x14ac:dyDescent="0.15">
      <c r="A13" s="259">
        <v>7</v>
      </c>
      <c r="B13" s="837"/>
      <c r="C13" s="838"/>
      <c r="D13" s="838"/>
      <c r="E13" s="838"/>
      <c r="F13" s="838"/>
      <c r="G13" s="838"/>
      <c r="H13" s="838"/>
      <c r="I13" s="838"/>
      <c r="J13" s="838"/>
      <c r="K13" s="838"/>
      <c r="L13" s="838"/>
      <c r="M13" s="838"/>
      <c r="N13" s="838"/>
      <c r="O13" s="838"/>
      <c r="P13" s="839"/>
      <c r="Q13" s="840"/>
      <c r="R13" s="841"/>
      <c r="S13" s="841"/>
      <c r="T13" s="841"/>
      <c r="U13" s="841"/>
      <c r="V13" s="841"/>
      <c r="W13" s="841"/>
      <c r="X13" s="841"/>
      <c r="Y13" s="841"/>
      <c r="Z13" s="841"/>
      <c r="AA13" s="841"/>
      <c r="AB13" s="841"/>
      <c r="AC13" s="841"/>
      <c r="AD13" s="841"/>
      <c r="AE13" s="842"/>
      <c r="AF13" s="843"/>
      <c r="AG13" s="844"/>
      <c r="AH13" s="844"/>
      <c r="AI13" s="844"/>
      <c r="AJ13" s="845"/>
      <c r="AK13" s="846"/>
      <c r="AL13" s="847"/>
      <c r="AM13" s="847"/>
      <c r="AN13" s="847"/>
      <c r="AO13" s="847"/>
      <c r="AP13" s="847"/>
      <c r="AQ13" s="847"/>
      <c r="AR13" s="847"/>
      <c r="AS13" s="847"/>
      <c r="AT13" s="847"/>
      <c r="AU13" s="848"/>
      <c r="AV13" s="848"/>
      <c r="AW13" s="848"/>
      <c r="AX13" s="848"/>
      <c r="AY13" s="849"/>
      <c r="AZ13" s="250"/>
      <c r="BA13" s="250"/>
      <c r="BB13" s="250"/>
      <c r="BC13" s="250"/>
      <c r="BD13" s="250"/>
      <c r="BE13" s="251"/>
      <c r="BF13" s="251"/>
      <c r="BG13" s="251"/>
      <c r="BH13" s="251"/>
      <c r="BI13" s="251"/>
      <c r="BJ13" s="251"/>
      <c r="BK13" s="251"/>
      <c r="BL13" s="251"/>
      <c r="BM13" s="251"/>
      <c r="BN13" s="251"/>
      <c r="BO13" s="251"/>
      <c r="BP13" s="251"/>
      <c r="BQ13" s="260">
        <v>7</v>
      </c>
      <c r="BR13" s="261"/>
      <c r="BS13" s="850"/>
      <c r="BT13" s="851"/>
      <c r="BU13" s="851"/>
      <c r="BV13" s="851"/>
      <c r="BW13" s="851"/>
      <c r="BX13" s="851"/>
      <c r="BY13" s="851"/>
      <c r="BZ13" s="851"/>
      <c r="CA13" s="851"/>
      <c r="CB13" s="851"/>
      <c r="CC13" s="851"/>
      <c r="CD13" s="851"/>
      <c r="CE13" s="851"/>
      <c r="CF13" s="851"/>
      <c r="CG13" s="852"/>
      <c r="CH13" s="863"/>
      <c r="CI13" s="864"/>
      <c r="CJ13" s="864"/>
      <c r="CK13" s="864"/>
      <c r="CL13" s="865"/>
      <c r="CM13" s="863"/>
      <c r="CN13" s="864"/>
      <c r="CO13" s="864"/>
      <c r="CP13" s="864"/>
      <c r="CQ13" s="865"/>
      <c r="CR13" s="863"/>
      <c r="CS13" s="864"/>
      <c r="CT13" s="864"/>
      <c r="CU13" s="864"/>
      <c r="CV13" s="865"/>
      <c r="CW13" s="863"/>
      <c r="CX13" s="864"/>
      <c r="CY13" s="864"/>
      <c r="CZ13" s="864"/>
      <c r="DA13" s="865"/>
      <c r="DB13" s="863"/>
      <c r="DC13" s="864"/>
      <c r="DD13" s="864"/>
      <c r="DE13" s="864"/>
      <c r="DF13" s="865"/>
      <c r="DG13" s="863"/>
      <c r="DH13" s="864"/>
      <c r="DI13" s="864"/>
      <c r="DJ13" s="864"/>
      <c r="DK13" s="865"/>
      <c r="DL13" s="863"/>
      <c r="DM13" s="864"/>
      <c r="DN13" s="864"/>
      <c r="DO13" s="864"/>
      <c r="DP13" s="865"/>
      <c r="DQ13" s="863"/>
      <c r="DR13" s="864"/>
      <c r="DS13" s="864"/>
      <c r="DT13" s="864"/>
      <c r="DU13" s="865"/>
      <c r="DV13" s="866"/>
      <c r="DW13" s="867"/>
      <c r="DX13" s="867"/>
      <c r="DY13" s="867"/>
      <c r="DZ13" s="868"/>
      <c r="EA13" s="252"/>
    </row>
    <row r="14" spans="1:131" s="253" customFormat="1" ht="26.25" customHeight="1" x14ac:dyDescent="0.15">
      <c r="A14" s="259">
        <v>8</v>
      </c>
      <c r="B14" s="837"/>
      <c r="C14" s="838"/>
      <c r="D14" s="838"/>
      <c r="E14" s="838"/>
      <c r="F14" s="838"/>
      <c r="G14" s="838"/>
      <c r="H14" s="838"/>
      <c r="I14" s="838"/>
      <c r="J14" s="838"/>
      <c r="K14" s="838"/>
      <c r="L14" s="838"/>
      <c r="M14" s="838"/>
      <c r="N14" s="838"/>
      <c r="O14" s="838"/>
      <c r="P14" s="839"/>
      <c r="Q14" s="840"/>
      <c r="R14" s="841"/>
      <c r="S14" s="841"/>
      <c r="T14" s="841"/>
      <c r="U14" s="841"/>
      <c r="V14" s="841"/>
      <c r="W14" s="841"/>
      <c r="X14" s="841"/>
      <c r="Y14" s="841"/>
      <c r="Z14" s="841"/>
      <c r="AA14" s="841"/>
      <c r="AB14" s="841"/>
      <c r="AC14" s="841"/>
      <c r="AD14" s="841"/>
      <c r="AE14" s="842"/>
      <c r="AF14" s="843"/>
      <c r="AG14" s="844"/>
      <c r="AH14" s="844"/>
      <c r="AI14" s="844"/>
      <c r="AJ14" s="845"/>
      <c r="AK14" s="846"/>
      <c r="AL14" s="847"/>
      <c r="AM14" s="847"/>
      <c r="AN14" s="847"/>
      <c r="AO14" s="847"/>
      <c r="AP14" s="847"/>
      <c r="AQ14" s="847"/>
      <c r="AR14" s="847"/>
      <c r="AS14" s="847"/>
      <c r="AT14" s="847"/>
      <c r="AU14" s="848"/>
      <c r="AV14" s="848"/>
      <c r="AW14" s="848"/>
      <c r="AX14" s="848"/>
      <c r="AY14" s="849"/>
      <c r="AZ14" s="250"/>
      <c r="BA14" s="250"/>
      <c r="BB14" s="250"/>
      <c r="BC14" s="250"/>
      <c r="BD14" s="250"/>
      <c r="BE14" s="251"/>
      <c r="BF14" s="251"/>
      <c r="BG14" s="251"/>
      <c r="BH14" s="251"/>
      <c r="BI14" s="251"/>
      <c r="BJ14" s="251"/>
      <c r="BK14" s="251"/>
      <c r="BL14" s="251"/>
      <c r="BM14" s="251"/>
      <c r="BN14" s="251"/>
      <c r="BO14" s="251"/>
      <c r="BP14" s="251"/>
      <c r="BQ14" s="260">
        <v>8</v>
      </c>
      <c r="BR14" s="261"/>
      <c r="BS14" s="850"/>
      <c r="BT14" s="851"/>
      <c r="BU14" s="851"/>
      <c r="BV14" s="851"/>
      <c r="BW14" s="851"/>
      <c r="BX14" s="851"/>
      <c r="BY14" s="851"/>
      <c r="BZ14" s="851"/>
      <c r="CA14" s="851"/>
      <c r="CB14" s="851"/>
      <c r="CC14" s="851"/>
      <c r="CD14" s="851"/>
      <c r="CE14" s="851"/>
      <c r="CF14" s="851"/>
      <c r="CG14" s="852"/>
      <c r="CH14" s="863"/>
      <c r="CI14" s="864"/>
      <c r="CJ14" s="864"/>
      <c r="CK14" s="864"/>
      <c r="CL14" s="865"/>
      <c r="CM14" s="863"/>
      <c r="CN14" s="864"/>
      <c r="CO14" s="864"/>
      <c r="CP14" s="864"/>
      <c r="CQ14" s="865"/>
      <c r="CR14" s="863"/>
      <c r="CS14" s="864"/>
      <c r="CT14" s="864"/>
      <c r="CU14" s="864"/>
      <c r="CV14" s="865"/>
      <c r="CW14" s="863"/>
      <c r="CX14" s="864"/>
      <c r="CY14" s="864"/>
      <c r="CZ14" s="864"/>
      <c r="DA14" s="865"/>
      <c r="DB14" s="863"/>
      <c r="DC14" s="864"/>
      <c r="DD14" s="864"/>
      <c r="DE14" s="864"/>
      <c r="DF14" s="865"/>
      <c r="DG14" s="863"/>
      <c r="DH14" s="864"/>
      <c r="DI14" s="864"/>
      <c r="DJ14" s="864"/>
      <c r="DK14" s="865"/>
      <c r="DL14" s="863"/>
      <c r="DM14" s="864"/>
      <c r="DN14" s="864"/>
      <c r="DO14" s="864"/>
      <c r="DP14" s="865"/>
      <c r="DQ14" s="863"/>
      <c r="DR14" s="864"/>
      <c r="DS14" s="864"/>
      <c r="DT14" s="864"/>
      <c r="DU14" s="865"/>
      <c r="DV14" s="866"/>
      <c r="DW14" s="867"/>
      <c r="DX14" s="867"/>
      <c r="DY14" s="867"/>
      <c r="DZ14" s="868"/>
      <c r="EA14" s="252"/>
    </row>
    <row r="15" spans="1:131" s="253" customFormat="1" ht="26.25" customHeight="1" x14ac:dyDescent="0.15">
      <c r="A15" s="259">
        <v>9</v>
      </c>
      <c r="B15" s="837"/>
      <c r="C15" s="838"/>
      <c r="D15" s="838"/>
      <c r="E15" s="838"/>
      <c r="F15" s="838"/>
      <c r="G15" s="838"/>
      <c r="H15" s="838"/>
      <c r="I15" s="838"/>
      <c r="J15" s="838"/>
      <c r="K15" s="838"/>
      <c r="L15" s="838"/>
      <c r="M15" s="838"/>
      <c r="N15" s="838"/>
      <c r="O15" s="838"/>
      <c r="P15" s="839"/>
      <c r="Q15" s="840"/>
      <c r="R15" s="841"/>
      <c r="S15" s="841"/>
      <c r="T15" s="841"/>
      <c r="U15" s="841"/>
      <c r="V15" s="841"/>
      <c r="W15" s="841"/>
      <c r="X15" s="841"/>
      <c r="Y15" s="841"/>
      <c r="Z15" s="841"/>
      <c r="AA15" s="841"/>
      <c r="AB15" s="841"/>
      <c r="AC15" s="841"/>
      <c r="AD15" s="841"/>
      <c r="AE15" s="842"/>
      <c r="AF15" s="843"/>
      <c r="AG15" s="844"/>
      <c r="AH15" s="844"/>
      <c r="AI15" s="844"/>
      <c r="AJ15" s="845"/>
      <c r="AK15" s="846"/>
      <c r="AL15" s="847"/>
      <c r="AM15" s="847"/>
      <c r="AN15" s="847"/>
      <c r="AO15" s="847"/>
      <c r="AP15" s="847"/>
      <c r="AQ15" s="847"/>
      <c r="AR15" s="847"/>
      <c r="AS15" s="847"/>
      <c r="AT15" s="847"/>
      <c r="AU15" s="848"/>
      <c r="AV15" s="848"/>
      <c r="AW15" s="848"/>
      <c r="AX15" s="848"/>
      <c r="AY15" s="849"/>
      <c r="AZ15" s="250"/>
      <c r="BA15" s="250"/>
      <c r="BB15" s="250"/>
      <c r="BC15" s="250"/>
      <c r="BD15" s="250"/>
      <c r="BE15" s="251"/>
      <c r="BF15" s="251"/>
      <c r="BG15" s="251"/>
      <c r="BH15" s="251"/>
      <c r="BI15" s="251"/>
      <c r="BJ15" s="251"/>
      <c r="BK15" s="251"/>
      <c r="BL15" s="251"/>
      <c r="BM15" s="251"/>
      <c r="BN15" s="251"/>
      <c r="BO15" s="251"/>
      <c r="BP15" s="251"/>
      <c r="BQ15" s="260">
        <v>9</v>
      </c>
      <c r="BR15" s="261"/>
      <c r="BS15" s="850"/>
      <c r="BT15" s="851"/>
      <c r="BU15" s="851"/>
      <c r="BV15" s="851"/>
      <c r="BW15" s="851"/>
      <c r="BX15" s="851"/>
      <c r="BY15" s="851"/>
      <c r="BZ15" s="851"/>
      <c r="CA15" s="851"/>
      <c r="CB15" s="851"/>
      <c r="CC15" s="851"/>
      <c r="CD15" s="851"/>
      <c r="CE15" s="851"/>
      <c r="CF15" s="851"/>
      <c r="CG15" s="852"/>
      <c r="CH15" s="863"/>
      <c r="CI15" s="864"/>
      <c r="CJ15" s="864"/>
      <c r="CK15" s="864"/>
      <c r="CL15" s="865"/>
      <c r="CM15" s="863"/>
      <c r="CN15" s="864"/>
      <c r="CO15" s="864"/>
      <c r="CP15" s="864"/>
      <c r="CQ15" s="865"/>
      <c r="CR15" s="863"/>
      <c r="CS15" s="864"/>
      <c r="CT15" s="864"/>
      <c r="CU15" s="864"/>
      <c r="CV15" s="865"/>
      <c r="CW15" s="863"/>
      <c r="CX15" s="864"/>
      <c r="CY15" s="864"/>
      <c r="CZ15" s="864"/>
      <c r="DA15" s="865"/>
      <c r="DB15" s="863"/>
      <c r="DC15" s="864"/>
      <c r="DD15" s="864"/>
      <c r="DE15" s="864"/>
      <c r="DF15" s="865"/>
      <c r="DG15" s="863"/>
      <c r="DH15" s="864"/>
      <c r="DI15" s="864"/>
      <c r="DJ15" s="864"/>
      <c r="DK15" s="865"/>
      <c r="DL15" s="863"/>
      <c r="DM15" s="864"/>
      <c r="DN15" s="864"/>
      <c r="DO15" s="864"/>
      <c r="DP15" s="865"/>
      <c r="DQ15" s="863"/>
      <c r="DR15" s="864"/>
      <c r="DS15" s="864"/>
      <c r="DT15" s="864"/>
      <c r="DU15" s="865"/>
      <c r="DV15" s="866"/>
      <c r="DW15" s="867"/>
      <c r="DX15" s="867"/>
      <c r="DY15" s="867"/>
      <c r="DZ15" s="868"/>
      <c r="EA15" s="252"/>
    </row>
    <row r="16" spans="1:131" s="253" customFormat="1" ht="26.25" customHeight="1" x14ac:dyDescent="0.15">
      <c r="A16" s="259">
        <v>10</v>
      </c>
      <c r="B16" s="837"/>
      <c r="C16" s="838"/>
      <c r="D16" s="838"/>
      <c r="E16" s="838"/>
      <c r="F16" s="838"/>
      <c r="G16" s="838"/>
      <c r="H16" s="838"/>
      <c r="I16" s="838"/>
      <c r="J16" s="838"/>
      <c r="K16" s="838"/>
      <c r="L16" s="838"/>
      <c r="M16" s="838"/>
      <c r="N16" s="838"/>
      <c r="O16" s="838"/>
      <c r="P16" s="839"/>
      <c r="Q16" s="840"/>
      <c r="R16" s="841"/>
      <c r="S16" s="841"/>
      <c r="T16" s="841"/>
      <c r="U16" s="841"/>
      <c r="V16" s="841"/>
      <c r="W16" s="841"/>
      <c r="X16" s="841"/>
      <c r="Y16" s="841"/>
      <c r="Z16" s="841"/>
      <c r="AA16" s="841"/>
      <c r="AB16" s="841"/>
      <c r="AC16" s="841"/>
      <c r="AD16" s="841"/>
      <c r="AE16" s="842"/>
      <c r="AF16" s="843"/>
      <c r="AG16" s="844"/>
      <c r="AH16" s="844"/>
      <c r="AI16" s="844"/>
      <c r="AJ16" s="845"/>
      <c r="AK16" s="846"/>
      <c r="AL16" s="847"/>
      <c r="AM16" s="847"/>
      <c r="AN16" s="847"/>
      <c r="AO16" s="847"/>
      <c r="AP16" s="847"/>
      <c r="AQ16" s="847"/>
      <c r="AR16" s="847"/>
      <c r="AS16" s="847"/>
      <c r="AT16" s="847"/>
      <c r="AU16" s="848"/>
      <c r="AV16" s="848"/>
      <c r="AW16" s="848"/>
      <c r="AX16" s="848"/>
      <c r="AY16" s="849"/>
      <c r="AZ16" s="250"/>
      <c r="BA16" s="250"/>
      <c r="BB16" s="250"/>
      <c r="BC16" s="250"/>
      <c r="BD16" s="250"/>
      <c r="BE16" s="251"/>
      <c r="BF16" s="251"/>
      <c r="BG16" s="251"/>
      <c r="BH16" s="251"/>
      <c r="BI16" s="251"/>
      <c r="BJ16" s="251"/>
      <c r="BK16" s="251"/>
      <c r="BL16" s="251"/>
      <c r="BM16" s="251"/>
      <c r="BN16" s="251"/>
      <c r="BO16" s="251"/>
      <c r="BP16" s="251"/>
      <c r="BQ16" s="260">
        <v>10</v>
      </c>
      <c r="BR16" s="261"/>
      <c r="BS16" s="850"/>
      <c r="BT16" s="851"/>
      <c r="BU16" s="851"/>
      <c r="BV16" s="851"/>
      <c r="BW16" s="851"/>
      <c r="BX16" s="851"/>
      <c r="BY16" s="851"/>
      <c r="BZ16" s="851"/>
      <c r="CA16" s="851"/>
      <c r="CB16" s="851"/>
      <c r="CC16" s="851"/>
      <c r="CD16" s="851"/>
      <c r="CE16" s="851"/>
      <c r="CF16" s="851"/>
      <c r="CG16" s="852"/>
      <c r="CH16" s="863"/>
      <c r="CI16" s="864"/>
      <c r="CJ16" s="864"/>
      <c r="CK16" s="864"/>
      <c r="CL16" s="865"/>
      <c r="CM16" s="863"/>
      <c r="CN16" s="864"/>
      <c r="CO16" s="864"/>
      <c r="CP16" s="864"/>
      <c r="CQ16" s="865"/>
      <c r="CR16" s="863"/>
      <c r="CS16" s="864"/>
      <c r="CT16" s="864"/>
      <c r="CU16" s="864"/>
      <c r="CV16" s="865"/>
      <c r="CW16" s="863"/>
      <c r="CX16" s="864"/>
      <c r="CY16" s="864"/>
      <c r="CZ16" s="864"/>
      <c r="DA16" s="865"/>
      <c r="DB16" s="863"/>
      <c r="DC16" s="864"/>
      <c r="DD16" s="864"/>
      <c r="DE16" s="864"/>
      <c r="DF16" s="865"/>
      <c r="DG16" s="863"/>
      <c r="DH16" s="864"/>
      <c r="DI16" s="864"/>
      <c r="DJ16" s="864"/>
      <c r="DK16" s="865"/>
      <c r="DL16" s="863"/>
      <c r="DM16" s="864"/>
      <c r="DN16" s="864"/>
      <c r="DO16" s="864"/>
      <c r="DP16" s="865"/>
      <c r="DQ16" s="863"/>
      <c r="DR16" s="864"/>
      <c r="DS16" s="864"/>
      <c r="DT16" s="864"/>
      <c r="DU16" s="865"/>
      <c r="DV16" s="866"/>
      <c r="DW16" s="867"/>
      <c r="DX16" s="867"/>
      <c r="DY16" s="867"/>
      <c r="DZ16" s="868"/>
      <c r="EA16" s="252"/>
    </row>
    <row r="17" spans="1:131" s="253" customFormat="1" ht="26.25" customHeight="1" x14ac:dyDescent="0.15">
      <c r="A17" s="259">
        <v>11</v>
      </c>
      <c r="B17" s="837"/>
      <c r="C17" s="838"/>
      <c r="D17" s="838"/>
      <c r="E17" s="838"/>
      <c r="F17" s="838"/>
      <c r="G17" s="838"/>
      <c r="H17" s="838"/>
      <c r="I17" s="838"/>
      <c r="J17" s="838"/>
      <c r="K17" s="838"/>
      <c r="L17" s="838"/>
      <c r="M17" s="838"/>
      <c r="N17" s="838"/>
      <c r="O17" s="838"/>
      <c r="P17" s="839"/>
      <c r="Q17" s="840"/>
      <c r="R17" s="841"/>
      <c r="S17" s="841"/>
      <c r="T17" s="841"/>
      <c r="U17" s="841"/>
      <c r="V17" s="841"/>
      <c r="W17" s="841"/>
      <c r="X17" s="841"/>
      <c r="Y17" s="841"/>
      <c r="Z17" s="841"/>
      <c r="AA17" s="841"/>
      <c r="AB17" s="841"/>
      <c r="AC17" s="841"/>
      <c r="AD17" s="841"/>
      <c r="AE17" s="842"/>
      <c r="AF17" s="843"/>
      <c r="AG17" s="844"/>
      <c r="AH17" s="844"/>
      <c r="AI17" s="844"/>
      <c r="AJ17" s="845"/>
      <c r="AK17" s="846"/>
      <c r="AL17" s="847"/>
      <c r="AM17" s="847"/>
      <c r="AN17" s="847"/>
      <c r="AO17" s="847"/>
      <c r="AP17" s="847"/>
      <c r="AQ17" s="847"/>
      <c r="AR17" s="847"/>
      <c r="AS17" s="847"/>
      <c r="AT17" s="847"/>
      <c r="AU17" s="848"/>
      <c r="AV17" s="848"/>
      <c r="AW17" s="848"/>
      <c r="AX17" s="848"/>
      <c r="AY17" s="849"/>
      <c r="AZ17" s="250"/>
      <c r="BA17" s="250"/>
      <c r="BB17" s="250"/>
      <c r="BC17" s="250"/>
      <c r="BD17" s="250"/>
      <c r="BE17" s="251"/>
      <c r="BF17" s="251"/>
      <c r="BG17" s="251"/>
      <c r="BH17" s="251"/>
      <c r="BI17" s="251"/>
      <c r="BJ17" s="251"/>
      <c r="BK17" s="251"/>
      <c r="BL17" s="251"/>
      <c r="BM17" s="251"/>
      <c r="BN17" s="251"/>
      <c r="BO17" s="251"/>
      <c r="BP17" s="251"/>
      <c r="BQ17" s="260">
        <v>11</v>
      </c>
      <c r="BR17" s="261"/>
      <c r="BS17" s="850"/>
      <c r="BT17" s="851"/>
      <c r="BU17" s="851"/>
      <c r="BV17" s="851"/>
      <c r="BW17" s="851"/>
      <c r="BX17" s="851"/>
      <c r="BY17" s="851"/>
      <c r="BZ17" s="851"/>
      <c r="CA17" s="851"/>
      <c r="CB17" s="851"/>
      <c r="CC17" s="851"/>
      <c r="CD17" s="851"/>
      <c r="CE17" s="851"/>
      <c r="CF17" s="851"/>
      <c r="CG17" s="852"/>
      <c r="CH17" s="863"/>
      <c r="CI17" s="864"/>
      <c r="CJ17" s="864"/>
      <c r="CK17" s="864"/>
      <c r="CL17" s="865"/>
      <c r="CM17" s="863"/>
      <c r="CN17" s="864"/>
      <c r="CO17" s="864"/>
      <c r="CP17" s="864"/>
      <c r="CQ17" s="865"/>
      <c r="CR17" s="863"/>
      <c r="CS17" s="864"/>
      <c r="CT17" s="864"/>
      <c r="CU17" s="864"/>
      <c r="CV17" s="865"/>
      <c r="CW17" s="863"/>
      <c r="CX17" s="864"/>
      <c r="CY17" s="864"/>
      <c r="CZ17" s="864"/>
      <c r="DA17" s="865"/>
      <c r="DB17" s="863"/>
      <c r="DC17" s="864"/>
      <c r="DD17" s="864"/>
      <c r="DE17" s="864"/>
      <c r="DF17" s="865"/>
      <c r="DG17" s="863"/>
      <c r="DH17" s="864"/>
      <c r="DI17" s="864"/>
      <c r="DJ17" s="864"/>
      <c r="DK17" s="865"/>
      <c r="DL17" s="863"/>
      <c r="DM17" s="864"/>
      <c r="DN17" s="864"/>
      <c r="DO17" s="864"/>
      <c r="DP17" s="865"/>
      <c r="DQ17" s="863"/>
      <c r="DR17" s="864"/>
      <c r="DS17" s="864"/>
      <c r="DT17" s="864"/>
      <c r="DU17" s="865"/>
      <c r="DV17" s="866"/>
      <c r="DW17" s="867"/>
      <c r="DX17" s="867"/>
      <c r="DY17" s="867"/>
      <c r="DZ17" s="868"/>
      <c r="EA17" s="252"/>
    </row>
    <row r="18" spans="1:131" s="253" customFormat="1" ht="26.25" customHeight="1" x14ac:dyDescent="0.15">
      <c r="A18" s="259">
        <v>12</v>
      </c>
      <c r="B18" s="837"/>
      <c r="C18" s="838"/>
      <c r="D18" s="838"/>
      <c r="E18" s="838"/>
      <c r="F18" s="838"/>
      <c r="G18" s="838"/>
      <c r="H18" s="838"/>
      <c r="I18" s="838"/>
      <c r="J18" s="838"/>
      <c r="K18" s="838"/>
      <c r="L18" s="838"/>
      <c r="M18" s="838"/>
      <c r="N18" s="838"/>
      <c r="O18" s="838"/>
      <c r="P18" s="839"/>
      <c r="Q18" s="840"/>
      <c r="R18" s="841"/>
      <c r="S18" s="841"/>
      <c r="T18" s="841"/>
      <c r="U18" s="841"/>
      <c r="V18" s="841"/>
      <c r="W18" s="841"/>
      <c r="X18" s="841"/>
      <c r="Y18" s="841"/>
      <c r="Z18" s="841"/>
      <c r="AA18" s="841"/>
      <c r="AB18" s="841"/>
      <c r="AC18" s="841"/>
      <c r="AD18" s="841"/>
      <c r="AE18" s="842"/>
      <c r="AF18" s="843"/>
      <c r="AG18" s="844"/>
      <c r="AH18" s="844"/>
      <c r="AI18" s="844"/>
      <c r="AJ18" s="845"/>
      <c r="AK18" s="846"/>
      <c r="AL18" s="847"/>
      <c r="AM18" s="847"/>
      <c r="AN18" s="847"/>
      <c r="AO18" s="847"/>
      <c r="AP18" s="847"/>
      <c r="AQ18" s="847"/>
      <c r="AR18" s="847"/>
      <c r="AS18" s="847"/>
      <c r="AT18" s="847"/>
      <c r="AU18" s="848"/>
      <c r="AV18" s="848"/>
      <c r="AW18" s="848"/>
      <c r="AX18" s="848"/>
      <c r="AY18" s="849"/>
      <c r="AZ18" s="250"/>
      <c r="BA18" s="250"/>
      <c r="BB18" s="250"/>
      <c r="BC18" s="250"/>
      <c r="BD18" s="250"/>
      <c r="BE18" s="251"/>
      <c r="BF18" s="251"/>
      <c r="BG18" s="251"/>
      <c r="BH18" s="251"/>
      <c r="BI18" s="251"/>
      <c r="BJ18" s="251"/>
      <c r="BK18" s="251"/>
      <c r="BL18" s="251"/>
      <c r="BM18" s="251"/>
      <c r="BN18" s="251"/>
      <c r="BO18" s="251"/>
      <c r="BP18" s="251"/>
      <c r="BQ18" s="260">
        <v>12</v>
      </c>
      <c r="BR18" s="261"/>
      <c r="BS18" s="850"/>
      <c r="BT18" s="851"/>
      <c r="BU18" s="851"/>
      <c r="BV18" s="851"/>
      <c r="BW18" s="851"/>
      <c r="BX18" s="851"/>
      <c r="BY18" s="851"/>
      <c r="BZ18" s="851"/>
      <c r="CA18" s="851"/>
      <c r="CB18" s="851"/>
      <c r="CC18" s="851"/>
      <c r="CD18" s="851"/>
      <c r="CE18" s="851"/>
      <c r="CF18" s="851"/>
      <c r="CG18" s="852"/>
      <c r="CH18" s="863"/>
      <c r="CI18" s="864"/>
      <c r="CJ18" s="864"/>
      <c r="CK18" s="864"/>
      <c r="CL18" s="865"/>
      <c r="CM18" s="863"/>
      <c r="CN18" s="864"/>
      <c r="CO18" s="864"/>
      <c r="CP18" s="864"/>
      <c r="CQ18" s="865"/>
      <c r="CR18" s="863"/>
      <c r="CS18" s="864"/>
      <c r="CT18" s="864"/>
      <c r="CU18" s="864"/>
      <c r="CV18" s="865"/>
      <c r="CW18" s="863"/>
      <c r="CX18" s="864"/>
      <c r="CY18" s="864"/>
      <c r="CZ18" s="864"/>
      <c r="DA18" s="865"/>
      <c r="DB18" s="863"/>
      <c r="DC18" s="864"/>
      <c r="DD18" s="864"/>
      <c r="DE18" s="864"/>
      <c r="DF18" s="865"/>
      <c r="DG18" s="863"/>
      <c r="DH18" s="864"/>
      <c r="DI18" s="864"/>
      <c r="DJ18" s="864"/>
      <c r="DK18" s="865"/>
      <c r="DL18" s="863"/>
      <c r="DM18" s="864"/>
      <c r="DN18" s="864"/>
      <c r="DO18" s="864"/>
      <c r="DP18" s="865"/>
      <c r="DQ18" s="863"/>
      <c r="DR18" s="864"/>
      <c r="DS18" s="864"/>
      <c r="DT18" s="864"/>
      <c r="DU18" s="865"/>
      <c r="DV18" s="866"/>
      <c r="DW18" s="867"/>
      <c r="DX18" s="867"/>
      <c r="DY18" s="867"/>
      <c r="DZ18" s="868"/>
      <c r="EA18" s="252"/>
    </row>
    <row r="19" spans="1:131" s="253" customFormat="1" ht="26.25" customHeight="1" x14ac:dyDescent="0.15">
      <c r="A19" s="259">
        <v>13</v>
      </c>
      <c r="B19" s="837"/>
      <c r="C19" s="838"/>
      <c r="D19" s="838"/>
      <c r="E19" s="838"/>
      <c r="F19" s="838"/>
      <c r="G19" s="838"/>
      <c r="H19" s="838"/>
      <c r="I19" s="838"/>
      <c r="J19" s="838"/>
      <c r="K19" s="838"/>
      <c r="L19" s="838"/>
      <c r="M19" s="838"/>
      <c r="N19" s="838"/>
      <c r="O19" s="838"/>
      <c r="P19" s="839"/>
      <c r="Q19" s="840"/>
      <c r="R19" s="841"/>
      <c r="S19" s="841"/>
      <c r="T19" s="841"/>
      <c r="U19" s="841"/>
      <c r="V19" s="841"/>
      <c r="W19" s="841"/>
      <c r="X19" s="841"/>
      <c r="Y19" s="841"/>
      <c r="Z19" s="841"/>
      <c r="AA19" s="841"/>
      <c r="AB19" s="841"/>
      <c r="AC19" s="841"/>
      <c r="AD19" s="841"/>
      <c r="AE19" s="842"/>
      <c r="AF19" s="843"/>
      <c r="AG19" s="844"/>
      <c r="AH19" s="844"/>
      <c r="AI19" s="844"/>
      <c r="AJ19" s="845"/>
      <c r="AK19" s="846"/>
      <c r="AL19" s="847"/>
      <c r="AM19" s="847"/>
      <c r="AN19" s="847"/>
      <c r="AO19" s="847"/>
      <c r="AP19" s="847"/>
      <c r="AQ19" s="847"/>
      <c r="AR19" s="847"/>
      <c r="AS19" s="847"/>
      <c r="AT19" s="847"/>
      <c r="AU19" s="848"/>
      <c r="AV19" s="848"/>
      <c r="AW19" s="848"/>
      <c r="AX19" s="848"/>
      <c r="AY19" s="849"/>
      <c r="AZ19" s="250"/>
      <c r="BA19" s="250"/>
      <c r="BB19" s="250"/>
      <c r="BC19" s="250"/>
      <c r="BD19" s="250"/>
      <c r="BE19" s="251"/>
      <c r="BF19" s="251"/>
      <c r="BG19" s="251"/>
      <c r="BH19" s="251"/>
      <c r="BI19" s="251"/>
      <c r="BJ19" s="251"/>
      <c r="BK19" s="251"/>
      <c r="BL19" s="251"/>
      <c r="BM19" s="251"/>
      <c r="BN19" s="251"/>
      <c r="BO19" s="251"/>
      <c r="BP19" s="251"/>
      <c r="BQ19" s="260">
        <v>13</v>
      </c>
      <c r="BR19" s="261"/>
      <c r="BS19" s="850"/>
      <c r="BT19" s="851"/>
      <c r="BU19" s="851"/>
      <c r="BV19" s="851"/>
      <c r="BW19" s="851"/>
      <c r="BX19" s="851"/>
      <c r="BY19" s="851"/>
      <c r="BZ19" s="851"/>
      <c r="CA19" s="851"/>
      <c r="CB19" s="851"/>
      <c r="CC19" s="851"/>
      <c r="CD19" s="851"/>
      <c r="CE19" s="851"/>
      <c r="CF19" s="851"/>
      <c r="CG19" s="852"/>
      <c r="CH19" s="863"/>
      <c r="CI19" s="864"/>
      <c r="CJ19" s="864"/>
      <c r="CK19" s="864"/>
      <c r="CL19" s="865"/>
      <c r="CM19" s="863"/>
      <c r="CN19" s="864"/>
      <c r="CO19" s="864"/>
      <c r="CP19" s="864"/>
      <c r="CQ19" s="865"/>
      <c r="CR19" s="863"/>
      <c r="CS19" s="864"/>
      <c r="CT19" s="864"/>
      <c r="CU19" s="864"/>
      <c r="CV19" s="865"/>
      <c r="CW19" s="863"/>
      <c r="CX19" s="864"/>
      <c r="CY19" s="864"/>
      <c r="CZ19" s="864"/>
      <c r="DA19" s="865"/>
      <c r="DB19" s="863"/>
      <c r="DC19" s="864"/>
      <c r="DD19" s="864"/>
      <c r="DE19" s="864"/>
      <c r="DF19" s="865"/>
      <c r="DG19" s="863"/>
      <c r="DH19" s="864"/>
      <c r="DI19" s="864"/>
      <c r="DJ19" s="864"/>
      <c r="DK19" s="865"/>
      <c r="DL19" s="863"/>
      <c r="DM19" s="864"/>
      <c r="DN19" s="864"/>
      <c r="DO19" s="864"/>
      <c r="DP19" s="865"/>
      <c r="DQ19" s="863"/>
      <c r="DR19" s="864"/>
      <c r="DS19" s="864"/>
      <c r="DT19" s="864"/>
      <c r="DU19" s="865"/>
      <c r="DV19" s="866"/>
      <c r="DW19" s="867"/>
      <c r="DX19" s="867"/>
      <c r="DY19" s="867"/>
      <c r="DZ19" s="868"/>
      <c r="EA19" s="252"/>
    </row>
    <row r="20" spans="1:131" s="253" customFormat="1" ht="26.25" customHeight="1" x14ac:dyDescent="0.15">
      <c r="A20" s="259">
        <v>14</v>
      </c>
      <c r="B20" s="837"/>
      <c r="C20" s="838"/>
      <c r="D20" s="838"/>
      <c r="E20" s="838"/>
      <c r="F20" s="838"/>
      <c r="G20" s="838"/>
      <c r="H20" s="838"/>
      <c r="I20" s="838"/>
      <c r="J20" s="838"/>
      <c r="K20" s="838"/>
      <c r="L20" s="838"/>
      <c r="M20" s="838"/>
      <c r="N20" s="838"/>
      <c r="O20" s="838"/>
      <c r="P20" s="839"/>
      <c r="Q20" s="840"/>
      <c r="R20" s="841"/>
      <c r="S20" s="841"/>
      <c r="T20" s="841"/>
      <c r="U20" s="841"/>
      <c r="V20" s="841"/>
      <c r="W20" s="841"/>
      <c r="X20" s="841"/>
      <c r="Y20" s="841"/>
      <c r="Z20" s="841"/>
      <c r="AA20" s="841"/>
      <c r="AB20" s="841"/>
      <c r="AC20" s="841"/>
      <c r="AD20" s="841"/>
      <c r="AE20" s="842"/>
      <c r="AF20" s="843"/>
      <c r="AG20" s="844"/>
      <c r="AH20" s="844"/>
      <c r="AI20" s="844"/>
      <c r="AJ20" s="845"/>
      <c r="AK20" s="846"/>
      <c r="AL20" s="847"/>
      <c r="AM20" s="847"/>
      <c r="AN20" s="847"/>
      <c r="AO20" s="847"/>
      <c r="AP20" s="847"/>
      <c r="AQ20" s="847"/>
      <c r="AR20" s="847"/>
      <c r="AS20" s="847"/>
      <c r="AT20" s="847"/>
      <c r="AU20" s="848"/>
      <c r="AV20" s="848"/>
      <c r="AW20" s="848"/>
      <c r="AX20" s="848"/>
      <c r="AY20" s="849"/>
      <c r="AZ20" s="250"/>
      <c r="BA20" s="250"/>
      <c r="BB20" s="250"/>
      <c r="BC20" s="250"/>
      <c r="BD20" s="250"/>
      <c r="BE20" s="251"/>
      <c r="BF20" s="251"/>
      <c r="BG20" s="251"/>
      <c r="BH20" s="251"/>
      <c r="BI20" s="251"/>
      <c r="BJ20" s="251"/>
      <c r="BK20" s="251"/>
      <c r="BL20" s="251"/>
      <c r="BM20" s="251"/>
      <c r="BN20" s="251"/>
      <c r="BO20" s="251"/>
      <c r="BP20" s="251"/>
      <c r="BQ20" s="260">
        <v>14</v>
      </c>
      <c r="BR20" s="261"/>
      <c r="BS20" s="850"/>
      <c r="BT20" s="851"/>
      <c r="BU20" s="851"/>
      <c r="BV20" s="851"/>
      <c r="BW20" s="851"/>
      <c r="BX20" s="851"/>
      <c r="BY20" s="851"/>
      <c r="BZ20" s="851"/>
      <c r="CA20" s="851"/>
      <c r="CB20" s="851"/>
      <c r="CC20" s="851"/>
      <c r="CD20" s="851"/>
      <c r="CE20" s="851"/>
      <c r="CF20" s="851"/>
      <c r="CG20" s="852"/>
      <c r="CH20" s="863"/>
      <c r="CI20" s="864"/>
      <c r="CJ20" s="864"/>
      <c r="CK20" s="864"/>
      <c r="CL20" s="865"/>
      <c r="CM20" s="863"/>
      <c r="CN20" s="864"/>
      <c r="CO20" s="864"/>
      <c r="CP20" s="864"/>
      <c r="CQ20" s="865"/>
      <c r="CR20" s="863"/>
      <c r="CS20" s="864"/>
      <c r="CT20" s="864"/>
      <c r="CU20" s="864"/>
      <c r="CV20" s="865"/>
      <c r="CW20" s="863"/>
      <c r="CX20" s="864"/>
      <c r="CY20" s="864"/>
      <c r="CZ20" s="864"/>
      <c r="DA20" s="865"/>
      <c r="DB20" s="863"/>
      <c r="DC20" s="864"/>
      <c r="DD20" s="864"/>
      <c r="DE20" s="864"/>
      <c r="DF20" s="865"/>
      <c r="DG20" s="863"/>
      <c r="DH20" s="864"/>
      <c r="DI20" s="864"/>
      <c r="DJ20" s="864"/>
      <c r="DK20" s="865"/>
      <c r="DL20" s="863"/>
      <c r="DM20" s="864"/>
      <c r="DN20" s="864"/>
      <c r="DO20" s="864"/>
      <c r="DP20" s="865"/>
      <c r="DQ20" s="863"/>
      <c r="DR20" s="864"/>
      <c r="DS20" s="864"/>
      <c r="DT20" s="864"/>
      <c r="DU20" s="865"/>
      <c r="DV20" s="866"/>
      <c r="DW20" s="867"/>
      <c r="DX20" s="867"/>
      <c r="DY20" s="867"/>
      <c r="DZ20" s="868"/>
      <c r="EA20" s="252"/>
    </row>
    <row r="21" spans="1:131" s="253" customFormat="1" ht="26.25" customHeight="1" thickBot="1" x14ac:dyDescent="0.2">
      <c r="A21" s="259">
        <v>15</v>
      </c>
      <c r="B21" s="837"/>
      <c r="C21" s="838"/>
      <c r="D21" s="838"/>
      <c r="E21" s="838"/>
      <c r="F21" s="838"/>
      <c r="G21" s="838"/>
      <c r="H21" s="838"/>
      <c r="I21" s="838"/>
      <c r="J21" s="838"/>
      <c r="K21" s="838"/>
      <c r="L21" s="838"/>
      <c r="M21" s="838"/>
      <c r="N21" s="838"/>
      <c r="O21" s="838"/>
      <c r="P21" s="839"/>
      <c r="Q21" s="840"/>
      <c r="R21" s="841"/>
      <c r="S21" s="841"/>
      <c r="T21" s="841"/>
      <c r="U21" s="841"/>
      <c r="V21" s="841"/>
      <c r="W21" s="841"/>
      <c r="X21" s="841"/>
      <c r="Y21" s="841"/>
      <c r="Z21" s="841"/>
      <c r="AA21" s="841"/>
      <c r="AB21" s="841"/>
      <c r="AC21" s="841"/>
      <c r="AD21" s="841"/>
      <c r="AE21" s="842"/>
      <c r="AF21" s="843"/>
      <c r="AG21" s="844"/>
      <c r="AH21" s="844"/>
      <c r="AI21" s="844"/>
      <c r="AJ21" s="845"/>
      <c r="AK21" s="846"/>
      <c r="AL21" s="847"/>
      <c r="AM21" s="847"/>
      <c r="AN21" s="847"/>
      <c r="AO21" s="847"/>
      <c r="AP21" s="847"/>
      <c r="AQ21" s="847"/>
      <c r="AR21" s="847"/>
      <c r="AS21" s="847"/>
      <c r="AT21" s="847"/>
      <c r="AU21" s="848"/>
      <c r="AV21" s="848"/>
      <c r="AW21" s="848"/>
      <c r="AX21" s="848"/>
      <c r="AY21" s="849"/>
      <c r="AZ21" s="250"/>
      <c r="BA21" s="250"/>
      <c r="BB21" s="250"/>
      <c r="BC21" s="250"/>
      <c r="BD21" s="250"/>
      <c r="BE21" s="251"/>
      <c r="BF21" s="251"/>
      <c r="BG21" s="251"/>
      <c r="BH21" s="251"/>
      <c r="BI21" s="251"/>
      <c r="BJ21" s="251"/>
      <c r="BK21" s="251"/>
      <c r="BL21" s="251"/>
      <c r="BM21" s="251"/>
      <c r="BN21" s="251"/>
      <c r="BO21" s="251"/>
      <c r="BP21" s="251"/>
      <c r="BQ21" s="260">
        <v>15</v>
      </c>
      <c r="BR21" s="261"/>
      <c r="BS21" s="850"/>
      <c r="BT21" s="851"/>
      <c r="BU21" s="851"/>
      <c r="BV21" s="851"/>
      <c r="BW21" s="851"/>
      <c r="BX21" s="851"/>
      <c r="BY21" s="851"/>
      <c r="BZ21" s="851"/>
      <c r="CA21" s="851"/>
      <c r="CB21" s="851"/>
      <c r="CC21" s="851"/>
      <c r="CD21" s="851"/>
      <c r="CE21" s="851"/>
      <c r="CF21" s="851"/>
      <c r="CG21" s="852"/>
      <c r="CH21" s="863"/>
      <c r="CI21" s="864"/>
      <c r="CJ21" s="864"/>
      <c r="CK21" s="864"/>
      <c r="CL21" s="865"/>
      <c r="CM21" s="863"/>
      <c r="CN21" s="864"/>
      <c r="CO21" s="864"/>
      <c r="CP21" s="864"/>
      <c r="CQ21" s="865"/>
      <c r="CR21" s="863"/>
      <c r="CS21" s="864"/>
      <c r="CT21" s="864"/>
      <c r="CU21" s="864"/>
      <c r="CV21" s="865"/>
      <c r="CW21" s="863"/>
      <c r="CX21" s="864"/>
      <c r="CY21" s="864"/>
      <c r="CZ21" s="864"/>
      <c r="DA21" s="865"/>
      <c r="DB21" s="863"/>
      <c r="DC21" s="864"/>
      <c r="DD21" s="864"/>
      <c r="DE21" s="864"/>
      <c r="DF21" s="865"/>
      <c r="DG21" s="863"/>
      <c r="DH21" s="864"/>
      <c r="DI21" s="864"/>
      <c r="DJ21" s="864"/>
      <c r="DK21" s="865"/>
      <c r="DL21" s="863"/>
      <c r="DM21" s="864"/>
      <c r="DN21" s="864"/>
      <c r="DO21" s="864"/>
      <c r="DP21" s="865"/>
      <c r="DQ21" s="863"/>
      <c r="DR21" s="864"/>
      <c r="DS21" s="864"/>
      <c r="DT21" s="864"/>
      <c r="DU21" s="865"/>
      <c r="DV21" s="866"/>
      <c r="DW21" s="867"/>
      <c r="DX21" s="867"/>
      <c r="DY21" s="867"/>
      <c r="DZ21" s="868"/>
      <c r="EA21" s="252"/>
    </row>
    <row r="22" spans="1:131" s="253" customFormat="1" ht="26.25" customHeight="1" x14ac:dyDescent="0.15">
      <c r="A22" s="259">
        <v>16</v>
      </c>
      <c r="B22" s="837"/>
      <c r="C22" s="838"/>
      <c r="D22" s="838"/>
      <c r="E22" s="838"/>
      <c r="F22" s="838"/>
      <c r="G22" s="838"/>
      <c r="H22" s="838"/>
      <c r="I22" s="838"/>
      <c r="J22" s="838"/>
      <c r="K22" s="838"/>
      <c r="L22" s="838"/>
      <c r="M22" s="838"/>
      <c r="N22" s="838"/>
      <c r="O22" s="838"/>
      <c r="P22" s="839"/>
      <c r="Q22" s="869"/>
      <c r="R22" s="870"/>
      <c r="S22" s="870"/>
      <c r="T22" s="870"/>
      <c r="U22" s="870"/>
      <c r="V22" s="870"/>
      <c r="W22" s="870"/>
      <c r="X22" s="870"/>
      <c r="Y22" s="870"/>
      <c r="Z22" s="870"/>
      <c r="AA22" s="870"/>
      <c r="AB22" s="870"/>
      <c r="AC22" s="870"/>
      <c r="AD22" s="870"/>
      <c r="AE22" s="871"/>
      <c r="AF22" s="843"/>
      <c r="AG22" s="844"/>
      <c r="AH22" s="844"/>
      <c r="AI22" s="844"/>
      <c r="AJ22" s="845"/>
      <c r="AK22" s="884"/>
      <c r="AL22" s="885"/>
      <c r="AM22" s="885"/>
      <c r="AN22" s="885"/>
      <c r="AO22" s="885"/>
      <c r="AP22" s="885"/>
      <c r="AQ22" s="885"/>
      <c r="AR22" s="885"/>
      <c r="AS22" s="885"/>
      <c r="AT22" s="885"/>
      <c r="AU22" s="886"/>
      <c r="AV22" s="886"/>
      <c r="AW22" s="886"/>
      <c r="AX22" s="886"/>
      <c r="AY22" s="887"/>
      <c r="AZ22" s="888" t="s">
        <v>390</v>
      </c>
      <c r="BA22" s="888"/>
      <c r="BB22" s="888"/>
      <c r="BC22" s="888"/>
      <c r="BD22" s="889"/>
      <c r="BE22" s="251"/>
      <c r="BF22" s="251"/>
      <c r="BG22" s="251"/>
      <c r="BH22" s="251"/>
      <c r="BI22" s="251"/>
      <c r="BJ22" s="251"/>
      <c r="BK22" s="251"/>
      <c r="BL22" s="251"/>
      <c r="BM22" s="251"/>
      <c r="BN22" s="251"/>
      <c r="BO22" s="251"/>
      <c r="BP22" s="251"/>
      <c r="BQ22" s="260">
        <v>16</v>
      </c>
      <c r="BR22" s="261"/>
      <c r="BS22" s="850"/>
      <c r="BT22" s="851"/>
      <c r="BU22" s="851"/>
      <c r="BV22" s="851"/>
      <c r="BW22" s="851"/>
      <c r="BX22" s="851"/>
      <c r="BY22" s="851"/>
      <c r="BZ22" s="851"/>
      <c r="CA22" s="851"/>
      <c r="CB22" s="851"/>
      <c r="CC22" s="851"/>
      <c r="CD22" s="851"/>
      <c r="CE22" s="851"/>
      <c r="CF22" s="851"/>
      <c r="CG22" s="852"/>
      <c r="CH22" s="863"/>
      <c r="CI22" s="864"/>
      <c r="CJ22" s="864"/>
      <c r="CK22" s="864"/>
      <c r="CL22" s="865"/>
      <c r="CM22" s="863"/>
      <c r="CN22" s="864"/>
      <c r="CO22" s="864"/>
      <c r="CP22" s="864"/>
      <c r="CQ22" s="865"/>
      <c r="CR22" s="863"/>
      <c r="CS22" s="864"/>
      <c r="CT22" s="864"/>
      <c r="CU22" s="864"/>
      <c r="CV22" s="865"/>
      <c r="CW22" s="863"/>
      <c r="CX22" s="864"/>
      <c r="CY22" s="864"/>
      <c r="CZ22" s="864"/>
      <c r="DA22" s="865"/>
      <c r="DB22" s="863"/>
      <c r="DC22" s="864"/>
      <c r="DD22" s="864"/>
      <c r="DE22" s="864"/>
      <c r="DF22" s="865"/>
      <c r="DG22" s="863"/>
      <c r="DH22" s="864"/>
      <c r="DI22" s="864"/>
      <c r="DJ22" s="864"/>
      <c r="DK22" s="865"/>
      <c r="DL22" s="863"/>
      <c r="DM22" s="864"/>
      <c r="DN22" s="864"/>
      <c r="DO22" s="864"/>
      <c r="DP22" s="865"/>
      <c r="DQ22" s="863"/>
      <c r="DR22" s="864"/>
      <c r="DS22" s="864"/>
      <c r="DT22" s="864"/>
      <c r="DU22" s="865"/>
      <c r="DV22" s="866"/>
      <c r="DW22" s="867"/>
      <c r="DX22" s="867"/>
      <c r="DY22" s="867"/>
      <c r="DZ22" s="868"/>
      <c r="EA22" s="252"/>
    </row>
    <row r="23" spans="1:131" s="253" customFormat="1" ht="26.25" customHeight="1" thickBot="1" x14ac:dyDescent="0.2">
      <c r="A23" s="262" t="s">
        <v>391</v>
      </c>
      <c r="B23" s="872" t="s">
        <v>392</v>
      </c>
      <c r="C23" s="873"/>
      <c r="D23" s="873"/>
      <c r="E23" s="873"/>
      <c r="F23" s="873"/>
      <c r="G23" s="873"/>
      <c r="H23" s="873"/>
      <c r="I23" s="873"/>
      <c r="J23" s="873"/>
      <c r="K23" s="873"/>
      <c r="L23" s="873"/>
      <c r="M23" s="873"/>
      <c r="N23" s="873"/>
      <c r="O23" s="873"/>
      <c r="P23" s="874"/>
      <c r="Q23" s="875">
        <v>7533</v>
      </c>
      <c r="R23" s="876"/>
      <c r="S23" s="876"/>
      <c r="T23" s="876"/>
      <c r="U23" s="876"/>
      <c r="V23" s="876">
        <v>7225</v>
      </c>
      <c r="W23" s="876"/>
      <c r="X23" s="876"/>
      <c r="Y23" s="876"/>
      <c r="Z23" s="876"/>
      <c r="AA23" s="876">
        <v>308</v>
      </c>
      <c r="AB23" s="876"/>
      <c r="AC23" s="876"/>
      <c r="AD23" s="876"/>
      <c r="AE23" s="877"/>
      <c r="AF23" s="878">
        <v>241</v>
      </c>
      <c r="AG23" s="876"/>
      <c r="AH23" s="876"/>
      <c r="AI23" s="876"/>
      <c r="AJ23" s="879"/>
      <c r="AK23" s="880"/>
      <c r="AL23" s="881"/>
      <c r="AM23" s="881"/>
      <c r="AN23" s="881"/>
      <c r="AO23" s="881"/>
      <c r="AP23" s="876">
        <v>5200</v>
      </c>
      <c r="AQ23" s="876"/>
      <c r="AR23" s="876"/>
      <c r="AS23" s="876"/>
      <c r="AT23" s="876"/>
      <c r="AU23" s="882"/>
      <c r="AV23" s="882"/>
      <c r="AW23" s="882"/>
      <c r="AX23" s="882"/>
      <c r="AY23" s="883"/>
      <c r="AZ23" s="891" t="s">
        <v>128</v>
      </c>
      <c r="BA23" s="892"/>
      <c r="BB23" s="892"/>
      <c r="BC23" s="892"/>
      <c r="BD23" s="893"/>
      <c r="BE23" s="251"/>
      <c r="BF23" s="251"/>
      <c r="BG23" s="251"/>
      <c r="BH23" s="251"/>
      <c r="BI23" s="251"/>
      <c r="BJ23" s="251"/>
      <c r="BK23" s="251"/>
      <c r="BL23" s="251"/>
      <c r="BM23" s="251"/>
      <c r="BN23" s="251"/>
      <c r="BO23" s="251"/>
      <c r="BP23" s="251"/>
      <c r="BQ23" s="260">
        <v>17</v>
      </c>
      <c r="BR23" s="261"/>
      <c r="BS23" s="850"/>
      <c r="BT23" s="851"/>
      <c r="BU23" s="851"/>
      <c r="BV23" s="851"/>
      <c r="BW23" s="851"/>
      <c r="BX23" s="851"/>
      <c r="BY23" s="851"/>
      <c r="BZ23" s="851"/>
      <c r="CA23" s="851"/>
      <c r="CB23" s="851"/>
      <c r="CC23" s="851"/>
      <c r="CD23" s="851"/>
      <c r="CE23" s="851"/>
      <c r="CF23" s="851"/>
      <c r="CG23" s="852"/>
      <c r="CH23" s="863"/>
      <c r="CI23" s="864"/>
      <c r="CJ23" s="864"/>
      <c r="CK23" s="864"/>
      <c r="CL23" s="865"/>
      <c r="CM23" s="863"/>
      <c r="CN23" s="864"/>
      <c r="CO23" s="864"/>
      <c r="CP23" s="864"/>
      <c r="CQ23" s="865"/>
      <c r="CR23" s="863"/>
      <c r="CS23" s="864"/>
      <c r="CT23" s="864"/>
      <c r="CU23" s="864"/>
      <c r="CV23" s="865"/>
      <c r="CW23" s="863"/>
      <c r="CX23" s="864"/>
      <c r="CY23" s="864"/>
      <c r="CZ23" s="864"/>
      <c r="DA23" s="865"/>
      <c r="DB23" s="863"/>
      <c r="DC23" s="864"/>
      <c r="DD23" s="864"/>
      <c r="DE23" s="864"/>
      <c r="DF23" s="865"/>
      <c r="DG23" s="863"/>
      <c r="DH23" s="864"/>
      <c r="DI23" s="864"/>
      <c r="DJ23" s="864"/>
      <c r="DK23" s="865"/>
      <c r="DL23" s="863"/>
      <c r="DM23" s="864"/>
      <c r="DN23" s="864"/>
      <c r="DO23" s="864"/>
      <c r="DP23" s="865"/>
      <c r="DQ23" s="863"/>
      <c r="DR23" s="864"/>
      <c r="DS23" s="864"/>
      <c r="DT23" s="864"/>
      <c r="DU23" s="865"/>
      <c r="DV23" s="866"/>
      <c r="DW23" s="867"/>
      <c r="DX23" s="867"/>
      <c r="DY23" s="867"/>
      <c r="DZ23" s="868"/>
      <c r="EA23" s="252"/>
    </row>
    <row r="24" spans="1:131" s="253" customFormat="1" ht="26.25" customHeight="1" x14ac:dyDescent="0.15">
      <c r="A24" s="890" t="s">
        <v>393</v>
      </c>
      <c r="B24" s="890"/>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890"/>
      <c r="AY24" s="890"/>
      <c r="AZ24" s="250"/>
      <c r="BA24" s="250"/>
      <c r="BB24" s="250"/>
      <c r="BC24" s="250"/>
      <c r="BD24" s="250"/>
      <c r="BE24" s="251"/>
      <c r="BF24" s="251"/>
      <c r="BG24" s="251"/>
      <c r="BH24" s="251"/>
      <c r="BI24" s="251"/>
      <c r="BJ24" s="251"/>
      <c r="BK24" s="251"/>
      <c r="BL24" s="251"/>
      <c r="BM24" s="251"/>
      <c r="BN24" s="251"/>
      <c r="BO24" s="251"/>
      <c r="BP24" s="251"/>
      <c r="BQ24" s="260">
        <v>18</v>
      </c>
      <c r="BR24" s="261"/>
      <c r="BS24" s="850"/>
      <c r="BT24" s="851"/>
      <c r="BU24" s="851"/>
      <c r="BV24" s="851"/>
      <c r="BW24" s="851"/>
      <c r="BX24" s="851"/>
      <c r="BY24" s="851"/>
      <c r="BZ24" s="851"/>
      <c r="CA24" s="851"/>
      <c r="CB24" s="851"/>
      <c r="CC24" s="851"/>
      <c r="CD24" s="851"/>
      <c r="CE24" s="851"/>
      <c r="CF24" s="851"/>
      <c r="CG24" s="852"/>
      <c r="CH24" s="863"/>
      <c r="CI24" s="864"/>
      <c r="CJ24" s="864"/>
      <c r="CK24" s="864"/>
      <c r="CL24" s="865"/>
      <c r="CM24" s="863"/>
      <c r="CN24" s="864"/>
      <c r="CO24" s="864"/>
      <c r="CP24" s="864"/>
      <c r="CQ24" s="865"/>
      <c r="CR24" s="863"/>
      <c r="CS24" s="864"/>
      <c r="CT24" s="864"/>
      <c r="CU24" s="864"/>
      <c r="CV24" s="865"/>
      <c r="CW24" s="863"/>
      <c r="CX24" s="864"/>
      <c r="CY24" s="864"/>
      <c r="CZ24" s="864"/>
      <c r="DA24" s="865"/>
      <c r="DB24" s="863"/>
      <c r="DC24" s="864"/>
      <c r="DD24" s="864"/>
      <c r="DE24" s="864"/>
      <c r="DF24" s="865"/>
      <c r="DG24" s="863"/>
      <c r="DH24" s="864"/>
      <c r="DI24" s="864"/>
      <c r="DJ24" s="864"/>
      <c r="DK24" s="865"/>
      <c r="DL24" s="863"/>
      <c r="DM24" s="864"/>
      <c r="DN24" s="864"/>
      <c r="DO24" s="864"/>
      <c r="DP24" s="865"/>
      <c r="DQ24" s="863"/>
      <c r="DR24" s="864"/>
      <c r="DS24" s="864"/>
      <c r="DT24" s="864"/>
      <c r="DU24" s="865"/>
      <c r="DV24" s="866"/>
      <c r="DW24" s="867"/>
      <c r="DX24" s="867"/>
      <c r="DY24" s="867"/>
      <c r="DZ24" s="868"/>
      <c r="EA24" s="252"/>
    </row>
    <row r="25" spans="1:131" s="245" customFormat="1" ht="26.25" customHeight="1" thickBot="1" x14ac:dyDescent="0.2">
      <c r="A25" s="831" t="s">
        <v>394</v>
      </c>
      <c r="B25" s="831"/>
      <c r="C25" s="831"/>
      <c r="D25" s="831"/>
      <c r="E25" s="831"/>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1"/>
      <c r="AI25" s="831"/>
      <c r="AJ25" s="831"/>
      <c r="AK25" s="831"/>
      <c r="AL25" s="831"/>
      <c r="AM25" s="831"/>
      <c r="AN25" s="831"/>
      <c r="AO25" s="831"/>
      <c r="AP25" s="831"/>
      <c r="AQ25" s="831"/>
      <c r="AR25" s="831"/>
      <c r="AS25" s="831"/>
      <c r="AT25" s="831"/>
      <c r="AU25" s="831"/>
      <c r="AV25" s="831"/>
      <c r="AW25" s="831"/>
      <c r="AX25" s="831"/>
      <c r="AY25" s="831"/>
      <c r="AZ25" s="831"/>
      <c r="BA25" s="831"/>
      <c r="BB25" s="831"/>
      <c r="BC25" s="831"/>
      <c r="BD25" s="831"/>
      <c r="BE25" s="831"/>
      <c r="BF25" s="831"/>
      <c r="BG25" s="831"/>
      <c r="BH25" s="831"/>
      <c r="BI25" s="831"/>
      <c r="BJ25" s="250"/>
      <c r="BK25" s="250"/>
      <c r="BL25" s="250"/>
      <c r="BM25" s="250"/>
      <c r="BN25" s="250"/>
      <c r="BO25" s="263"/>
      <c r="BP25" s="263"/>
      <c r="BQ25" s="260">
        <v>19</v>
      </c>
      <c r="BR25" s="261"/>
      <c r="BS25" s="850"/>
      <c r="BT25" s="851"/>
      <c r="BU25" s="851"/>
      <c r="BV25" s="851"/>
      <c r="BW25" s="851"/>
      <c r="BX25" s="851"/>
      <c r="BY25" s="851"/>
      <c r="BZ25" s="851"/>
      <c r="CA25" s="851"/>
      <c r="CB25" s="851"/>
      <c r="CC25" s="851"/>
      <c r="CD25" s="851"/>
      <c r="CE25" s="851"/>
      <c r="CF25" s="851"/>
      <c r="CG25" s="852"/>
      <c r="CH25" s="863"/>
      <c r="CI25" s="864"/>
      <c r="CJ25" s="864"/>
      <c r="CK25" s="864"/>
      <c r="CL25" s="865"/>
      <c r="CM25" s="863"/>
      <c r="CN25" s="864"/>
      <c r="CO25" s="864"/>
      <c r="CP25" s="864"/>
      <c r="CQ25" s="865"/>
      <c r="CR25" s="863"/>
      <c r="CS25" s="864"/>
      <c r="CT25" s="864"/>
      <c r="CU25" s="864"/>
      <c r="CV25" s="865"/>
      <c r="CW25" s="863"/>
      <c r="CX25" s="864"/>
      <c r="CY25" s="864"/>
      <c r="CZ25" s="864"/>
      <c r="DA25" s="865"/>
      <c r="DB25" s="863"/>
      <c r="DC25" s="864"/>
      <c r="DD25" s="864"/>
      <c r="DE25" s="864"/>
      <c r="DF25" s="865"/>
      <c r="DG25" s="863"/>
      <c r="DH25" s="864"/>
      <c r="DI25" s="864"/>
      <c r="DJ25" s="864"/>
      <c r="DK25" s="865"/>
      <c r="DL25" s="863"/>
      <c r="DM25" s="864"/>
      <c r="DN25" s="864"/>
      <c r="DO25" s="864"/>
      <c r="DP25" s="865"/>
      <c r="DQ25" s="863"/>
      <c r="DR25" s="864"/>
      <c r="DS25" s="864"/>
      <c r="DT25" s="864"/>
      <c r="DU25" s="865"/>
      <c r="DV25" s="866"/>
      <c r="DW25" s="867"/>
      <c r="DX25" s="867"/>
      <c r="DY25" s="867"/>
      <c r="DZ25" s="868"/>
      <c r="EA25" s="244"/>
    </row>
    <row r="26" spans="1:131" s="245" customFormat="1" ht="26.25" customHeight="1" x14ac:dyDescent="0.15">
      <c r="A26" s="822" t="s">
        <v>372</v>
      </c>
      <c r="B26" s="823"/>
      <c r="C26" s="823"/>
      <c r="D26" s="823"/>
      <c r="E26" s="823"/>
      <c r="F26" s="823"/>
      <c r="G26" s="823"/>
      <c r="H26" s="823"/>
      <c r="I26" s="823"/>
      <c r="J26" s="823"/>
      <c r="K26" s="823"/>
      <c r="L26" s="823"/>
      <c r="M26" s="823"/>
      <c r="N26" s="823"/>
      <c r="O26" s="823"/>
      <c r="P26" s="824"/>
      <c r="Q26" s="799" t="s">
        <v>395</v>
      </c>
      <c r="R26" s="800"/>
      <c r="S26" s="800"/>
      <c r="T26" s="800"/>
      <c r="U26" s="801"/>
      <c r="V26" s="799" t="s">
        <v>396</v>
      </c>
      <c r="W26" s="800"/>
      <c r="X26" s="800"/>
      <c r="Y26" s="800"/>
      <c r="Z26" s="801"/>
      <c r="AA26" s="799" t="s">
        <v>397</v>
      </c>
      <c r="AB26" s="800"/>
      <c r="AC26" s="800"/>
      <c r="AD26" s="800"/>
      <c r="AE26" s="800"/>
      <c r="AF26" s="894" t="s">
        <v>398</v>
      </c>
      <c r="AG26" s="895"/>
      <c r="AH26" s="895"/>
      <c r="AI26" s="895"/>
      <c r="AJ26" s="896"/>
      <c r="AK26" s="800" t="s">
        <v>399</v>
      </c>
      <c r="AL26" s="800"/>
      <c r="AM26" s="800"/>
      <c r="AN26" s="800"/>
      <c r="AO26" s="801"/>
      <c r="AP26" s="799" t="s">
        <v>400</v>
      </c>
      <c r="AQ26" s="800"/>
      <c r="AR26" s="800"/>
      <c r="AS26" s="800"/>
      <c r="AT26" s="801"/>
      <c r="AU26" s="799" t="s">
        <v>401</v>
      </c>
      <c r="AV26" s="800"/>
      <c r="AW26" s="800"/>
      <c r="AX26" s="800"/>
      <c r="AY26" s="801"/>
      <c r="AZ26" s="799" t="s">
        <v>402</v>
      </c>
      <c r="BA26" s="800"/>
      <c r="BB26" s="800"/>
      <c r="BC26" s="800"/>
      <c r="BD26" s="801"/>
      <c r="BE26" s="799" t="s">
        <v>379</v>
      </c>
      <c r="BF26" s="800"/>
      <c r="BG26" s="800"/>
      <c r="BH26" s="800"/>
      <c r="BI26" s="811"/>
      <c r="BJ26" s="250"/>
      <c r="BK26" s="250"/>
      <c r="BL26" s="250"/>
      <c r="BM26" s="250"/>
      <c r="BN26" s="250"/>
      <c r="BO26" s="263"/>
      <c r="BP26" s="263"/>
      <c r="BQ26" s="260">
        <v>20</v>
      </c>
      <c r="BR26" s="261"/>
      <c r="BS26" s="850"/>
      <c r="BT26" s="851"/>
      <c r="BU26" s="851"/>
      <c r="BV26" s="851"/>
      <c r="BW26" s="851"/>
      <c r="BX26" s="851"/>
      <c r="BY26" s="851"/>
      <c r="BZ26" s="851"/>
      <c r="CA26" s="851"/>
      <c r="CB26" s="851"/>
      <c r="CC26" s="851"/>
      <c r="CD26" s="851"/>
      <c r="CE26" s="851"/>
      <c r="CF26" s="851"/>
      <c r="CG26" s="852"/>
      <c r="CH26" s="863"/>
      <c r="CI26" s="864"/>
      <c r="CJ26" s="864"/>
      <c r="CK26" s="864"/>
      <c r="CL26" s="865"/>
      <c r="CM26" s="863"/>
      <c r="CN26" s="864"/>
      <c r="CO26" s="864"/>
      <c r="CP26" s="864"/>
      <c r="CQ26" s="865"/>
      <c r="CR26" s="863"/>
      <c r="CS26" s="864"/>
      <c r="CT26" s="864"/>
      <c r="CU26" s="864"/>
      <c r="CV26" s="865"/>
      <c r="CW26" s="863"/>
      <c r="CX26" s="864"/>
      <c r="CY26" s="864"/>
      <c r="CZ26" s="864"/>
      <c r="DA26" s="865"/>
      <c r="DB26" s="863"/>
      <c r="DC26" s="864"/>
      <c r="DD26" s="864"/>
      <c r="DE26" s="864"/>
      <c r="DF26" s="865"/>
      <c r="DG26" s="863"/>
      <c r="DH26" s="864"/>
      <c r="DI26" s="864"/>
      <c r="DJ26" s="864"/>
      <c r="DK26" s="865"/>
      <c r="DL26" s="863"/>
      <c r="DM26" s="864"/>
      <c r="DN26" s="864"/>
      <c r="DO26" s="864"/>
      <c r="DP26" s="865"/>
      <c r="DQ26" s="863"/>
      <c r="DR26" s="864"/>
      <c r="DS26" s="864"/>
      <c r="DT26" s="864"/>
      <c r="DU26" s="865"/>
      <c r="DV26" s="866"/>
      <c r="DW26" s="867"/>
      <c r="DX26" s="867"/>
      <c r="DY26" s="867"/>
      <c r="DZ26" s="868"/>
      <c r="EA26" s="244"/>
    </row>
    <row r="27" spans="1:131" s="245" customFormat="1" ht="26.25" customHeight="1" thickBot="1" x14ac:dyDescent="0.2">
      <c r="A27" s="825"/>
      <c r="B27" s="826"/>
      <c r="C27" s="826"/>
      <c r="D27" s="826"/>
      <c r="E27" s="826"/>
      <c r="F27" s="826"/>
      <c r="G27" s="826"/>
      <c r="H27" s="826"/>
      <c r="I27" s="826"/>
      <c r="J27" s="826"/>
      <c r="K27" s="826"/>
      <c r="L27" s="826"/>
      <c r="M27" s="826"/>
      <c r="N27" s="826"/>
      <c r="O27" s="826"/>
      <c r="P27" s="827"/>
      <c r="Q27" s="802"/>
      <c r="R27" s="803"/>
      <c r="S27" s="803"/>
      <c r="T27" s="803"/>
      <c r="U27" s="804"/>
      <c r="V27" s="802"/>
      <c r="W27" s="803"/>
      <c r="X27" s="803"/>
      <c r="Y27" s="803"/>
      <c r="Z27" s="804"/>
      <c r="AA27" s="802"/>
      <c r="AB27" s="803"/>
      <c r="AC27" s="803"/>
      <c r="AD27" s="803"/>
      <c r="AE27" s="803"/>
      <c r="AF27" s="897"/>
      <c r="AG27" s="898"/>
      <c r="AH27" s="898"/>
      <c r="AI27" s="898"/>
      <c r="AJ27" s="899"/>
      <c r="AK27" s="803"/>
      <c r="AL27" s="803"/>
      <c r="AM27" s="803"/>
      <c r="AN27" s="803"/>
      <c r="AO27" s="804"/>
      <c r="AP27" s="802"/>
      <c r="AQ27" s="803"/>
      <c r="AR27" s="803"/>
      <c r="AS27" s="803"/>
      <c r="AT27" s="804"/>
      <c r="AU27" s="802"/>
      <c r="AV27" s="803"/>
      <c r="AW27" s="803"/>
      <c r="AX27" s="803"/>
      <c r="AY27" s="804"/>
      <c r="AZ27" s="802"/>
      <c r="BA27" s="803"/>
      <c r="BB27" s="803"/>
      <c r="BC27" s="803"/>
      <c r="BD27" s="804"/>
      <c r="BE27" s="802"/>
      <c r="BF27" s="803"/>
      <c r="BG27" s="803"/>
      <c r="BH27" s="803"/>
      <c r="BI27" s="812"/>
      <c r="BJ27" s="250"/>
      <c r="BK27" s="250"/>
      <c r="BL27" s="250"/>
      <c r="BM27" s="250"/>
      <c r="BN27" s="250"/>
      <c r="BO27" s="263"/>
      <c r="BP27" s="263"/>
      <c r="BQ27" s="260">
        <v>21</v>
      </c>
      <c r="BR27" s="261"/>
      <c r="BS27" s="850"/>
      <c r="BT27" s="851"/>
      <c r="BU27" s="851"/>
      <c r="BV27" s="851"/>
      <c r="BW27" s="851"/>
      <c r="BX27" s="851"/>
      <c r="BY27" s="851"/>
      <c r="BZ27" s="851"/>
      <c r="CA27" s="851"/>
      <c r="CB27" s="851"/>
      <c r="CC27" s="851"/>
      <c r="CD27" s="851"/>
      <c r="CE27" s="851"/>
      <c r="CF27" s="851"/>
      <c r="CG27" s="852"/>
      <c r="CH27" s="863"/>
      <c r="CI27" s="864"/>
      <c r="CJ27" s="864"/>
      <c r="CK27" s="864"/>
      <c r="CL27" s="865"/>
      <c r="CM27" s="863"/>
      <c r="CN27" s="864"/>
      <c r="CO27" s="864"/>
      <c r="CP27" s="864"/>
      <c r="CQ27" s="865"/>
      <c r="CR27" s="863"/>
      <c r="CS27" s="864"/>
      <c r="CT27" s="864"/>
      <c r="CU27" s="864"/>
      <c r="CV27" s="865"/>
      <c r="CW27" s="863"/>
      <c r="CX27" s="864"/>
      <c r="CY27" s="864"/>
      <c r="CZ27" s="864"/>
      <c r="DA27" s="865"/>
      <c r="DB27" s="863"/>
      <c r="DC27" s="864"/>
      <c r="DD27" s="864"/>
      <c r="DE27" s="864"/>
      <c r="DF27" s="865"/>
      <c r="DG27" s="863"/>
      <c r="DH27" s="864"/>
      <c r="DI27" s="864"/>
      <c r="DJ27" s="864"/>
      <c r="DK27" s="865"/>
      <c r="DL27" s="863"/>
      <c r="DM27" s="864"/>
      <c r="DN27" s="864"/>
      <c r="DO27" s="864"/>
      <c r="DP27" s="865"/>
      <c r="DQ27" s="863"/>
      <c r="DR27" s="864"/>
      <c r="DS27" s="864"/>
      <c r="DT27" s="864"/>
      <c r="DU27" s="865"/>
      <c r="DV27" s="866"/>
      <c r="DW27" s="867"/>
      <c r="DX27" s="867"/>
      <c r="DY27" s="867"/>
      <c r="DZ27" s="868"/>
      <c r="EA27" s="244"/>
    </row>
    <row r="28" spans="1:131" s="245" customFormat="1" ht="26.25" customHeight="1" thickTop="1" x14ac:dyDescent="0.15">
      <c r="A28" s="264">
        <v>1</v>
      </c>
      <c r="B28" s="813" t="s">
        <v>403</v>
      </c>
      <c r="C28" s="814"/>
      <c r="D28" s="814"/>
      <c r="E28" s="814"/>
      <c r="F28" s="814"/>
      <c r="G28" s="814"/>
      <c r="H28" s="814"/>
      <c r="I28" s="814"/>
      <c r="J28" s="814"/>
      <c r="K28" s="814"/>
      <c r="L28" s="814"/>
      <c r="M28" s="814"/>
      <c r="N28" s="814"/>
      <c r="O28" s="814"/>
      <c r="P28" s="815"/>
      <c r="Q28" s="904">
        <v>1545</v>
      </c>
      <c r="R28" s="905"/>
      <c r="S28" s="905"/>
      <c r="T28" s="905"/>
      <c r="U28" s="905"/>
      <c r="V28" s="905">
        <v>1478</v>
      </c>
      <c r="W28" s="905"/>
      <c r="X28" s="905"/>
      <c r="Y28" s="905"/>
      <c r="Z28" s="905"/>
      <c r="AA28" s="905">
        <v>67</v>
      </c>
      <c r="AB28" s="905"/>
      <c r="AC28" s="905"/>
      <c r="AD28" s="905"/>
      <c r="AE28" s="906"/>
      <c r="AF28" s="907">
        <v>67</v>
      </c>
      <c r="AG28" s="905"/>
      <c r="AH28" s="905"/>
      <c r="AI28" s="905"/>
      <c r="AJ28" s="908"/>
      <c r="AK28" s="909">
        <v>88</v>
      </c>
      <c r="AL28" s="900"/>
      <c r="AM28" s="900"/>
      <c r="AN28" s="900"/>
      <c r="AO28" s="900"/>
      <c r="AP28" s="900" t="s">
        <v>573</v>
      </c>
      <c r="AQ28" s="900"/>
      <c r="AR28" s="900"/>
      <c r="AS28" s="900"/>
      <c r="AT28" s="900"/>
      <c r="AU28" s="900" t="s">
        <v>573</v>
      </c>
      <c r="AV28" s="900"/>
      <c r="AW28" s="900"/>
      <c r="AX28" s="900"/>
      <c r="AY28" s="900"/>
      <c r="AZ28" s="901" t="s">
        <v>573</v>
      </c>
      <c r="BA28" s="901"/>
      <c r="BB28" s="901"/>
      <c r="BC28" s="901"/>
      <c r="BD28" s="901"/>
      <c r="BE28" s="902"/>
      <c r="BF28" s="902"/>
      <c r="BG28" s="902"/>
      <c r="BH28" s="902"/>
      <c r="BI28" s="903"/>
      <c r="BJ28" s="250"/>
      <c r="BK28" s="250"/>
      <c r="BL28" s="250"/>
      <c r="BM28" s="250"/>
      <c r="BN28" s="250"/>
      <c r="BO28" s="263"/>
      <c r="BP28" s="263"/>
      <c r="BQ28" s="260">
        <v>22</v>
      </c>
      <c r="BR28" s="261"/>
      <c r="BS28" s="850"/>
      <c r="BT28" s="851"/>
      <c r="BU28" s="851"/>
      <c r="BV28" s="851"/>
      <c r="BW28" s="851"/>
      <c r="BX28" s="851"/>
      <c r="BY28" s="851"/>
      <c r="BZ28" s="851"/>
      <c r="CA28" s="851"/>
      <c r="CB28" s="851"/>
      <c r="CC28" s="851"/>
      <c r="CD28" s="851"/>
      <c r="CE28" s="851"/>
      <c r="CF28" s="851"/>
      <c r="CG28" s="852"/>
      <c r="CH28" s="863"/>
      <c r="CI28" s="864"/>
      <c r="CJ28" s="864"/>
      <c r="CK28" s="864"/>
      <c r="CL28" s="865"/>
      <c r="CM28" s="863"/>
      <c r="CN28" s="864"/>
      <c r="CO28" s="864"/>
      <c r="CP28" s="864"/>
      <c r="CQ28" s="865"/>
      <c r="CR28" s="863"/>
      <c r="CS28" s="864"/>
      <c r="CT28" s="864"/>
      <c r="CU28" s="864"/>
      <c r="CV28" s="865"/>
      <c r="CW28" s="863"/>
      <c r="CX28" s="864"/>
      <c r="CY28" s="864"/>
      <c r="CZ28" s="864"/>
      <c r="DA28" s="865"/>
      <c r="DB28" s="863"/>
      <c r="DC28" s="864"/>
      <c r="DD28" s="864"/>
      <c r="DE28" s="864"/>
      <c r="DF28" s="865"/>
      <c r="DG28" s="863"/>
      <c r="DH28" s="864"/>
      <c r="DI28" s="864"/>
      <c r="DJ28" s="864"/>
      <c r="DK28" s="865"/>
      <c r="DL28" s="863"/>
      <c r="DM28" s="864"/>
      <c r="DN28" s="864"/>
      <c r="DO28" s="864"/>
      <c r="DP28" s="865"/>
      <c r="DQ28" s="863"/>
      <c r="DR28" s="864"/>
      <c r="DS28" s="864"/>
      <c r="DT28" s="864"/>
      <c r="DU28" s="865"/>
      <c r="DV28" s="866"/>
      <c r="DW28" s="867"/>
      <c r="DX28" s="867"/>
      <c r="DY28" s="867"/>
      <c r="DZ28" s="868"/>
      <c r="EA28" s="244"/>
    </row>
    <row r="29" spans="1:131" s="245" customFormat="1" ht="26.25" customHeight="1" x14ac:dyDescent="0.15">
      <c r="A29" s="264">
        <v>2</v>
      </c>
      <c r="B29" s="837" t="s">
        <v>404</v>
      </c>
      <c r="C29" s="838"/>
      <c r="D29" s="838"/>
      <c r="E29" s="838"/>
      <c r="F29" s="838"/>
      <c r="G29" s="838"/>
      <c r="H29" s="838"/>
      <c r="I29" s="838"/>
      <c r="J29" s="838"/>
      <c r="K29" s="838"/>
      <c r="L29" s="838"/>
      <c r="M29" s="838"/>
      <c r="N29" s="838"/>
      <c r="O29" s="838"/>
      <c r="P29" s="839"/>
      <c r="Q29" s="840">
        <v>1275</v>
      </c>
      <c r="R29" s="841"/>
      <c r="S29" s="841"/>
      <c r="T29" s="841"/>
      <c r="U29" s="841"/>
      <c r="V29" s="841">
        <v>1239</v>
      </c>
      <c r="W29" s="841"/>
      <c r="X29" s="841"/>
      <c r="Y29" s="841"/>
      <c r="Z29" s="841"/>
      <c r="AA29" s="841">
        <v>35</v>
      </c>
      <c r="AB29" s="841"/>
      <c r="AC29" s="841"/>
      <c r="AD29" s="841"/>
      <c r="AE29" s="842"/>
      <c r="AF29" s="843">
        <v>35</v>
      </c>
      <c r="AG29" s="844"/>
      <c r="AH29" s="844"/>
      <c r="AI29" s="844"/>
      <c r="AJ29" s="845"/>
      <c r="AK29" s="912">
        <v>192</v>
      </c>
      <c r="AL29" s="913"/>
      <c r="AM29" s="913"/>
      <c r="AN29" s="913"/>
      <c r="AO29" s="913"/>
      <c r="AP29" s="913" t="s">
        <v>573</v>
      </c>
      <c r="AQ29" s="913"/>
      <c r="AR29" s="913"/>
      <c r="AS29" s="913"/>
      <c r="AT29" s="913"/>
      <c r="AU29" s="913" t="s">
        <v>573</v>
      </c>
      <c r="AV29" s="913"/>
      <c r="AW29" s="913"/>
      <c r="AX29" s="913"/>
      <c r="AY29" s="913"/>
      <c r="AZ29" s="914" t="s">
        <v>573</v>
      </c>
      <c r="BA29" s="914"/>
      <c r="BB29" s="914"/>
      <c r="BC29" s="914"/>
      <c r="BD29" s="914"/>
      <c r="BE29" s="910"/>
      <c r="BF29" s="910"/>
      <c r="BG29" s="910"/>
      <c r="BH29" s="910"/>
      <c r="BI29" s="911"/>
      <c r="BJ29" s="250"/>
      <c r="BK29" s="250"/>
      <c r="BL29" s="250"/>
      <c r="BM29" s="250"/>
      <c r="BN29" s="250"/>
      <c r="BO29" s="263"/>
      <c r="BP29" s="263"/>
      <c r="BQ29" s="260">
        <v>23</v>
      </c>
      <c r="BR29" s="261"/>
      <c r="BS29" s="850"/>
      <c r="BT29" s="851"/>
      <c r="BU29" s="851"/>
      <c r="BV29" s="851"/>
      <c r="BW29" s="851"/>
      <c r="BX29" s="851"/>
      <c r="BY29" s="851"/>
      <c r="BZ29" s="851"/>
      <c r="CA29" s="851"/>
      <c r="CB29" s="851"/>
      <c r="CC29" s="851"/>
      <c r="CD29" s="851"/>
      <c r="CE29" s="851"/>
      <c r="CF29" s="851"/>
      <c r="CG29" s="852"/>
      <c r="CH29" s="863"/>
      <c r="CI29" s="864"/>
      <c r="CJ29" s="864"/>
      <c r="CK29" s="864"/>
      <c r="CL29" s="865"/>
      <c r="CM29" s="863"/>
      <c r="CN29" s="864"/>
      <c r="CO29" s="864"/>
      <c r="CP29" s="864"/>
      <c r="CQ29" s="865"/>
      <c r="CR29" s="863"/>
      <c r="CS29" s="864"/>
      <c r="CT29" s="864"/>
      <c r="CU29" s="864"/>
      <c r="CV29" s="865"/>
      <c r="CW29" s="863"/>
      <c r="CX29" s="864"/>
      <c r="CY29" s="864"/>
      <c r="CZ29" s="864"/>
      <c r="DA29" s="865"/>
      <c r="DB29" s="863"/>
      <c r="DC29" s="864"/>
      <c r="DD29" s="864"/>
      <c r="DE29" s="864"/>
      <c r="DF29" s="865"/>
      <c r="DG29" s="863"/>
      <c r="DH29" s="864"/>
      <c r="DI29" s="864"/>
      <c r="DJ29" s="864"/>
      <c r="DK29" s="865"/>
      <c r="DL29" s="863"/>
      <c r="DM29" s="864"/>
      <c r="DN29" s="864"/>
      <c r="DO29" s="864"/>
      <c r="DP29" s="865"/>
      <c r="DQ29" s="863"/>
      <c r="DR29" s="864"/>
      <c r="DS29" s="864"/>
      <c r="DT29" s="864"/>
      <c r="DU29" s="865"/>
      <c r="DV29" s="866"/>
      <c r="DW29" s="867"/>
      <c r="DX29" s="867"/>
      <c r="DY29" s="867"/>
      <c r="DZ29" s="868"/>
      <c r="EA29" s="244"/>
    </row>
    <row r="30" spans="1:131" s="245" customFormat="1" ht="26.25" customHeight="1" x14ac:dyDescent="0.15">
      <c r="A30" s="264">
        <v>3</v>
      </c>
      <c r="B30" s="837" t="s">
        <v>405</v>
      </c>
      <c r="C30" s="838"/>
      <c r="D30" s="838"/>
      <c r="E30" s="838"/>
      <c r="F30" s="838"/>
      <c r="G30" s="838"/>
      <c r="H30" s="838"/>
      <c r="I30" s="838"/>
      <c r="J30" s="838"/>
      <c r="K30" s="838"/>
      <c r="L30" s="838"/>
      <c r="M30" s="838"/>
      <c r="N30" s="838"/>
      <c r="O30" s="838"/>
      <c r="P30" s="839"/>
      <c r="Q30" s="840">
        <v>149</v>
      </c>
      <c r="R30" s="841"/>
      <c r="S30" s="841"/>
      <c r="T30" s="841"/>
      <c r="U30" s="841"/>
      <c r="V30" s="841">
        <v>148</v>
      </c>
      <c r="W30" s="841"/>
      <c r="X30" s="841"/>
      <c r="Y30" s="841"/>
      <c r="Z30" s="841"/>
      <c r="AA30" s="841">
        <v>1</v>
      </c>
      <c r="AB30" s="841"/>
      <c r="AC30" s="841"/>
      <c r="AD30" s="841"/>
      <c r="AE30" s="842"/>
      <c r="AF30" s="843">
        <v>1</v>
      </c>
      <c r="AG30" s="844"/>
      <c r="AH30" s="844"/>
      <c r="AI30" s="844"/>
      <c r="AJ30" s="845"/>
      <c r="AK30" s="912">
        <v>46</v>
      </c>
      <c r="AL30" s="913"/>
      <c r="AM30" s="913"/>
      <c r="AN30" s="913"/>
      <c r="AO30" s="913"/>
      <c r="AP30" s="913" t="s">
        <v>573</v>
      </c>
      <c r="AQ30" s="913"/>
      <c r="AR30" s="913"/>
      <c r="AS30" s="913"/>
      <c r="AT30" s="913"/>
      <c r="AU30" s="913" t="s">
        <v>573</v>
      </c>
      <c r="AV30" s="913"/>
      <c r="AW30" s="913"/>
      <c r="AX30" s="913"/>
      <c r="AY30" s="913"/>
      <c r="AZ30" s="914" t="s">
        <v>573</v>
      </c>
      <c r="BA30" s="914"/>
      <c r="BB30" s="914"/>
      <c r="BC30" s="914"/>
      <c r="BD30" s="914"/>
      <c r="BE30" s="910"/>
      <c r="BF30" s="910"/>
      <c r="BG30" s="910"/>
      <c r="BH30" s="910"/>
      <c r="BI30" s="911"/>
      <c r="BJ30" s="250"/>
      <c r="BK30" s="250"/>
      <c r="BL30" s="250"/>
      <c r="BM30" s="250"/>
      <c r="BN30" s="250"/>
      <c r="BO30" s="263"/>
      <c r="BP30" s="263"/>
      <c r="BQ30" s="260">
        <v>24</v>
      </c>
      <c r="BR30" s="261"/>
      <c r="BS30" s="850"/>
      <c r="BT30" s="851"/>
      <c r="BU30" s="851"/>
      <c r="BV30" s="851"/>
      <c r="BW30" s="851"/>
      <c r="BX30" s="851"/>
      <c r="BY30" s="851"/>
      <c r="BZ30" s="851"/>
      <c r="CA30" s="851"/>
      <c r="CB30" s="851"/>
      <c r="CC30" s="851"/>
      <c r="CD30" s="851"/>
      <c r="CE30" s="851"/>
      <c r="CF30" s="851"/>
      <c r="CG30" s="852"/>
      <c r="CH30" s="863"/>
      <c r="CI30" s="864"/>
      <c r="CJ30" s="864"/>
      <c r="CK30" s="864"/>
      <c r="CL30" s="865"/>
      <c r="CM30" s="863"/>
      <c r="CN30" s="864"/>
      <c r="CO30" s="864"/>
      <c r="CP30" s="864"/>
      <c r="CQ30" s="865"/>
      <c r="CR30" s="863"/>
      <c r="CS30" s="864"/>
      <c r="CT30" s="864"/>
      <c r="CU30" s="864"/>
      <c r="CV30" s="865"/>
      <c r="CW30" s="863"/>
      <c r="CX30" s="864"/>
      <c r="CY30" s="864"/>
      <c r="CZ30" s="864"/>
      <c r="DA30" s="865"/>
      <c r="DB30" s="863"/>
      <c r="DC30" s="864"/>
      <c r="DD30" s="864"/>
      <c r="DE30" s="864"/>
      <c r="DF30" s="865"/>
      <c r="DG30" s="863"/>
      <c r="DH30" s="864"/>
      <c r="DI30" s="864"/>
      <c r="DJ30" s="864"/>
      <c r="DK30" s="865"/>
      <c r="DL30" s="863"/>
      <c r="DM30" s="864"/>
      <c r="DN30" s="864"/>
      <c r="DO30" s="864"/>
      <c r="DP30" s="865"/>
      <c r="DQ30" s="863"/>
      <c r="DR30" s="864"/>
      <c r="DS30" s="864"/>
      <c r="DT30" s="864"/>
      <c r="DU30" s="865"/>
      <c r="DV30" s="866"/>
      <c r="DW30" s="867"/>
      <c r="DX30" s="867"/>
      <c r="DY30" s="867"/>
      <c r="DZ30" s="868"/>
      <c r="EA30" s="244"/>
    </row>
    <row r="31" spans="1:131" s="245" customFormat="1" ht="26.25" customHeight="1" x14ac:dyDescent="0.15">
      <c r="A31" s="264">
        <v>4</v>
      </c>
      <c r="B31" s="837" t="s">
        <v>406</v>
      </c>
      <c r="C31" s="838"/>
      <c r="D31" s="838"/>
      <c r="E31" s="838"/>
      <c r="F31" s="838"/>
      <c r="G31" s="838"/>
      <c r="H31" s="838"/>
      <c r="I31" s="838"/>
      <c r="J31" s="838"/>
      <c r="K31" s="838"/>
      <c r="L31" s="838"/>
      <c r="M31" s="838"/>
      <c r="N31" s="838"/>
      <c r="O31" s="838"/>
      <c r="P31" s="839"/>
      <c r="Q31" s="840">
        <v>240</v>
      </c>
      <c r="R31" s="841"/>
      <c r="S31" s="841"/>
      <c r="T31" s="841"/>
      <c r="U31" s="841"/>
      <c r="V31" s="841">
        <v>210</v>
      </c>
      <c r="W31" s="841"/>
      <c r="X31" s="841"/>
      <c r="Y31" s="841"/>
      <c r="Z31" s="841"/>
      <c r="AA31" s="841">
        <v>31</v>
      </c>
      <c r="AB31" s="841"/>
      <c r="AC31" s="841"/>
      <c r="AD31" s="841"/>
      <c r="AE31" s="842"/>
      <c r="AF31" s="843">
        <v>412</v>
      </c>
      <c r="AG31" s="844"/>
      <c r="AH31" s="844"/>
      <c r="AI31" s="844"/>
      <c r="AJ31" s="845"/>
      <c r="AK31" s="912">
        <v>12</v>
      </c>
      <c r="AL31" s="913"/>
      <c r="AM31" s="913"/>
      <c r="AN31" s="913"/>
      <c r="AO31" s="913"/>
      <c r="AP31" s="913">
        <v>1176</v>
      </c>
      <c r="AQ31" s="913"/>
      <c r="AR31" s="913"/>
      <c r="AS31" s="913"/>
      <c r="AT31" s="913"/>
      <c r="AU31" s="913">
        <v>2</v>
      </c>
      <c r="AV31" s="913"/>
      <c r="AW31" s="913"/>
      <c r="AX31" s="913"/>
      <c r="AY31" s="913"/>
      <c r="AZ31" s="914" t="s">
        <v>573</v>
      </c>
      <c r="BA31" s="914"/>
      <c r="BB31" s="914"/>
      <c r="BC31" s="914"/>
      <c r="BD31" s="914"/>
      <c r="BE31" s="910" t="s">
        <v>407</v>
      </c>
      <c r="BF31" s="910"/>
      <c r="BG31" s="910"/>
      <c r="BH31" s="910"/>
      <c r="BI31" s="911"/>
      <c r="BJ31" s="250"/>
      <c r="BK31" s="250"/>
      <c r="BL31" s="250"/>
      <c r="BM31" s="250"/>
      <c r="BN31" s="250"/>
      <c r="BO31" s="263"/>
      <c r="BP31" s="263"/>
      <c r="BQ31" s="260">
        <v>25</v>
      </c>
      <c r="BR31" s="261"/>
      <c r="BS31" s="850"/>
      <c r="BT31" s="851"/>
      <c r="BU31" s="851"/>
      <c r="BV31" s="851"/>
      <c r="BW31" s="851"/>
      <c r="BX31" s="851"/>
      <c r="BY31" s="851"/>
      <c r="BZ31" s="851"/>
      <c r="CA31" s="851"/>
      <c r="CB31" s="851"/>
      <c r="CC31" s="851"/>
      <c r="CD31" s="851"/>
      <c r="CE31" s="851"/>
      <c r="CF31" s="851"/>
      <c r="CG31" s="852"/>
      <c r="CH31" s="863"/>
      <c r="CI31" s="864"/>
      <c r="CJ31" s="864"/>
      <c r="CK31" s="864"/>
      <c r="CL31" s="865"/>
      <c r="CM31" s="863"/>
      <c r="CN31" s="864"/>
      <c r="CO31" s="864"/>
      <c r="CP31" s="864"/>
      <c r="CQ31" s="865"/>
      <c r="CR31" s="863"/>
      <c r="CS31" s="864"/>
      <c r="CT31" s="864"/>
      <c r="CU31" s="864"/>
      <c r="CV31" s="865"/>
      <c r="CW31" s="863"/>
      <c r="CX31" s="864"/>
      <c r="CY31" s="864"/>
      <c r="CZ31" s="864"/>
      <c r="DA31" s="865"/>
      <c r="DB31" s="863"/>
      <c r="DC31" s="864"/>
      <c r="DD31" s="864"/>
      <c r="DE31" s="864"/>
      <c r="DF31" s="865"/>
      <c r="DG31" s="863"/>
      <c r="DH31" s="864"/>
      <c r="DI31" s="864"/>
      <c r="DJ31" s="864"/>
      <c r="DK31" s="865"/>
      <c r="DL31" s="863"/>
      <c r="DM31" s="864"/>
      <c r="DN31" s="864"/>
      <c r="DO31" s="864"/>
      <c r="DP31" s="865"/>
      <c r="DQ31" s="863"/>
      <c r="DR31" s="864"/>
      <c r="DS31" s="864"/>
      <c r="DT31" s="864"/>
      <c r="DU31" s="865"/>
      <c r="DV31" s="866"/>
      <c r="DW31" s="867"/>
      <c r="DX31" s="867"/>
      <c r="DY31" s="867"/>
      <c r="DZ31" s="868"/>
      <c r="EA31" s="244"/>
    </row>
    <row r="32" spans="1:131" s="245" customFormat="1" ht="26.25" customHeight="1" x14ac:dyDescent="0.15">
      <c r="A32" s="264">
        <v>5</v>
      </c>
      <c r="B32" s="837" t="s">
        <v>408</v>
      </c>
      <c r="C32" s="838"/>
      <c r="D32" s="838"/>
      <c r="E32" s="838"/>
      <c r="F32" s="838"/>
      <c r="G32" s="838"/>
      <c r="H32" s="838"/>
      <c r="I32" s="838"/>
      <c r="J32" s="838"/>
      <c r="K32" s="838"/>
      <c r="L32" s="838"/>
      <c r="M32" s="838"/>
      <c r="N32" s="838"/>
      <c r="O32" s="838"/>
      <c r="P32" s="839"/>
      <c r="Q32" s="840">
        <v>535</v>
      </c>
      <c r="R32" s="841"/>
      <c r="S32" s="841"/>
      <c r="T32" s="841"/>
      <c r="U32" s="841"/>
      <c r="V32" s="841">
        <v>535</v>
      </c>
      <c r="W32" s="841"/>
      <c r="X32" s="841"/>
      <c r="Y32" s="841"/>
      <c r="Z32" s="841"/>
      <c r="AA32" s="841">
        <v>1</v>
      </c>
      <c r="AB32" s="841"/>
      <c r="AC32" s="841"/>
      <c r="AD32" s="841"/>
      <c r="AE32" s="842"/>
      <c r="AF32" s="843">
        <v>1</v>
      </c>
      <c r="AG32" s="844"/>
      <c r="AH32" s="844"/>
      <c r="AI32" s="844"/>
      <c r="AJ32" s="845"/>
      <c r="AK32" s="912">
        <v>181</v>
      </c>
      <c r="AL32" s="913"/>
      <c r="AM32" s="913"/>
      <c r="AN32" s="913"/>
      <c r="AO32" s="913"/>
      <c r="AP32" s="913">
        <v>2308</v>
      </c>
      <c r="AQ32" s="913"/>
      <c r="AR32" s="913"/>
      <c r="AS32" s="913"/>
      <c r="AT32" s="913"/>
      <c r="AU32" s="913">
        <v>1789</v>
      </c>
      <c r="AV32" s="913"/>
      <c r="AW32" s="913"/>
      <c r="AX32" s="913"/>
      <c r="AY32" s="913"/>
      <c r="AZ32" s="914" t="s">
        <v>573</v>
      </c>
      <c r="BA32" s="914"/>
      <c r="BB32" s="914"/>
      <c r="BC32" s="914"/>
      <c r="BD32" s="914"/>
      <c r="BE32" s="910" t="s">
        <v>409</v>
      </c>
      <c r="BF32" s="910"/>
      <c r="BG32" s="910"/>
      <c r="BH32" s="910"/>
      <c r="BI32" s="911"/>
      <c r="BJ32" s="250"/>
      <c r="BK32" s="250"/>
      <c r="BL32" s="250"/>
      <c r="BM32" s="250"/>
      <c r="BN32" s="250"/>
      <c r="BO32" s="263"/>
      <c r="BP32" s="263"/>
      <c r="BQ32" s="260">
        <v>26</v>
      </c>
      <c r="BR32" s="261"/>
      <c r="BS32" s="850"/>
      <c r="BT32" s="851"/>
      <c r="BU32" s="851"/>
      <c r="BV32" s="851"/>
      <c r="BW32" s="851"/>
      <c r="BX32" s="851"/>
      <c r="BY32" s="851"/>
      <c r="BZ32" s="851"/>
      <c r="CA32" s="851"/>
      <c r="CB32" s="851"/>
      <c r="CC32" s="851"/>
      <c r="CD32" s="851"/>
      <c r="CE32" s="851"/>
      <c r="CF32" s="851"/>
      <c r="CG32" s="852"/>
      <c r="CH32" s="863"/>
      <c r="CI32" s="864"/>
      <c r="CJ32" s="864"/>
      <c r="CK32" s="864"/>
      <c r="CL32" s="865"/>
      <c r="CM32" s="863"/>
      <c r="CN32" s="864"/>
      <c r="CO32" s="864"/>
      <c r="CP32" s="864"/>
      <c r="CQ32" s="865"/>
      <c r="CR32" s="863"/>
      <c r="CS32" s="864"/>
      <c r="CT32" s="864"/>
      <c r="CU32" s="864"/>
      <c r="CV32" s="865"/>
      <c r="CW32" s="863"/>
      <c r="CX32" s="864"/>
      <c r="CY32" s="864"/>
      <c r="CZ32" s="864"/>
      <c r="DA32" s="865"/>
      <c r="DB32" s="863"/>
      <c r="DC32" s="864"/>
      <c r="DD32" s="864"/>
      <c r="DE32" s="864"/>
      <c r="DF32" s="865"/>
      <c r="DG32" s="863"/>
      <c r="DH32" s="864"/>
      <c r="DI32" s="864"/>
      <c r="DJ32" s="864"/>
      <c r="DK32" s="865"/>
      <c r="DL32" s="863"/>
      <c r="DM32" s="864"/>
      <c r="DN32" s="864"/>
      <c r="DO32" s="864"/>
      <c r="DP32" s="865"/>
      <c r="DQ32" s="863"/>
      <c r="DR32" s="864"/>
      <c r="DS32" s="864"/>
      <c r="DT32" s="864"/>
      <c r="DU32" s="865"/>
      <c r="DV32" s="866"/>
      <c r="DW32" s="867"/>
      <c r="DX32" s="867"/>
      <c r="DY32" s="867"/>
      <c r="DZ32" s="868"/>
      <c r="EA32" s="244"/>
    </row>
    <row r="33" spans="1:131" s="245" customFormat="1" ht="26.25" customHeight="1" x14ac:dyDescent="0.15">
      <c r="A33" s="264">
        <v>6</v>
      </c>
      <c r="B33" s="837" t="s">
        <v>410</v>
      </c>
      <c r="C33" s="838"/>
      <c r="D33" s="838"/>
      <c r="E33" s="838"/>
      <c r="F33" s="838"/>
      <c r="G33" s="838"/>
      <c r="H33" s="838"/>
      <c r="I33" s="838"/>
      <c r="J33" s="838"/>
      <c r="K33" s="838"/>
      <c r="L33" s="838"/>
      <c r="M33" s="838"/>
      <c r="N33" s="838"/>
      <c r="O33" s="838"/>
      <c r="P33" s="839"/>
      <c r="Q33" s="840">
        <v>132</v>
      </c>
      <c r="R33" s="841"/>
      <c r="S33" s="841"/>
      <c r="T33" s="841"/>
      <c r="U33" s="841"/>
      <c r="V33" s="841">
        <v>132</v>
      </c>
      <c r="W33" s="841"/>
      <c r="X33" s="841"/>
      <c r="Y33" s="841"/>
      <c r="Z33" s="841"/>
      <c r="AA33" s="841">
        <v>1</v>
      </c>
      <c r="AB33" s="841"/>
      <c r="AC33" s="841"/>
      <c r="AD33" s="841"/>
      <c r="AE33" s="842"/>
      <c r="AF33" s="843">
        <v>1</v>
      </c>
      <c r="AG33" s="844"/>
      <c r="AH33" s="844"/>
      <c r="AI33" s="844"/>
      <c r="AJ33" s="845"/>
      <c r="AK33" s="912">
        <v>102</v>
      </c>
      <c r="AL33" s="913"/>
      <c r="AM33" s="913"/>
      <c r="AN33" s="913"/>
      <c r="AO33" s="913"/>
      <c r="AP33" s="913">
        <v>589</v>
      </c>
      <c r="AQ33" s="913"/>
      <c r="AR33" s="913"/>
      <c r="AS33" s="913"/>
      <c r="AT33" s="913"/>
      <c r="AU33" s="913">
        <v>589</v>
      </c>
      <c r="AV33" s="913"/>
      <c r="AW33" s="913"/>
      <c r="AX33" s="913"/>
      <c r="AY33" s="913"/>
      <c r="AZ33" s="914" t="s">
        <v>573</v>
      </c>
      <c r="BA33" s="914"/>
      <c r="BB33" s="914"/>
      <c r="BC33" s="914"/>
      <c r="BD33" s="914"/>
      <c r="BE33" s="910" t="s">
        <v>409</v>
      </c>
      <c r="BF33" s="910"/>
      <c r="BG33" s="910"/>
      <c r="BH33" s="910"/>
      <c r="BI33" s="911"/>
      <c r="BJ33" s="250"/>
      <c r="BK33" s="250"/>
      <c r="BL33" s="250"/>
      <c r="BM33" s="250"/>
      <c r="BN33" s="250"/>
      <c r="BO33" s="263"/>
      <c r="BP33" s="263"/>
      <c r="BQ33" s="260">
        <v>27</v>
      </c>
      <c r="BR33" s="261"/>
      <c r="BS33" s="850"/>
      <c r="BT33" s="851"/>
      <c r="BU33" s="851"/>
      <c r="BV33" s="851"/>
      <c r="BW33" s="851"/>
      <c r="BX33" s="851"/>
      <c r="BY33" s="851"/>
      <c r="BZ33" s="851"/>
      <c r="CA33" s="851"/>
      <c r="CB33" s="851"/>
      <c r="CC33" s="851"/>
      <c r="CD33" s="851"/>
      <c r="CE33" s="851"/>
      <c r="CF33" s="851"/>
      <c r="CG33" s="852"/>
      <c r="CH33" s="863"/>
      <c r="CI33" s="864"/>
      <c r="CJ33" s="864"/>
      <c r="CK33" s="864"/>
      <c r="CL33" s="865"/>
      <c r="CM33" s="863"/>
      <c r="CN33" s="864"/>
      <c r="CO33" s="864"/>
      <c r="CP33" s="864"/>
      <c r="CQ33" s="865"/>
      <c r="CR33" s="863"/>
      <c r="CS33" s="864"/>
      <c r="CT33" s="864"/>
      <c r="CU33" s="864"/>
      <c r="CV33" s="865"/>
      <c r="CW33" s="863"/>
      <c r="CX33" s="864"/>
      <c r="CY33" s="864"/>
      <c r="CZ33" s="864"/>
      <c r="DA33" s="865"/>
      <c r="DB33" s="863"/>
      <c r="DC33" s="864"/>
      <c r="DD33" s="864"/>
      <c r="DE33" s="864"/>
      <c r="DF33" s="865"/>
      <c r="DG33" s="863"/>
      <c r="DH33" s="864"/>
      <c r="DI33" s="864"/>
      <c r="DJ33" s="864"/>
      <c r="DK33" s="865"/>
      <c r="DL33" s="863"/>
      <c r="DM33" s="864"/>
      <c r="DN33" s="864"/>
      <c r="DO33" s="864"/>
      <c r="DP33" s="865"/>
      <c r="DQ33" s="863"/>
      <c r="DR33" s="864"/>
      <c r="DS33" s="864"/>
      <c r="DT33" s="864"/>
      <c r="DU33" s="865"/>
      <c r="DV33" s="866"/>
      <c r="DW33" s="867"/>
      <c r="DX33" s="867"/>
      <c r="DY33" s="867"/>
      <c r="DZ33" s="868"/>
      <c r="EA33" s="244"/>
    </row>
    <row r="34" spans="1:131" s="245" customFormat="1" ht="26.25" customHeight="1" x14ac:dyDescent="0.15">
      <c r="A34" s="264">
        <v>7</v>
      </c>
      <c r="B34" s="837"/>
      <c r="C34" s="838"/>
      <c r="D34" s="838"/>
      <c r="E34" s="838"/>
      <c r="F34" s="838"/>
      <c r="G34" s="838"/>
      <c r="H34" s="838"/>
      <c r="I34" s="838"/>
      <c r="J34" s="838"/>
      <c r="K34" s="838"/>
      <c r="L34" s="838"/>
      <c r="M34" s="838"/>
      <c r="N34" s="838"/>
      <c r="O34" s="838"/>
      <c r="P34" s="839"/>
      <c r="Q34" s="840"/>
      <c r="R34" s="841"/>
      <c r="S34" s="841"/>
      <c r="T34" s="841"/>
      <c r="U34" s="841"/>
      <c r="V34" s="841"/>
      <c r="W34" s="841"/>
      <c r="X34" s="841"/>
      <c r="Y34" s="841"/>
      <c r="Z34" s="841"/>
      <c r="AA34" s="841"/>
      <c r="AB34" s="841"/>
      <c r="AC34" s="841"/>
      <c r="AD34" s="841"/>
      <c r="AE34" s="842"/>
      <c r="AF34" s="843"/>
      <c r="AG34" s="844"/>
      <c r="AH34" s="844"/>
      <c r="AI34" s="844"/>
      <c r="AJ34" s="845"/>
      <c r="AK34" s="912"/>
      <c r="AL34" s="913"/>
      <c r="AM34" s="913"/>
      <c r="AN34" s="913"/>
      <c r="AO34" s="913"/>
      <c r="AP34" s="913"/>
      <c r="AQ34" s="913"/>
      <c r="AR34" s="913"/>
      <c r="AS34" s="913"/>
      <c r="AT34" s="913"/>
      <c r="AU34" s="913"/>
      <c r="AV34" s="913"/>
      <c r="AW34" s="913"/>
      <c r="AX34" s="913"/>
      <c r="AY34" s="913"/>
      <c r="AZ34" s="914"/>
      <c r="BA34" s="914"/>
      <c r="BB34" s="914"/>
      <c r="BC34" s="914"/>
      <c r="BD34" s="914"/>
      <c r="BE34" s="910"/>
      <c r="BF34" s="910"/>
      <c r="BG34" s="910"/>
      <c r="BH34" s="910"/>
      <c r="BI34" s="911"/>
      <c r="BJ34" s="250"/>
      <c r="BK34" s="250"/>
      <c r="BL34" s="250"/>
      <c r="BM34" s="250"/>
      <c r="BN34" s="250"/>
      <c r="BO34" s="263"/>
      <c r="BP34" s="263"/>
      <c r="BQ34" s="260">
        <v>28</v>
      </c>
      <c r="BR34" s="261"/>
      <c r="BS34" s="850"/>
      <c r="BT34" s="851"/>
      <c r="BU34" s="851"/>
      <c r="BV34" s="851"/>
      <c r="BW34" s="851"/>
      <c r="BX34" s="851"/>
      <c r="BY34" s="851"/>
      <c r="BZ34" s="851"/>
      <c r="CA34" s="851"/>
      <c r="CB34" s="851"/>
      <c r="CC34" s="851"/>
      <c r="CD34" s="851"/>
      <c r="CE34" s="851"/>
      <c r="CF34" s="851"/>
      <c r="CG34" s="852"/>
      <c r="CH34" s="863"/>
      <c r="CI34" s="864"/>
      <c r="CJ34" s="864"/>
      <c r="CK34" s="864"/>
      <c r="CL34" s="865"/>
      <c r="CM34" s="863"/>
      <c r="CN34" s="864"/>
      <c r="CO34" s="864"/>
      <c r="CP34" s="864"/>
      <c r="CQ34" s="865"/>
      <c r="CR34" s="863"/>
      <c r="CS34" s="864"/>
      <c r="CT34" s="864"/>
      <c r="CU34" s="864"/>
      <c r="CV34" s="865"/>
      <c r="CW34" s="863"/>
      <c r="CX34" s="864"/>
      <c r="CY34" s="864"/>
      <c r="CZ34" s="864"/>
      <c r="DA34" s="865"/>
      <c r="DB34" s="863"/>
      <c r="DC34" s="864"/>
      <c r="DD34" s="864"/>
      <c r="DE34" s="864"/>
      <c r="DF34" s="865"/>
      <c r="DG34" s="863"/>
      <c r="DH34" s="864"/>
      <c r="DI34" s="864"/>
      <c r="DJ34" s="864"/>
      <c r="DK34" s="865"/>
      <c r="DL34" s="863"/>
      <c r="DM34" s="864"/>
      <c r="DN34" s="864"/>
      <c r="DO34" s="864"/>
      <c r="DP34" s="865"/>
      <c r="DQ34" s="863"/>
      <c r="DR34" s="864"/>
      <c r="DS34" s="864"/>
      <c r="DT34" s="864"/>
      <c r="DU34" s="865"/>
      <c r="DV34" s="866"/>
      <c r="DW34" s="867"/>
      <c r="DX34" s="867"/>
      <c r="DY34" s="867"/>
      <c r="DZ34" s="868"/>
      <c r="EA34" s="244"/>
    </row>
    <row r="35" spans="1:131" s="245" customFormat="1" ht="26.25" customHeight="1" x14ac:dyDescent="0.15">
      <c r="A35" s="264">
        <v>8</v>
      </c>
      <c r="B35" s="837"/>
      <c r="C35" s="838"/>
      <c r="D35" s="838"/>
      <c r="E35" s="838"/>
      <c r="F35" s="838"/>
      <c r="G35" s="838"/>
      <c r="H35" s="838"/>
      <c r="I35" s="838"/>
      <c r="J35" s="838"/>
      <c r="K35" s="838"/>
      <c r="L35" s="838"/>
      <c r="M35" s="838"/>
      <c r="N35" s="838"/>
      <c r="O35" s="838"/>
      <c r="P35" s="839"/>
      <c r="Q35" s="840"/>
      <c r="R35" s="841"/>
      <c r="S35" s="841"/>
      <c r="T35" s="841"/>
      <c r="U35" s="841"/>
      <c r="V35" s="841"/>
      <c r="W35" s="841"/>
      <c r="X35" s="841"/>
      <c r="Y35" s="841"/>
      <c r="Z35" s="841"/>
      <c r="AA35" s="841"/>
      <c r="AB35" s="841"/>
      <c r="AC35" s="841"/>
      <c r="AD35" s="841"/>
      <c r="AE35" s="842"/>
      <c r="AF35" s="843"/>
      <c r="AG35" s="844"/>
      <c r="AH35" s="844"/>
      <c r="AI35" s="844"/>
      <c r="AJ35" s="845"/>
      <c r="AK35" s="912"/>
      <c r="AL35" s="913"/>
      <c r="AM35" s="913"/>
      <c r="AN35" s="913"/>
      <c r="AO35" s="913"/>
      <c r="AP35" s="913"/>
      <c r="AQ35" s="913"/>
      <c r="AR35" s="913"/>
      <c r="AS35" s="913"/>
      <c r="AT35" s="913"/>
      <c r="AU35" s="913"/>
      <c r="AV35" s="913"/>
      <c r="AW35" s="913"/>
      <c r="AX35" s="913"/>
      <c r="AY35" s="913"/>
      <c r="AZ35" s="914"/>
      <c r="BA35" s="914"/>
      <c r="BB35" s="914"/>
      <c r="BC35" s="914"/>
      <c r="BD35" s="914"/>
      <c r="BE35" s="910"/>
      <c r="BF35" s="910"/>
      <c r="BG35" s="910"/>
      <c r="BH35" s="910"/>
      <c r="BI35" s="911"/>
      <c r="BJ35" s="250"/>
      <c r="BK35" s="250"/>
      <c r="BL35" s="250"/>
      <c r="BM35" s="250"/>
      <c r="BN35" s="250"/>
      <c r="BO35" s="263"/>
      <c r="BP35" s="263"/>
      <c r="BQ35" s="260">
        <v>29</v>
      </c>
      <c r="BR35" s="261"/>
      <c r="BS35" s="850"/>
      <c r="BT35" s="851"/>
      <c r="BU35" s="851"/>
      <c r="BV35" s="851"/>
      <c r="BW35" s="851"/>
      <c r="BX35" s="851"/>
      <c r="BY35" s="851"/>
      <c r="BZ35" s="851"/>
      <c r="CA35" s="851"/>
      <c r="CB35" s="851"/>
      <c r="CC35" s="851"/>
      <c r="CD35" s="851"/>
      <c r="CE35" s="851"/>
      <c r="CF35" s="851"/>
      <c r="CG35" s="852"/>
      <c r="CH35" s="863"/>
      <c r="CI35" s="864"/>
      <c r="CJ35" s="864"/>
      <c r="CK35" s="864"/>
      <c r="CL35" s="865"/>
      <c r="CM35" s="863"/>
      <c r="CN35" s="864"/>
      <c r="CO35" s="864"/>
      <c r="CP35" s="864"/>
      <c r="CQ35" s="865"/>
      <c r="CR35" s="863"/>
      <c r="CS35" s="864"/>
      <c r="CT35" s="864"/>
      <c r="CU35" s="864"/>
      <c r="CV35" s="865"/>
      <c r="CW35" s="863"/>
      <c r="CX35" s="864"/>
      <c r="CY35" s="864"/>
      <c r="CZ35" s="864"/>
      <c r="DA35" s="865"/>
      <c r="DB35" s="863"/>
      <c r="DC35" s="864"/>
      <c r="DD35" s="864"/>
      <c r="DE35" s="864"/>
      <c r="DF35" s="865"/>
      <c r="DG35" s="863"/>
      <c r="DH35" s="864"/>
      <c r="DI35" s="864"/>
      <c r="DJ35" s="864"/>
      <c r="DK35" s="865"/>
      <c r="DL35" s="863"/>
      <c r="DM35" s="864"/>
      <c r="DN35" s="864"/>
      <c r="DO35" s="864"/>
      <c r="DP35" s="865"/>
      <c r="DQ35" s="863"/>
      <c r="DR35" s="864"/>
      <c r="DS35" s="864"/>
      <c r="DT35" s="864"/>
      <c r="DU35" s="865"/>
      <c r="DV35" s="866"/>
      <c r="DW35" s="867"/>
      <c r="DX35" s="867"/>
      <c r="DY35" s="867"/>
      <c r="DZ35" s="868"/>
      <c r="EA35" s="244"/>
    </row>
    <row r="36" spans="1:131" s="245" customFormat="1" ht="26.25" customHeight="1" x14ac:dyDescent="0.15">
      <c r="A36" s="264">
        <v>9</v>
      </c>
      <c r="B36" s="837"/>
      <c r="C36" s="838"/>
      <c r="D36" s="838"/>
      <c r="E36" s="838"/>
      <c r="F36" s="838"/>
      <c r="G36" s="838"/>
      <c r="H36" s="838"/>
      <c r="I36" s="838"/>
      <c r="J36" s="838"/>
      <c r="K36" s="838"/>
      <c r="L36" s="838"/>
      <c r="M36" s="838"/>
      <c r="N36" s="838"/>
      <c r="O36" s="838"/>
      <c r="P36" s="839"/>
      <c r="Q36" s="840"/>
      <c r="R36" s="841"/>
      <c r="S36" s="841"/>
      <c r="T36" s="841"/>
      <c r="U36" s="841"/>
      <c r="V36" s="841"/>
      <c r="W36" s="841"/>
      <c r="X36" s="841"/>
      <c r="Y36" s="841"/>
      <c r="Z36" s="841"/>
      <c r="AA36" s="841"/>
      <c r="AB36" s="841"/>
      <c r="AC36" s="841"/>
      <c r="AD36" s="841"/>
      <c r="AE36" s="842"/>
      <c r="AF36" s="843"/>
      <c r="AG36" s="844"/>
      <c r="AH36" s="844"/>
      <c r="AI36" s="844"/>
      <c r="AJ36" s="845"/>
      <c r="AK36" s="912"/>
      <c r="AL36" s="913"/>
      <c r="AM36" s="913"/>
      <c r="AN36" s="913"/>
      <c r="AO36" s="913"/>
      <c r="AP36" s="913"/>
      <c r="AQ36" s="913"/>
      <c r="AR36" s="913"/>
      <c r="AS36" s="913"/>
      <c r="AT36" s="913"/>
      <c r="AU36" s="913"/>
      <c r="AV36" s="913"/>
      <c r="AW36" s="913"/>
      <c r="AX36" s="913"/>
      <c r="AY36" s="913"/>
      <c r="AZ36" s="914"/>
      <c r="BA36" s="914"/>
      <c r="BB36" s="914"/>
      <c r="BC36" s="914"/>
      <c r="BD36" s="914"/>
      <c r="BE36" s="910"/>
      <c r="BF36" s="910"/>
      <c r="BG36" s="910"/>
      <c r="BH36" s="910"/>
      <c r="BI36" s="911"/>
      <c r="BJ36" s="250"/>
      <c r="BK36" s="250"/>
      <c r="BL36" s="250"/>
      <c r="BM36" s="250"/>
      <c r="BN36" s="250"/>
      <c r="BO36" s="263"/>
      <c r="BP36" s="263"/>
      <c r="BQ36" s="260">
        <v>30</v>
      </c>
      <c r="BR36" s="261"/>
      <c r="BS36" s="850"/>
      <c r="BT36" s="851"/>
      <c r="BU36" s="851"/>
      <c r="BV36" s="851"/>
      <c r="BW36" s="851"/>
      <c r="BX36" s="851"/>
      <c r="BY36" s="851"/>
      <c r="BZ36" s="851"/>
      <c r="CA36" s="851"/>
      <c r="CB36" s="851"/>
      <c r="CC36" s="851"/>
      <c r="CD36" s="851"/>
      <c r="CE36" s="851"/>
      <c r="CF36" s="851"/>
      <c r="CG36" s="852"/>
      <c r="CH36" s="863"/>
      <c r="CI36" s="864"/>
      <c r="CJ36" s="864"/>
      <c r="CK36" s="864"/>
      <c r="CL36" s="865"/>
      <c r="CM36" s="863"/>
      <c r="CN36" s="864"/>
      <c r="CO36" s="864"/>
      <c r="CP36" s="864"/>
      <c r="CQ36" s="865"/>
      <c r="CR36" s="863"/>
      <c r="CS36" s="864"/>
      <c r="CT36" s="864"/>
      <c r="CU36" s="864"/>
      <c r="CV36" s="865"/>
      <c r="CW36" s="863"/>
      <c r="CX36" s="864"/>
      <c r="CY36" s="864"/>
      <c r="CZ36" s="864"/>
      <c r="DA36" s="865"/>
      <c r="DB36" s="863"/>
      <c r="DC36" s="864"/>
      <c r="DD36" s="864"/>
      <c r="DE36" s="864"/>
      <c r="DF36" s="865"/>
      <c r="DG36" s="863"/>
      <c r="DH36" s="864"/>
      <c r="DI36" s="864"/>
      <c r="DJ36" s="864"/>
      <c r="DK36" s="865"/>
      <c r="DL36" s="863"/>
      <c r="DM36" s="864"/>
      <c r="DN36" s="864"/>
      <c r="DO36" s="864"/>
      <c r="DP36" s="865"/>
      <c r="DQ36" s="863"/>
      <c r="DR36" s="864"/>
      <c r="DS36" s="864"/>
      <c r="DT36" s="864"/>
      <c r="DU36" s="865"/>
      <c r="DV36" s="866"/>
      <c r="DW36" s="867"/>
      <c r="DX36" s="867"/>
      <c r="DY36" s="867"/>
      <c r="DZ36" s="868"/>
      <c r="EA36" s="244"/>
    </row>
    <row r="37" spans="1:131" s="245" customFormat="1" ht="26.25" customHeight="1" x14ac:dyDescent="0.15">
      <c r="A37" s="264">
        <v>10</v>
      </c>
      <c r="B37" s="837"/>
      <c r="C37" s="838"/>
      <c r="D37" s="838"/>
      <c r="E37" s="838"/>
      <c r="F37" s="838"/>
      <c r="G37" s="838"/>
      <c r="H37" s="838"/>
      <c r="I37" s="838"/>
      <c r="J37" s="838"/>
      <c r="K37" s="838"/>
      <c r="L37" s="838"/>
      <c r="M37" s="838"/>
      <c r="N37" s="838"/>
      <c r="O37" s="838"/>
      <c r="P37" s="839"/>
      <c r="Q37" s="840"/>
      <c r="R37" s="841"/>
      <c r="S37" s="841"/>
      <c r="T37" s="841"/>
      <c r="U37" s="841"/>
      <c r="V37" s="841"/>
      <c r="W37" s="841"/>
      <c r="X37" s="841"/>
      <c r="Y37" s="841"/>
      <c r="Z37" s="841"/>
      <c r="AA37" s="841"/>
      <c r="AB37" s="841"/>
      <c r="AC37" s="841"/>
      <c r="AD37" s="841"/>
      <c r="AE37" s="842"/>
      <c r="AF37" s="843"/>
      <c r="AG37" s="844"/>
      <c r="AH37" s="844"/>
      <c r="AI37" s="844"/>
      <c r="AJ37" s="845"/>
      <c r="AK37" s="912"/>
      <c r="AL37" s="913"/>
      <c r="AM37" s="913"/>
      <c r="AN37" s="913"/>
      <c r="AO37" s="913"/>
      <c r="AP37" s="913"/>
      <c r="AQ37" s="913"/>
      <c r="AR37" s="913"/>
      <c r="AS37" s="913"/>
      <c r="AT37" s="913"/>
      <c r="AU37" s="913"/>
      <c r="AV37" s="913"/>
      <c r="AW37" s="913"/>
      <c r="AX37" s="913"/>
      <c r="AY37" s="913"/>
      <c r="AZ37" s="914"/>
      <c r="BA37" s="914"/>
      <c r="BB37" s="914"/>
      <c r="BC37" s="914"/>
      <c r="BD37" s="914"/>
      <c r="BE37" s="910"/>
      <c r="BF37" s="910"/>
      <c r="BG37" s="910"/>
      <c r="BH37" s="910"/>
      <c r="BI37" s="911"/>
      <c r="BJ37" s="250"/>
      <c r="BK37" s="250"/>
      <c r="BL37" s="250"/>
      <c r="BM37" s="250"/>
      <c r="BN37" s="250"/>
      <c r="BO37" s="263"/>
      <c r="BP37" s="263"/>
      <c r="BQ37" s="260">
        <v>31</v>
      </c>
      <c r="BR37" s="261"/>
      <c r="BS37" s="850"/>
      <c r="BT37" s="851"/>
      <c r="BU37" s="851"/>
      <c r="BV37" s="851"/>
      <c r="BW37" s="851"/>
      <c r="BX37" s="851"/>
      <c r="BY37" s="851"/>
      <c r="BZ37" s="851"/>
      <c r="CA37" s="851"/>
      <c r="CB37" s="851"/>
      <c r="CC37" s="851"/>
      <c r="CD37" s="851"/>
      <c r="CE37" s="851"/>
      <c r="CF37" s="851"/>
      <c r="CG37" s="852"/>
      <c r="CH37" s="863"/>
      <c r="CI37" s="864"/>
      <c r="CJ37" s="864"/>
      <c r="CK37" s="864"/>
      <c r="CL37" s="865"/>
      <c r="CM37" s="863"/>
      <c r="CN37" s="864"/>
      <c r="CO37" s="864"/>
      <c r="CP37" s="864"/>
      <c r="CQ37" s="865"/>
      <c r="CR37" s="863"/>
      <c r="CS37" s="864"/>
      <c r="CT37" s="864"/>
      <c r="CU37" s="864"/>
      <c r="CV37" s="865"/>
      <c r="CW37" s="863"/>
      <c r="CX37" s="864"/>
      <c r="CY37" s="864"/>
      <c r="CZ37" s="864"/>
      <c r="DA37" s="865"/>
      <c r="DB37" s="863"/>
      <c r="DC37" s="864"/>
      <c r="DD37" s="864"/>
      <c r="DE37" s="864"/>
      <c r="DF37" s="865"/>
      <c r="DG37" s="863"/>
      <c r="DH37" s="864"/>
      <c r="DI37" s="864"/>
      <c r="DJ37" s="864"/>
      <c r="DK37" s="865"/>
      <c r="DL37" s="863"/>
      <c r="DM37" s="864"/>
      <c r="DN37" s="864"/>
      <c r="DO37" s="864"/>
      <c r="DP37" s="865"/>
      <c r="DQ37" s="863"/>
      <c r="DR37" s="864"/>
      <c r="DS37" s="864"/>
      <c r="DT37" s="864"/>
      <c r="DU37" s="865"/>
      <c r="DV37" s="866"/>
      <c r="DW37" s="867"/>
      <c r="DX37" s="867"/>
      <c r="DY37" s="867"/>
      <c r="DZ37" s="868"/>
      <c r="EA37" s="244"/>
    </row>
    <row r="38" spans="1:131" s="245" customFormat="1" ht="26.25" customHeight="1" x14ac:dyDescent="0.15">
      <c r="A38" s="264">
        <v>11</v>
      </c>
      <c r="B38" s="837"/>
      <c r="C38" s="838"/>
      <c r="D38" s="838"/>
      <c r="E38" s="838"/>
      <c r="F38" s="838"/>
      <c r="G38" s="838"/>
      <c r="H38" s="838"/>
      <c r="I38" s="838"/>
      <c r="J38" s="838"/>
      <c r="K38" s="838"/>
      <c r="L38" s="838"/>
      <c r="M38" s="838"/>
      <c r="N38" s="838"/>
      <c r="O38" s="838"/>
      <c r="P38" s="839"/>
      <c r="Q38" s="840"/>
      <c r="R38" s="841"/>
      <c r="S38" s="841"/>
      <c r="T38" s="841"/>
      <c r="U38" s="841"/>
      <c r="V38" s="841"/>
      <c r="W38" s="841"/>
      <c r="X38" s="841"/>
      <c r="Y38" s="841"/>
      <c r="Z38" s="841"/>
      <c r="AA38" s="841"/>
      <c r="AB38" s="841"/>
      <c r="AC38" s="841"/>
      <c r="AD38" s="841"/>
      <c r="AE38" s="842"/>
      <c r="AF38" s="843"/>
      <c r="AG38" s="844"/>
      <c r="AH38" s="844"/>
      <c r="AI38" s="844"/>
      <c r="AJ38" s="845"/>
      <c r="AK38" s="912"/>
      <c r="AL38" s="913"/>
      <c r="AM38" s="913"/>
      <c r="AN38" s="913"/>
      <c r="AO38" s="913"/>
      <c r="AP38" s="913"/>
      <c r="AQ38" s="913"/>
      <c r="AR38" s="913"/>
      <c r="AS38" s="913"/>
      <c r="AT38" s="913"/>
      <c r="AU38" s="913"/>
      <c r="AV38" s="913"/>
      <c r="AW38" s="913"/>
      <c r="AX38" s="913"/>
      <c r="AY38" s="913"/>
      <c r="AZ38" s="914"/>
      <c r="BA38" s="914"/>
      <c r="BB38" s="914"/>
      <c r="BC38" s="914"/>
      <c r="BD38" s="914"/>
      <c r="BE38" s="910"/>
      <c r="BF38" s="910"/>
      <c r="BG38" s="910"/>
      <c r="BH38" s="910"/>
      <c r="BI38" s="911"/>
      <c r="BJ38" s="250"/>
      <c r="BK38" s="250"/>
      <c r="BL38" s="250"/>
      <c r="BM38" s="250"/>
      <c r="BN38" s="250"/>
      <c r="BO38" s="263"/>
      <c r="BP38" s="263"/>
      <c r="BQ38" s="260">
        <v>32</v>
      </c>
      <c r="BR38" s="261"/>
      <c r="BS38" s="850"/>
      <c r="BT38" s="851"/>
      <c r="BU38" s="851"/>
      <c r="BV38" s="851"/>
      <c r="BW38" s="851"/>
      <c r="BX38" s="851"/>
      <c r="BY38" s="851"/>
      <c r="BZ38" s="851"/>
      <c r="CA38" s="851"/>
      <c r="CB38" s="851"/>
      <c r="CC38" s="851"/>
      <c r="CD38" s="851"/>
      <c r="CE38" s="851"/>
      <c r="CF38" s="851"/>
      <c r="CG38" s="852"/>
      <c r="CH38" s="863"/>
      <c r="CI38" s="864"/>
      <c r="CJ38" s="864"/>
      <c r="CK38" s="864"/>
      <c r="CL38" s="865"/>
      <c r="CM38" s="863"/>
      <c r="CN38" s="864"/>
      <c r="CO38" s="864"/>
      <c r="CP38" s="864"/>
      <c r="CQ38" s="865"/>
      <c r="CR38" s="863"/>
      <c r="CS38" s="864"/>
      <c r="CT38" s="864"/>
      <c r="CU38" s="864"/>
      <c r="CV38" s="865"/>
      <c r="CW38" s="863"/>
      <c r="CX38" s="864"/>
      <c r="CY38" s="864"/>
      <c r="CZ38" s="864"/>
      <c r="DA38" s="865"/>
      <c r="DB38" s="863"/>
      <c r="DC38" s="864"/>
      <c r="DD38" s="864"/>
      <c r="DE38" s="864"/>
      <c r="DF38" s="865"/>
      <c r="DG38" s="863"/>
      <c r="DH38" s="864"/>
      <c r="DI38" s="864"/>
      <c r="DJ38" s="864"/>
      <c r="DK38" s="865"/>
      <c r="DL38" s="863"/>
      <c r="DM38" s="864"/>
      <c r="DN38" s="864"/>
      <c r="DO38" s="864"/>
      <c r="DP38" s="865"/>
      <c r="DQ38" s="863"/>
      <c r="DR38" s="864"/>
      <c r="DS38" s="864"/>
      <c r="DT38" s="864"/>
      <c r="DU38" s="865"/>
      <c r="DV38" s="866"/>
      <c r="DW38" s="867"/>
      <c r="DX38" s="867"/>
      <c r="DY38" s="867"/>
      <c r="DZ38" s="868"/>
      <c r="EA38" s="244"/>
    </row>
    <row r="39" spans="1:131" s="245" customFormat="1" ht="26.25" customHeight="1" x14ac:dyDescent="0.15">
      <c r="A39" s="264">
        <v>12</v>
      </c>
      <c r="B39" s="837"/>
      <c r="C39" s="838"/>
      <c r="D39" s="838"/>
      <c r="E39" s="838"/>
      <c r="F39" s="838"/>
      <c r="G39" s="838"/>
      <c r="H39" s="838"/>
      <c r="I39" s="838"/>
      <c r="J39" s="838"/>
      <c r="K39" s="838"/>
      <c r="L39" s="838"/>
      <c r="M39" s="838"/>
      <c r="N39" s="838"/>
      <c r="O39" s="838"/>
      <c r="P39" s="839"/>
      <c r="Q39" s="840"/>
      <c r="R39" s="841"/>
      <c r="S39" s="841"/>
      <c r="T39" s="841"/>
      <c r="U39" s="841"/>
      <c r="V39" s="841"/>
      <c r="W39" s="841"/>
      <c r="X39" s="841"/>
      <c r="Y39" s="841"/>
      <c r="Z39" s="841"/>
      <c r="AA39" s="841"/>
      <c r="AB39" s="841"/>
      <c r="AC39" s="841"/>
      <c r="AD39" s="841"/>
      <c r="AE39" s="842"/>
      <c r="AF39" s="843"/>
      <c r="AG39" s="844"/>
      <c r="AH39" s="844"/>
      <c r="AI39" s="844"/>
      <c r="AJ39" s="845"/>
      <c r="AK39" s="912"/>
      <c r="AL39" s="913"/>
      <c r="AM39" s="913"/>
      <c r="AN39" s="913"/>
      <c r="AO39" s="913"/>
      <c r="AP39" s="913"/>
      <c r="AQ39" s="913"/>
      <c r="AR39" s="913"/>
      <c r="AS39" s="913"/>
      <c r="AT39" s="913"/>
      <c r="AU39" s="913"/>
      <c r="AV39" s="913"/>
      <c r="AW39" s="913"/>
      <c r="AX39" s="913"/>
      <c r="AY39" s="913"/>
      <c r="AZ39" s="914"/>
      <c r="BA39" s="914"/>
      <c r="BB39" s="914"/>
      <c r="BC39" s="914"/>
      <c r="BD39" s="914"/>
      <c r="BE39" s="910"/>
      <c r="BF39" s="910"/>
      <c r="BG39" s="910"/>
      <c r="BH39" s="910"/>
      <c r="BI39" s="911"/>
      <c r="BJ39" s="250"/>
      <c r="BK39" s="250"/>
      <c r="BL39" s="250"/>
      <c r="BM39" s="250"/>
      <c r="BN39" s="250"/>
      <c r="BO39" s="263"/>
      <c r="BP39" s="263"/>
      <c r="BQ39" s="260">
        <v>33</v>
      </c>
      <c r="BR39" s="261"/>
      <c r="BS39" s="850"/>
      <c r="BT39" s="851"/>
      <c r="BU39" s="851"/>
      <c r="BV39" s="851"/>
      <c r="BW39" s="851"/>
      <c r="BX39" s="851"/>
      <c r="BY39" s="851"/>
      <c r="BZ39" s="851"/>
      <c r="CA39" s="851"/>
      <c r="CB39" s="851"/>
      <c r="CC39" s="851"/>
      <c r="CD39" s="851"/>
      <c r="CE39" s="851"/>
      <c r="CF39" s="851"/>
      <c r="CG39" s="852"/>
      <c r="CH39" s="863"/>
      <c r="CI39" s="864"/>
      <c r="CJ39" s="864"/>
      <c r="CK39" s="864"/>
      <c r="CL39" s="865"/>
      <c r="CM39" s="863"/>
      <c r="CN39" s="864"/>
      <c r="CO39" s="864"/>
      <c r="CP39" s="864"/>
      <c r="CQ39" s="865"/>
      <c r="CR39" s="863"/>
      <c r="CS39" s="864"/>
      <c r="CT39" s="864"/>
      <c r="CU39" s="864"/>
      <c r="CV39" s="865"/>
      <c r="CW39" s="863"/>
      <c r="CX39" s="864"/>
      <c r="CY39" s="864"/>
      <c r="CZ39" s="864"/>
      <c r="DA39" s="865"/>
      <c r="DB39" s="863"/>
      <c r="DC39" s="864"/>
      <c r="DD39" s="864"/>
      <c r="DE39" s="864"/>
      <c r="DF39" s="865"/>
      <c r="DG39" s="863"/>
      <c r="DH39" s="864"/>
      <c r="DI39" s="864"/>
      <c r="DJ39" s="864"/>
      <c r="DK39" s="865"/>
      <c r="DL39" s="863"/>
      <c r="DM39" s="864"/>
      <c r="DN39" s="864"/>
      <c r="DO39" s="864"/>
      <c r="DP39" s="865"/>
      <c r="DQ39" s="863"/>
      <c r="DR39" s="864"/>
      <c r="DS39" s="864"/>
      <c r="DT39" s="864"/>
      <c r="DU39" s="865"/>
      <c r="DV39" s="866"/>
      <c r="DW39" s="867"/>
      <c r="DX39" s="867"/>
      <c r="DY39" s="867"/>
      <c r="DZ39" s="868"/>
      <c r="EA39" s="244"/>
    </row>
    <row r="40" spans="1:131" s="245" customFormat="1" ht="26.25" customHeight="1" x14ac:dyDescent="0.15">
      <c r="A40" s="259">
        <v>13</v>
      </c>
      <c r="B40" s="837"/>
      <c r="C40" s="838"/>
      <c r="D40" s="838"/>
      <c r="E40" s="838"/>
      <c r="F40" s="838"/>
      <c r="G40" s="838"/>
      <c r="H40" s="838"/>
      <c r="I40" s="838"/>
      <c r="J40" s="838"/>
      <c r="K40" s="838"/>
      <c r="L40" s="838"/>
      <c r="M40" s="838"/>
      <c r="N40" s="838"/>
      <c r="O40" s="838"/>
      <c r="P40" s="839"/>
      <c r="Q40" s="840"/>
      <c r="R40" s="841"/>
      <c r="S40" s="841"/>
      <c r="T40" s="841"/>
      <c r="U40" s="841"/>
      <c r="V40" s="841"/>
      <c r="W40" s="841"/>
      <c r="X40" s="841"/>
      <c r="Y40" s="841"/>
      <c r="Z40" s="841"/>
      <c r="AA40" s="841"/>
      <c r="AB40" s="841"/>
      <c r="AC40" s="841"/>
      <c r="AD40" s="841"/>
      <c r="AE40" s="842"/>
      <c r="AF40" s="843"/>
      <c r="AG40" s="844"/>
      <c r="AH40" s="844"/>
      <c r="AI40" s="844"/>
      <c r="AJ40" s="845"/>
      <c r="AK40" s="912"/>
      <c r="AL40" s="913"/>
      <c r="AM40" s="913"/>
      <c r="AN40" s="913"/>
      <c r="AO40" s="913"/>
      <c r="AP40" s="913"/>
      <c r="AQ40" s="913"/>
      <c r="AR40" s="913"/>
      <c r="AS40" s="913"/>
      <c r="AT40" s="913"/>
      <c r="AU40" s="913"/>
      <c r="AV40" s="913"/>
      <c r="AW40" s="913"/>
      <c r="AX40" s="913"/>
      <c r="AY40" s="913"/>
      <c r="AZ40" s="914"/>
      <c r="BA40" s="914"/>
      <c r="BB40" s="914"/>
      <c r="BC40" s="914"/>
      <c r="BD40" s="914"/>
      <c r="BE40" s="910"/>
      <c r="BF40" s="910"/>
      <c r="BG40" s="910"/>
      <c r="BH40" s="910"/>
      <c r="BI40" s="911"/>
      <c r="BJ40" s="250"/>
      <c r="BK40" s="250"/>
      <c r="BL40" s="250"/>
      <c r="BM40" s="250"/>
      <c r="BN40" s="250"/>
      <c r="BO40" s="263"/>
      <c r="BP40" s="263"/>
      <c r="BQ40" s="260">
        <v>34</v>
      </c>
      <c r="BR40" s="261"/>
      <c r="BS40" s="850"/>
      <c r="BT40" s="851"/>
      <c r="BU40" s="851"/>
      <c r="BV40" s="851"/>
      <c r="BW40" s="851"/>
      <c r="BX40" s="851"/>
      <c r="BY40" s="851"/>
      <c r="BZ40" s="851"/>
      <c r="CA40" s="851"/>
      <c r="CB40" s="851"/>
      <c r="CC40" s="851"/>
      <c r="CD40" s="851"/>
      <c r="CE40" s="851"/>
      <c r="CF40" s="851"/>
      <c r="CG40" s="852"/>
      <c r="CH40" s="863"/>
      <c r="CI40" s="864"/>
      <c r="CJ40" s="864"/>
      <c r="CK40" s="864"/>
      <c r="CL40" s="865"/>
      <c r="CM40" s="863"/>
      <c r="CN40" s="864"/>
      <c r="CO40" s="864"/>
      <c r="CP40" s="864"/>
      <c r="CQ40" s="865"/>
      <c r="CR40" s="863"/>
      <c r="CS40" s="864"/>
      <c r="CT40" s="864"/>
      <c r="CU40" s="864"/>
      <c r="CV40" s="865"/>
      <c r="CW40" s="863"/>
      <c r="CX40" s="864"/>
      <c r="CY40" s="864"/>
      <c r="CZ40" s="864"/>
      <c r="DA40" s="865"/>
      <c r="DB40" s="863"/>
      <c r="DC40" s="864"/>
      <c r="DD40" s="864"/>
      <c r="DE40" s="864"/>
      <c r="DF40" s="865"/>
      <c r="DG40" s="863"/>
      <c r="DH40" s="864"/>
      <c r="DI40" s="864"/>
      <c r="DJ40" s="864"/>
      <c r="DK40" s="865"/>
      <c r="DL40" s="863"/>
      <c r="DM40" s="864"/>
      <c r="DN40" s="864"/>
      <c r="DO40" s="864"/>
      <c r="DP40" s="865"/>
      <c r="DQ40" s="863"/>
      <c r="DR40" s="864"/>
      <c r="DS40" s="864"/>
      <c r="DT40" s="864"/>
      <c r="DU40" s="865"/>
      <c r="DV40" s="866"/>
      <c r="DW40" s="867"/>
      <c r="DX40" s="867"/>
      <c r="DY40" s="867"/>
      <c r="DZ40" s="868"/>
      <c r="EA40" s="244"/>
    </row>
    <row r="41" spans="1:131" s="245" customFormat="1" ht="26.25" customHeight="1" x14ac:dyDescent="0.15">
      <c r="A41" s="259">
        <v>14</v>
      </c>
      <c r="B41" s="837"/>
      <c r="C41" s="838"/>
      <c r="D41" s="838"/>
      <c r="E41" s="838"/>
      <c r="F41" s="838"/>
      <c r="G41" s="838"/>
      <c r="H41" s="838"/>
      <c r="I41" s="838"/>
      <c r="J41" s="838"/>
      <c r="K41" s="838"/>
      <c r="L41" s="838"/>
      <c r="M41" s="838"/>
      <c r="N41" s="838"/>
      <c r="O41" s="838"/>
      <c r="P41" s="839"/>
      <c r="Q41" s="840"/>
      <c r="R41" s="841"/>
      <c r="S41" s="841"/>
      <c r="T41" s="841"/>
      <c r="U41" s="841"/>
      <c r="V41" s="841"/>
      <c r="W41" s="841"/>
      <c r="X41" s="841"/>
      <c r="Y41" s="841"/>
      <c r="Z41" s="841"/>
      <c r="AA41" s="841"/>
      <c r="AB41" s="841"/>
      <c r="AC41" s="841"/>
      <c r="AD41" s="841"/>
      <c r="AE41" s="842"/>
      <c r="AF41" s="843"/>
      <c r="AG41" s="844"/>
      <c r="AH41" s="844"/>
      <c r="AI41" s="844"/>
      <c r="AJ41" s="845"/>
      <c r="AK41" s="912"/>
      <c r="AL41" s="913"/>
      <c r="AM41" s="913"/>
      <c r="AN41" s="913"/>
      <c r="AO41" s="913"/>
      <c r="AP41" s="913"/>
      <c r="AQ41" s="913"/>
      <c r="AR41" s="913"/>
      <c r="AS41" s="913"/>
      <c r="AT41" s="913"/>
      <c r="AU41" s="913"/>
      <c r="AV41" s="913"/>
      <c r="AW41" s="913"/>
      <c r="AX41" s="913"/>
      <c r="AY41" s="913"/>
      <c r="AZ41" s="914"/>
      <c r="BA41" s="914"/>
      <c r="BB41" s="914"/>
      <c r="BC41" s="914"/>
      <c r="BD41" s="914"/>
      <c r="BE41" s="910"/>
      <c r="BF41" s="910"/>
      <c r="BG41" s="910"/>
      <c r="BH41" s="910"/>
      <c r="BI41" s="911"/>
      <c r="BJ41" s="250"/>
      <c r="BK41" s="250"/>
      <c r="BL41" s="250"/>
      <c r="BM41" s="250"/>
      <c r="BN41" s="250"/>
      <c r="BO41" s="263"/>
      <c r="BP41" s="263"/>
      <c r="BQ41" s="260">
        <v>35</v>
      </c>
      <c r="BR41" s="261"/>
      <c r="BS41" s="850"/>
      <c r="BT41" s="851"/>
      <c r="BU41" s="851"/>
      <c r="BV41" s="851"/>
      <c r="BW41" s="851"/>
      <c r="BX41" s="851"/>
      <c r="BY41" s="851"/>
      <c r="BZ41" s="851"/>
      <c r="CA41" s="851"/>
      <c r="CB41" s="851"/>
      <c r="CC41" s="851"/>
      <c r="CD41" s="851"/>
      <c r="CE41" s="851"/>
      <c r="CF41" s="851"/>
      <c r="CG41" s="852"/>
      <c r="CH41" s="863"/>
      <c r="CI41" s="864"/>
      <c r="CJ41" s="864"/>
      <c r="CK41" s="864"/>
      <c r="CL41" s="865"/>
      <c r="CM41" s="863"/>
      <c r="CN41" s="864"/>
      <c r="CO41" s="864"/>
      <c r="CP41" s="864"/>
      <c r="CQ41" s="865"/>
      <c r="CR41" s="863"/>
      <c r="CS41" s="864"/>
      <c r="CT41" s="864"/>
      <c r="CU41" s="864"/>
      <c r="CV41" s="865"/>
      <c r="CW41" s="863"/>
      <c r="CX41" s="864"/>
      <c r="CY41" s="864"/>
      <c r="CZ41" s="864"/>
      <c r="DA41" s="865"/>
      <c r="DB41" s="863"/>
      <c r="DC41" s="864"/>
      <c r="DD41" s="864"/>
      <c r="DE41" s="864"/>
      <c r="DF41" s="865"/>
      <c r="DG41" s="863"/>
      <c r="DH41" s="864"/>
      <c r="DI41" s="864"/>
      <c r="DJ41" s="864"/>
      <c r="DK41" s="865"/>
      <c r="DL41" s="863"/>
      <c r="DM41" s="864"/>
      <c r="DN41" s="864"/>
      <c r="DO41" s="864"/>
      <c r="DP41" s="865"/>
      <c r="DQ41" s="863"/>
      <c r="DR41" s="864"/>
      <c r="DS41" s="864"/>
      <c r="DT41" s="864"/>
      <c r="DU41" s="865"/>
      <c r="DV41" s="866"/>
      <c r="DW41" s="867"/>
      <c r="DX41" s="867"/>
      <c r="DY41" s="867"/>
      <c r="DZ41" s="868"/>
      <c r="EA41" s="244"/>
    </row>
    <row r="42" spans="1:131" s="245" customFormat="1" ht="26.25" customHeight="1" x14ac:dyDescent="0.15">
      <c r="A42" s="259">
        <v>15</v>
      </c>
      <c r="B42" s="837"/>
      <c r="C42" s="838"/>
      <c r="D42" s="838"/>
      <c r="E42" s="838"/>
      <c r="F42" s="838"/>
      <c r="G42" s="838"/>
      <c r="H42" s="838"/>
      <c r="I42" s="838"/>
      <c r="J42" s="838"/>
      <c r="K42" s="838"/>
      <c r="L42" s="838"/>
      <c r="M42" s="838"/>
      <c r="N42" s="838"/>
      <c r="O42" s="838"/>
      <c r="P42" s="839"/>
      <c r="Q42" s="840"/>
      <c r="R42" s="841"/>
      <c r="S42" s="841"/>
      <c r="T42" s="841"/>
      <c r="U42" s="841"/>
      <c r="V42" s="841"/>
      <c r="W42" s="841"/>
      <c r="X42" s="841"/>
      <c r="Y42" s="841"/>
      <c r="Z42" s="841"/>
      <c r="AA42" s="841"/>
      <c r="AB42" s="841"/>
      <c r="AC42" s="841"/>
      <c r="AD42" s="841"/>
      <c r="AE42" s="842"/>
      <c r="AF42" s="843"/>
      <c r="AG42" s="844"/>
      <c r="AH42" s="844"/>
      <c r="AI42" s="844"/>
      <c r="AJ42" s="845"/>
      <c r="AK42" s="912"/>
      <c r="AL42" s="913"/>
      <c r="AM42" s="913"/>
      <c r="AN42" s="913"/>
      <c r="AO42" s="913"/>
      <c r="AP42" s="913"/>
      <c r="AQ42" s="913"/>
      <c r="AR42" s="913"/>
      <c r="AS42" s="913"/>
      <c r="AT42" s="913"/>
      <c r="AU42" s="913"/>
      <c r="AV42" s="913"/>
      <c r="AW42" s="913"/>
      <c r="AX42" s="913"/>
      <c r="AY42" s="913"/>
      <c r="AZ42" s="914"/>
      <c r="BA42" s="914"/>
      <c r="BB42" s="914"/>
      <c r="BC42" s="914"/>
      <c r="BD42" s="914"/>
      <c r="BE42" s="910"/>
      <c r="BF42" s="910"/>
      <c r="BG42" s="910"/>
      <c r="BH42" s="910"/>
      <c r="BI42" s="911"/>
      <c r="BJ42" s="250"/>
      <c r="BK42" s="250"/>
      <c r="BL42" s="250"/>
      <c r="BM42" s="250"/>
      <c r="BN42" s="250"/>
      <c r="BO42" s="263"/>
      <c r="BP42" s="263"/>
      <c r="BQ42" s="260">
        <v>36</v>
      </c>
      <c r="BR42" s="261"/>
      <c r="BS42" s="850"/>
      <c r="BT42" s="851"/>
      <c r="BU42" s="851"/>
      <c r="BV42" s="851"/>
      <c r="BW42" s="851"/>
      <c r="BX42" s="851"/>
      <c r="BY42" s="851"/>
      <c r="BZ42" s="851"/>
      <c r="CA42" s="851"/>
      <c r="CB42" s="851"/>
      <c r="CC42" s="851"/>
      <c r="CD42" s="851"/>
      <c r="CE42" s="851"/>
      <c r="CF42" s="851"/>
      <c r="CG42" s="852"/>
      <c r="CH42" s="863"/>
      <c r="CI42" s="864"/>
      <c r="CJ42" s="864"/>
      <c r="CK42" s="864"/>
      <c r="CL42" s="865"/>
      <c r="CM42" s="863"/>
      <c r="CN42" s="864"/>
      <c r="CO42" s="864"/>
      <c r="CP42" s="864"/>
      <c r="CQ42" s="865"/>
      <c r="CR42" s="863"/>
      <c r="CS42" s="864"/>
      <c r="CT42" s="864"/>
      <c r="CU42" s="864"/>
      <c r="CV42" s="865"/>
      <c r="CW42" s="863"/>
      <c r="CX42" s="864"/>
      <c r="CY42" s="864"/>
      <c r="CZ42" s="864"/>
      <c r="DA42" s="865"/>
      <c r="DB42" s="863"/>
      <c r="DC42" s="864"/>
      <c r="DD42" s="864"/>
      <c r="DE42" s="864"/>
      <c r="DF42" s="865"/>
      <c r="DG42" s="863"/>
      <c r="DH42" s="864"/>
      <c r="DI42" s="864"/>
      <c r="DJ42" s="864"/>
      <c r="DK42" s="865"/>
      <c r="DL42" s="863"/>
      <c r="DM42" s="864"/>
      <c r="DN42" s="864"/>
      <c r="DO42" s="864"/>
      <c r="DP42" s="865"/>
      <c r="DQ42" s="863"/>
      <c r="DR42" s="864"/>
      <c r="DS42" s="864"/>
      <c r="DT42" s="864"/>
      <c r="DU42" s="865"/>
      <c r="DV42" s="866"/>
      <c r="DW42" s="867"/>
      <c r="DX42" s="867"/>
      <c r="DY42" s="867"/>
      <c r="DZ42" s="868"/>
      <c r="EA42" s="244"/>
    </row>
    <row r="43" spans="1:131" s="245" customFormat="1" ht="26.25" customHeight="1" x14ac:dyDescent="0.15">
      <c r="A43" s="259">
        <v>16</v>
      </c>
      <c r="B43" s="837"/>
      <c r="C43" s="838"/>
      <c r="D43" s="838"/>
      <c r="E43" s="838"/>
      <c r="F43" s="838"/>
      <c r="G43" s="838"/>
      <c r="H43" s="838"/>
      <c r="I43" s="838"/>
      <c r="J43" s="838"/>
      <c r="K43" s="838"/>
      <c r="L43" s="838"/>
      <c r="M43" s="838"/>
      <c r="N43" s="838"/>
      <c r="O43" s="838"/>
      <c r="P43" s="839"/>
      <c r="Q43" s="840"/>
      <c r="R43" s="841"/>
      <c r="S43" s="841"/>
      <c r="T43" s="841"/>
      <c r="U43" s="841"/>
      <c r="V43" s="841"/>
      <c r="W43" s="841"/>
      <c r="X43" s="841"/>
      <c r="Y43" s="841"/>
      <c r="Z43" s="841"/>
      <c r="AA43" s="841"/>
      <c r="AB43" s="841"/>
      <c r="AC43" s="841"/>
      <c r="AD43" s="841"/>
      <c r="AE43" s="842"/>
      <c r="AF43" s="843"/>
      <c r="AG43" s="844"/>
      <c r="AH43" s="844"/>
      <c r="AI43" s="844"/>
      <c r="AJ43" s="845"/>
      <c r="AK43" s="912"/>
      <c r="AL43" s="913"/>
      <c r="AM43" s="913"/>
      <c r="AN43" s="913"/>
      <c r="AO43" s="913"/>
      <c r="AP43" s="913"/>
      <c r="AQ43" s="913"/>
      <c r="AR43" s="913"/>
      <c r="AS43" s="913"/>
      <c r="AT43" s="913"/>
      <c r="AU43" s="913"/>
      <c r="AV43" s="913"/>
      <c r="AW43" s="913"/>
      <c r="AX43" s="913"/>
      <c r="AY43" s="913"/>
      <c r="AZ43" s="914"/>
      <c r="BA43" s="914"/>
      <c r="BB43" s="914"/>
      <c r="BC43" s="914"/>
      <c r="BD43" s="914"/>
      <c r="BE43" s="910"/>
      <c r="BF43" s="910"/>
      <c r="BG43" s="910"/>
      <c r="BH43" s="910"/>
      <c r="BI43" s="911"/>
      <c r="BJ43" s="250"/>
      <c r="BK43" s="250"/>
      <c r="BL43" s="250"/>
      <c r="BM43" s="250"/>
      <c r="BN43" s="250"/>
      <c r="BO43" s="263"/>
      <c r="BP43" s="263"/>
      <c r="BQ43" s="260">
        <v>37</v>
      </c>
      <c r="BR43" s="261"/>
      <c r="BS43" s="850"/>
      <c r="BT43" s="851"/>
      <c r="BU43" s="851"/>
      <c r="BV43" s="851"/>
      <c r="BW43" s="851"/>
      <c r="BX43" s="851"/>
      <c r="BY43" s="851"/>
      <c r="BZ43" s="851"/>
      <c r="CA43" s="851"/>
      <c r="CB43" s="851"/>
      <c r="CC43" s="851"/>
      <c r="CD43" s="851"/>
      <c r="CE43" s="851"/>
      <c r="CF43" s="851"/>
      <c r="CG43" s="852"/>
      <c r="CH43" s="863"/>
      <c r="CI43" s="864"/>
      <c r="CJ43" s="864"/>
      <c r="CK43" s="864"/>
      <c r="CL43" s="865"/>
      <c r="CM43" s="863"/>
      <c r="CN43" s="864"/>
      <c r="CO43" s="864"/>
      <c r="CP43" s="864"/>
      <c r="CQ43" s="865"/>
      <c r="CR43" s="863"/>
      <c r="CS43" s="864"/>
      <c r="CT43" s="864"/>
      <c r="CU43" s="864"/>
      <c r="CV43" s="865"/>
      <c r="CW43" s="863"/>
      <c r="CX43" s="864"/>
      <c r="CY43" s="864"/>
      <c r="CZ43" s="864"/>
      <c r="DA43" s="865"/>
      <c r="DB43" s="863"/>
      <c r="DC43" s="864"/>
      <c r="DD43" s="864"/>
      <c r="DE43" s="864"/>
      <c r="DF43" s="865"/>
      <c r="DG43" s="863"/>
      <c r="DH43" s="864"/>
      <c r="DI43" s="864"/>
      <c r="DJ43" s="864"/>
      <c r="DK43" s="865"/>
      <c r="DL43" s="863"/>
      <c r="DM43" s="864"/>
      <c r="DN43" s="864"/>
      <c r="DO43" s="864"/>
      <c r="DP43" s="865"/>
      <c r="DQ43" s="863"/>
      <c r="DR43" s="864"/>
      <c r="DS43" s="864"/>
      <c r="DT43" s="864"/>
      <c r="DU43" s="865"/>
      <c r="DV43" s="866"/>
      <c r="DW43" s="867"/>
      <c r="DX43" s="867"/>
      <c r="DY43" s="867"/>
      <c r="DZ43" s="868"/>
      <c r="EA43" s="244"/>
    </row>
    <row r="44" spans="1:131" s="245" customFormat="1" ht="26.25" customHeight="1" x14ac:dyDescent="0.15">
      <c r="A44" s="259">
        <v>17</v>
      </c>
      <c r="B44" s="837"/>
      <c r="C44" s="838"/>
      <c r="D44" s="838"/>
      <c r="E44" s="838"/>
      <c r="F44" s="838"/>
      <c r="G44" s="838"/>
      <c r="H44" s="838"/>
      <c r="I44" s="838"/>
      <c r="J44" s="838"/>
      <c r="K44" s="838"/>
      <c r="L44" s="838"/>
      <c r="M44" s="838"/>
      <c r="N44" s="838"/>
      <c r="O44" s="838"/>
      <c r="P44" s="839"/>
      <c r="Q44" s="840"/>
      <c r="R44" s="841"/>
      <c r="S44" s="841"/>
      <c r="T44" s="841"/>
      <c r="U44" s="841"/>
      <c r="V44" s="841"/>
      <c r="W44" s="841"/>
      <c r="X44" s="841"/>
      <c r="Y44" s="841"/>
      <c r="Z44" s="841"/>
      <c r="AA44" s="841"/>
      <c r="AB44" s="841"/>
      <c r="AC44" s="841"/>
      <c r="AD44" s="841"/>
      <c r="AE44" s="842"/>
      <c r="AF44" s="843"/>
      <c r="AG44" s="844"/>
      <c r="AH44" s="844"/>
      <c r="AI44" s="844"/>
      <c r="AJ44" s="845"/>
      <c r="AK44" s="912"/>
      <c r="AL44" s="913"/>
      <c r="AM44" s="913"/>
      <c r="AN44" s="913"/>
      <c r="AO44" s="913"/>
      <c r="AP44" s="913"/>
      <c r="AQ44" s="913"/>
      <c r="AR44" s="913"/>
      <c r="AS44" s="913"/>
      <c r="AT44" s="913"/>
      <c r="AU44" s="913"/>
      <c r="AV44" s="913"/>
      <c r="AW44" s="913"/>
      <c r="AX44" s="913"/>
      <c r="AY44" s="913"/>
      <c r="AZ44" s="914"/>
      <c r="BA44" s="914"/>
      <c r="BB44" s="914"/>
      <c r="BC44" s="914"/>
      <c r="BD44" s="914"/>
      <c r="BE44" s="910"/>
      <c r="BF44" s="910"/>
      <c r="BG44" s="910"/>
      <c r="BH44" s="910"/>
      <c r="BI44" s="911"/>
      <c r="BJ44" s="250"/>
      <c r="BK44" s="250"/>
      <c r="BL44" s="250"/>
      <c r="BM44" s="250"/>
      <c r="BN44" s="250"/>
      <c r="BO44" s="263"/>
      <c r="BP44" s="263"/>
      <c r="BQ44" s="260">
        <v>38</v>
      </c>
      <c r="BR44" s="261"/>
      <c r="BS44" s="850"/>
      <c r="BT44" s="851"/>
      <c r="BU44" s="851"/>
      <c r="BV44" s="851"/>
      <c r="BW44" s="851"/>
      <c r="BX44" s="851"/>
      <c r="BY44" s="851"/>
      <c r="BZ44" s="851"/>
      <c r="CA44" s="851"/>
      <c r="CB44" s="851"/>
      <c r="CC44" s="851"/>
      <c r="CD44" s="851"/>
      <c r="CE44" s="851"/>
      <c r="CF44" s="851"/>
      <c r="CG44" s="852"/>
      <c r="CH44" s="863"/>
      <c r="CI44" s="864"/>
      <c r="CJ44" s="864"/>
      <c r="CK44" s="864"/>
      <c r="CL44" s="865"/>
      <c r="CM44" s="863"/>
      <c r="CN44" s="864"/>
      <c r="CO44" s="864"/>
      <c r="CP44" s="864"/>
      <c r="CQ44" s="865"/>
      <c r="CR44" s="863"/>
      <c r="CS44" s="864"/>
      <c r="CT44" s="864"/>
      <c r="CU44" s="864"/>
      <c r="CV44" s="865"/>
      <c r="CW44" s="863"/>
      <c r="CX44" s="864"/>
      <c r="CY44" s="864"/>
      <c r="CZ44" s="864"/>
      <c r="DA44" s="865"/>
      <c r="DB44" s="863"/>
      <c r="DC44" s="864"/>
      <c r="DD44" s="864"/>
      <c r="DE44" s="864"/>
      <c r="DF44" s="865"/>
      <c r="DG44" s="863"/>
      <c r="DH44" s="864"/>
      <c r="DI44" s="864"/>
      <c r="DJ44" s="864"/>
      <c r="DK44" s="865"/>
      <c r="DL44" s="863"/>
      <c r="DM44" s="864"/>
      <c r="DN44" s="864"/>
      <c r="DO44" s="864"/>
      <c r="DP44" s="865"/>
      <c r="DQ44" s="863"/>
      <c r="DR44" s="864"/>
      <c r="DS44" s="864"/>
      <c r="DT44" s="864"/>
      <c r="DU44" s="865"/>
      <c r="DV44" s="866"/>
      <c r="DW44" s="867"/>
      <c r="DX44" s="867"/>
      <c r="DY44" s="867"/>
      <c r="DZ44" s="868"/>
      <c r="EA44" s="244"/>
    </row>
    <row r="45" spans="1:131" s="245" customFormat="1" ht="26.25" customHeight="1" x14ac:dyDescent="0.15">
      <c r="A45" s="259">
        <v>18</v>
      </c>
      <c r="B45" s="837"/>
      <c r="C45" s="838"/>
      <c r="D45" s="838"/>
      <c r="E45" s="838"/>
      <c r="F45" s="838"/>
      <c r="G45" s="838"/>
      <c r="H45" s="838"/>
      <c r="I45" s="838"/>
      <c r="J45" s="838"/>
      <c r="K45" s="838"/>
      <c r="L45" s="838"/>
      <c r="M45" s="838"/>
      <c r="N45" s="838"/>
      <c r="O45" s="838"/>
      <c r="P45" s="839"/>
      <c r="Q45" s="840"/>
      <c r="R45" s="841"/>
      <c r="S45" s="841"/>
      <c r="T45" s="841"/>
      <c r="U45" s="841"/>
      <c r="V45" s="841"/>
      <c r="W45" s="841"/>
      <c r="X45" s="841"/>
      <c r="Y45" s="841"/>
      <c r="Z45" s="841"/>
      <c r="AA45" s="841"/>
      <c r="AB45" s="841"/>
      <c r="AC45" s="841"/>
      <c r="AD45" s="841"/>
      <c r="AE45" s="842"/>
      <c r="AF45" s="843"/>
      <c r="AG45" s="844"/>
      <c r="AH45" s="844"/>
      <c r="AI45" s="844"/>
      <c r="AJ45" s="845"/>
      <c r="AK45" s="912"/>
      <c r="AL45" s="913"/>
      <c r="AM45" s="913"/>
      <c r="AN45" s="913"/>
      <c r="AO45" s="913"/>
      <c r="AP45" s="913"/>
      <c r="AQ45" s="913"/>
      <c r="AR45" s="913"/>
      <c r="AS45" s="913"/>
      <c r="AT45" s="913"/>
      <c r="AU45" s="913"/>
      <c r="AV45" s="913"/>
      <c r="AW45" s="913"/>
      <c r="AX45" s="913"/>
      <c r="AY45" s="913"/>
      <c r="AZ45" s="914"/>
      <c r="BA45" s="914"/>
      <c r="BB45" s="914"/>
      <c r="BC45" s="914"/>
      <c r="BD45" s="914"/>
      <c r="BE45" s="910"/>
      <c r="BF45" s="910"/>
      <c r="BG45" s="910"/>
      <c r="BH45" s="910"/>
      <c r="BI45" s="911"/>
      <c r="BJ45" s="250"/>
      <c r="BK45" s="250"/>
      <c r="BL45" s="250"/>
      <c r="BM45" s="250"/>
      <c r="BN45" s="250"/>
      <c r="BO45" s="263"/>
      <c r="BP45" s="263"/>
      <c r="BQ45" s="260">
        <v>39</v>
      </c>
      <c r="BR45" s="261"/>
      <c r="BS45" s="850"/>
      <c r="BT45" s="851"/>
      <c r="BU45" s="851"/>
      <c r="BV45" s="851"/>
      <c r="BW45" s="851"/>
      <c r="BX45" s="851"/>
      <c r="BY45" s="851"/>
      <c r="BZ45" s="851"/>
      <c r="CA45" s="851"/>
      <c r="CB45" s="851"/>
      <c r="CC45" s="851"/>
      <c r="CD45" s="851"/>
      <c r="CE45" s="851"/>
      <c r="CF45" s="851"/>
      <c r="CG45" s="852"/>
      <c r="CH45" s="863"/>
      <c r="CI45" s="864"/>
      <c r="CJ45" s="864"/>
      <c r="CK45" s="864"/>
      <c r="CL45" s="865"/>
      <c r="CM45" s="863"/>
      <c r="CN45" s="864"/>
      <c r="CO45" s="864"/>
      <c r="CP45" s="864"/>
      <c r="CQ45" s="865"/>
      <c r="CR45" s="863"/>
      <c r="CS45" s="864"/>
      <c r="CT45" s="864"/>
      <c r="CU45" s="864"/>
      <c r="CV45" s="865"/>
      <c r="CW45" s="863"/>
      <c r="CX45" s="864"/>
      <c r="CY45" s="864"/>
      <c r="CZ45" s="864"/>
      <c r="DA45" s="865"/>
      <c r="DB45" s="863"/>
      <c r="DC45" s="864"/>
      <c r="DD45" s="864"/>
      <c r="DE45" s="864"/>
      <c r="DF45" s="865"/>
      <c r="DG45" s="863"/>
      <c r="DH45" s="864"/>
      <c r="DI45" s="864"/>
      <c r="DJ45" s="864"/>
      <c r="DK45" s="865"/>
      <c r="DL45" s="863"/>
      <c r="DM45" s="864"/>
      <c r="DN45" s="864"/>
      <c r="DO45" s="864"/>
      <c r="DP45" s="865"/>
      <c r="DQ45" s="863"/>
      <c r="DR45" s="864"/>
      <c r="DS45" s="864"/>
      <c r="DT45" s="864"/>
      <c r="DU45" s="865"/>
      <c r="DV45" s="866"/>
      <c r="DW45" s="867"/>
      <c r="DX45" s="867"/>
      <c r="DY45" s="867"/>
      <c r="DZ45" s="868"/>
      <c r="EA45" s="244"/>
    </row>
    <row r="46" spans="1:131" s="245" customFormat="1" ht="26.25" customHeight="1" x14ac:dyDescent="0.15">
      <c r="A46" s="259">
        <v>19</v>
      </c>
      <c r="B46" s="837"/>
      <c r="C46" s="838"/>
      <c r="D46" s="838"/>
      <c r="E46" s="838"/>
      <c r="F46" s="838"/>
      <c r="G46" s="838"/>
      <c r="H46" s="838"/>
      <c r="I46" s="838"/>
      <c r="J46" s="838"/>
      <c r="K46" s="838"/>
      <c r="L46" s="838"/>
      <c r="M46" s="838"/>
      <c r="N46" s="838"/>
      <c r="O46" s="838"/>
      <c r="P46" s="839"/>
      <c r="Q46" s="840"/>
      <c r="R46" s="841"/>
      <c r="S46" s="841"/>
      <c r="T46" s="841"/>
      <c r="U46" s="841"/>
      <c r="V46" s="841"/>
      <c r="W46" s="841"/>
      <c r="X46" s="841"/>
      <c r="Y46" s="841"/>
      <c r="Z46" s="841"/>
      <c r="AA46" s="841"/>
      <c r="AB46" s="841"/>
      <c r="AC46" s="841"/>
      <c r="AD46" s="841"/>
      <c r="AE46" s="842"/>
      <c r="AF46" s="843"/>
      <c r="AG46" s="844"/>
      <c r="AH46" s="844"/>
      <c r="AI46" s="844"/>
      <c r="AJ46" s="845"/>
      <c r="AK46" s="912"/>
      <c r="AL46" s="913"/>
      <c r="AM46" s="913"/>
      <c r="AN46" s="913"/>
      <c r="AO46" s="913"/>
      <c r="AP46" s="913"/>
      <c r="AQ46" s="913"/>
      <c r="AR46" s="913"/>
      <c r="AS46" s="913"/>
      <c r="AT46" s="913"/>
      <c r="AU46" s="913"/>
      <c r="AV46" s="913"/>
      <c r="AW46" s="913"/>
      <c r="AX46" s="913"/>
      <c r="AY46" s="913"/>
      <c r="AZ46" s="914"/>
      <c r="BA46" s="914"/>
      <c r="BB46" s="914"/>
      <c r="BC46" s="914"/>
      <c r="BD46" s="914"/>
      <c r="BE46" s="910"/>
      <c r="BF46" s="910"/>
      <c r="BG46" s="910"/>
      <c r="BH46" s="910"/>
      <c r="BI46" s="911"/>
      <c r="BJ46" s="250"/>
      <c r="BK46" s="250"/>
      <c r="BL46" s="250"/>
      <c r="BM46" s="250"/>
      <c r="BN46" s="250"/>
      <c r="BO46" s="263"/>
      <c r="BP46" s="263"/>
      <c r="BQ46" s="260">
        <v>40</v>
      </c>
      <c r="BR46" s="261"/>
      <c r="BS46" s="850"/>
      <c r="BT46" s="851"/>
      <c r="BU46" s="851"/>
      <c r="BV46" s="851"/>
      <c r="BW46" s="851"/>
      <c r="BX46" s="851"/>
      <c r="BY46" s="851"/>
      <c r="BZ46" s="851"/>
      <c r="CA46" s="851"/>
      <c r="CB46" s="851"/>
      <c r="CC46" s="851"/>
      <c r="CD46" s="851"/>
      <c r="CE46" s="851"/>
      <c r="CF46" s="851"/>
      <c r="CG46" s="852"/>
      <c r="CH46" s="863"/>
      <c r="CI46" s="864"/>
      <c r="CJ46" s="864"/>
      <c r="CK46" s="864"/>
      <c r="CL46" s="865"/>
      <c r="CM46" s="863"/>
      <c r="CN46" s="864"/>
      <c r="CO46" s="864"/>
      <c r="CP46" s="864"/>
      <c r="CQ46" s="865"/>
      <c r="CR46" s="863"/>
      <c r="CS46" s="864"/>
      <c r="CT46" s="864"/>
      <c r="CU46" s="864"/>
      <c r="CV46" s="865"/>
      <c r="CW46" s="863"/>
      <c r="CX46" s="864"/>
      <c r="CY46" s="864"/>
      <c r="CZ46" s="864"/>
      <c r="DA46" s="865"/>
      <c r="DB46" s="863"/>
      <c r="DC46" s="864"/>
      <c r="DD46" s="864"/>
      <c r="DE46" s="864"/>
      <c r="DF46" s="865"/>
      <c r="DG46" s="863"/>
      <c r="DH46" s="864"/>
      <c r="DI46" s="864"/>
      <c r="DJ46" s="864"/>
      <c r="DK46" s="865"/>
      <c r="DL46" s="863"/>
      <c r="DM46" s="864"/>
      <c r="DN46" s="864"/>
      <c r="DO46" s="864"/>
      <c r="DP46" s="865"/>
      <c r="DQ46" s="863"/>
      <c r="DR46" s="864"/>
      <c r="DS46" s="864"/>
      <c r="DT46" s="864"/>
      <c r="DU46" s="865"/>
      <c r="DV46" s="866"/>
      <c r="DW46" s="867"/>
      <c r="DX46" s="867"/>
      <c r="DY46" s="867"/>
      <c r="DZ46" s="868"/>
      <c r="EA46" s="244"/>
    </row>
    <row r="47" spans="1:131" s="245" customFormat="1" ht="26.25" customHeight="1" x14ac:dyDescent="0.15">
      <c r="A47" s="259">
        <v>20</v>
      </c>
      <c r="B47" s="837"/>
      <c r="C47" s="838"/>
      <c r="D47" s="838"/>
      <c r="E47" s="838"/>
      <c r="F47" s="838"/>
      <c r="G47" s="838"/>
      <c r="H47" s="838"/>
      <c r="I47" s="838"/>
      <c r="J47" s="838"/>
      <c r="K47" s="838"/>
      <c r="L47" s="838"/>
      <c r="M47" s="838"/>
      <c r="N47" s="838"/>
      <c r="O47" s="838"/>
      <c r="P47" s="839"/>
      <c r="Q47" s="840"/>
      <c r="R47" s="841"/>
      <c r="S47" s="841"/>
      <c r="T47" s="841"/>
      <c r="U47" s="841"/>
      <c r="V47" s="841"/>
      <c r="W47" s="841"/>
      <c r="X47" s="841"/>
      <c r="Y47" s="841"/>
      <c r="Z47" s="841"/>
      <c r="AA47" s="841"/>
      <c r="AB47" s="841"/>
      <c r="AC47" s="841"/>
      <c r="AD47" s="841"/>
      <c r="AE47" s="842"/>
      <c r="AF47" s="843"/>
      <c r="AG47" s="844"/>
      <c r="AH47" s="844"/>
      <c r="AI47" s="844"/>
      <c r="AJ47" s="845"/>
      <c r="AK47" s="912"/>
      <c r="AL47" s="913"/>
      <c r="AM47" s="913"/>
      <c r="AN47" s="913"/>
      <c r="AO47" s="913"/>
      <c r="AP47" s="913"/>
      <c r="AQ47" s="913"/>
      <c r="AR47" s="913"/>
      <c r="AS47" s="913"/>
      <c r="AT47" s="913"/>
      <c r="AU47" s="913"/>
      <c r="AV47" s="913"/>
      <c r="AW47" s="913"/>
      <c r="AX47" s="913"/>
      <c r="AY47" s="913"/>
      <c r="AZ47" s="914"/>
      <c r="BA47" s="914"/>
      <c r="BB47" s="914"/>
      <c r="BC47" s="914"/>
      <c r="BD47" s="914"/>
      <c r="BE47" s="910"/>
      <c r="BF47" s="910"/>
      <c r="BG47" s="910"/>
      <c r="BH47" s="910"/>
      <c r="BI47" s="911"/>
      <c r="BJ47" s="250"/>
      <c r="BK47" s="250"/>
      <c r="BL47" s="250"/>
      <c r="BM47" s="250"/>
      <c r="BN47" s="250"/>
      <c r="BO47" s="263"/>
      <c r="BP47" s="263"/>
      <c r="BQ47" s="260">
        <v>41</v>
      </c>
      <c r="BR47" s="261"/>
      <c r="BS47" s="850"/>
      <c r="BT47" s="851"/>
      <c r="BU47" s="851"/>
      <c r="BV47" s="851"/>
      <c r="BW47" s="851"/>
      <c r="BX47" s="851"/>
      <c r="BY47" s="851"/>
      <c r="BZ47" s="851"/>
      <c r="CA47" s="851"/>
      <c r="CB47" s="851"/>
      <c r="CC47" s="851"/>
      <c r="CD47" s="851"/>
      <c r="CE47" s="851"/>
      <c r="CF47" s="851"/>
      <c r="CG47" s="852"/>
      <c r="CH47" s="863"/>
      <c r="CI47" s="864"/>
      <c r="CJ47" s="864"/>
      <c r="CK47" s="864"/>
      <c r="CL47" s="865"/>
      <c r="CM47" s="863"/>
      <c r="CN47" s="864"/>
      <c r="CO47" s="864"/>
      <c r="CP47" s="864"/>
      <c r="CQ47" s="865"/>
      <c r="CR47" s="863"/>
      <c r="CS47" s="864"/>
      <c r="CT47" s="864"/>
      <c r="CU47" s="864"/>
      <c r="CV47" s="865"/>
      <c r="CW47" s="863"/>
      <c r="CX47" s="864"/>
      <c r="CY47" s="864"/>
      <c r="CZ47" s="864"/>
      <c r="DA47" s="865"/>
      <c r="DB47" s="863"/>
      <c r="DC47" s="864"/>
      <c r="DD47" s="864"/>
      <c r="DE47" s="864"/>
      <c r="DF47" s="865"/>
      <c r="DG47" s="863"/>
      <c r="DH47" s="864"/>
      <c r="DI47" s="864"/>
      <c r="DJ47" s="864"/>
      <c r="DK47" s="865"/>
      <c r="DL47" s="863"/>
      <c r="DM47" s="864"/>
      <c r="DN47" s="864"/>
      <c r="DO47" s="864"/>
      <c r="DP47" s="865"/>
      <c r="DQ47" s="863"/>
      <c r="DR47" s="864"/>
      <c r="DS47" s="864"/>
      <c r="DT47" s="864"/>
      <c r="DU47" s="865"/>
      <c r="DV47" s="866"/>
      <c r="DW47" s="867"/>
      <c r="DX47" s="867"/>
      <c r="DY47" s="867"/>
      <c r="DZ47" s="868"/>
      <c r="EA47" s="244"/>
    </row>
    <row r="48" spans="1:131" s="245" customFormat="1" ht="26.25" customHeight="1" x14ac:dyDescent="0.15">
      <c r="A48" s="259">
        <v>21</v>
      </c>
      <c r="B48" s="837"/>
      <c r="C48" s="838"/>
      <c r="D48" s="838"/>
      <c r="E48" s="838"/>
      <c r="F48" s="838"/>
      <c r="G48" s="838"/>
      <c r="H48" s="838"/>
      <c r="I48" s="838"/>
      <c r="J48" s="838"/>
      <c r="K48" s="838"/>
      <c r="L48" s="838"/>
      <c r="M48" s="838"/>
      <c r="N48" s="838"/>
      <c r="O48" s="838"/>
      <c r="P48" s="839"/>
      <c r="Q48" s="840"/>
      <c r="R48" s="841"/>
      <c r="S48" s="841"/>
      <c r="T48" s="841"/>
      <c r="U48" s="841"/>
      <c r="V48" s="841"/>
      <c r="W48" s="841"/>
      <c r="X48" s="841"/>
      <c r="Y48" s="841"/>
      <c r="Z48" s="841"/>
      <c r="AA48" s="841"/>
      <c r="AB48" s="841"/>
      <c r="AC48" s="841"/>
      <c r="AD48" s="841"/>
      <c r="AE48" s="842"/>
      <c r="AF48" s="843"/>
      <c r="AG48" s="844"/>
      <c r="AH48" s="844"/>
      <c r="AI48" s="844"/>
      <c r="AJ48" s="845"/>
      <c r="AK48" s="912"/>
      <c r="AL48" s="913"/>
      <c r="AM48" s="913"/>
      <c r="AN48" s="913"/>
      <c r="AO48" s="913"/>
      <c r="AP48" s="913"/>
      <c r="AQ48" s="913"/>
      <c r="AR48" s="913"/>
      <c r="AS48" s="913"/>
      <c r="AT48" s="913"/>
      <c r="AU48" s="913"/>
      <c r="AV48" s="913"/>
      <c r="AW48" s="913"/>
      <c r="AX48" s="913"/>
      <c r="AY48" s="913"/>
      <c r="AZ48" s="914"/>
      <c r="BA48" s="914"/>
      <c r="BB48" s="914"/>
      <c r="BC48" s="914"/>
      <c r="BD48" s="914"/>
      <c r="BE48" s="910"/>
      <c r="BF48" s="910"/>
      <c r="BG48" s="910"/>
      <c r="BH48" s="910"/>
      <c r="BI48" s="911"/>
      <c r="BJ48" s="250"/>
      <c r="BK48" s="250"/>
      <c r="BL48" s="250"/>
      <c r="BM48" s="250"/>
      <c r="BN48" s="250"/>
      <c r="BO48" s="263"/>
      <c r="BP48" s="263"/>
      <c r="BQ48" s="260">
        <v>42</v>
      </c>
      <c r="BR48" s="261"/>
      <c r="BS48" s="850"/>
      <c r="BT48" s="851"/>
      <c r="BU48" s="851"/>
      <c r="BV48" s="851"/>
      <c r="BW48" s="851"/>
      <c r="BX48" s="851"/>
      <c r="BY48" s="851"/>
      <c r="BZ48" s="851"/>
      <c r="CA48" s="851"/>
      <c r="CB48" s="851"/>
      <c r="CC48" s="851"/>
      <c r="CD48" s="851"/>
      <c r="CE48" s="851"/>
      <c r="CF48" s="851"/>
      <c r="CG48" s="852"/>
      <c r="CH48" s="863"/>
      <c r="CI48" s="864"/>
      <c r="CJ48" s="864"/>
      <c r="CK48" s="864"/>
      <c r="CL48" s="865"/>
      <c r="CM48" s="863"/>
      <c r="CN48" s="864"/>
      <c r="CO48" s="864"/>
      <c r="CP48" s="864"/>
      <c r="CQ48" s="865"/>
      <c r="CR48" s="863"/>
      <c r="CS48" s="864"/>
      <c r="CT48" s="864"/>
      <c r="CU48" s="864"/>
      <c r="CV48" s="865"/>
      <c r="CW48" s="863"/>
      <c r="CX48" s="864"/>
      <c r="CY48" s="864"/>
      <c r="CZ48" s="864"/>
      <c r="DA48" s="865"/>
      <c r="DB48" s="863"/>
      <c r="DC48" s="864"/>
      <c r="DD48" s="864"/>
      <c r="DE48" s="864"/>
      <c r="DF48" s="865"/>
      <c r="DG48" s="863"/>
      <c r="DH48" s="864"/>
      <c r="DI48" s="864"/>
      <c r="DJ48" s="864"/>
      <c r="DK48" s="865"/>
      <c r="DL48" s="863"/>
      <c r="DM48" s="864"/>
      <c r="DN48" s="864"/>
      <c r="DO48" s="864"/>
      <c r="DP48" s="865"/>
      <c r="DQ48" s="863"/>
      <c r="DR48" s="864"/>
      <c r="DS48" s="864"/>
      <c r="DT48" s="864"/>
      <c r="DU48" s="865"/>
      <c r="DV48" s="866"/>
      <c r="DW48" s="867"/>
      <c r="DX48" s="867"/>
      <c r="DY48" s="867"/>
      <c r="DZ48" s="868"/>
      <c r="EA48" s="244"/>
    </row>
    <row r="49" spans="1:131" s="245" customFormat="1" ht="26.25" customHeight="1" x14ac:dyDescent="0.15">
      <c r="A49" s="259">
        <v>22</v>
      </c>
      <c r="B49" s="837"/>
      <c r="C49" s="838"/>
      <c r="D49" s="838"/>
      <c r="E49" s="838"/>
      <c r="F49" s="838"/>
      <c r="G49" s="838"/>
      <c r="H49" s="838"/>
      <c r="I49" s="838"/>
      <c r="J49" s="838"/>
      <c r="K49" s="838"/>
      <c r="L49" s="838"/>
      <c r="M49" s="838"/>
      <c r="N49" s="838"/>
      <c r="O49" s="838"/>
      <c r="P49" s="839"/>
      <c r="Q49" s="840"/>
      <c r="R49" s="841"/>
      <c r="S49" s="841"/>
      <c r="T49" s="841"/>
      <c r="U49" s="841"/>
      <c r="V49" s="841"/>
      <c r="W49" s="841"/>
      <c r="X49" s="841"/>
      <c r="Y49" s="841"/>
      <c r="Z49" s="841"/>
      <c r="AA49" s="841"/>
      <c r="AB49" s="841"/>
      <c r="AC49" s="841"/>
      <c r="AD49" s="841"/>
      <c r="AE49" s="842"/>
      <c r="AF49" s="843"/>
      <c r="AG49" s="844"/>
      <c r="AH49" s="844"/>
      <c r="AI49" s="844"/>
      <c r="AJ49" s="845"/>
      <c r="AK49" s="912"/>
      <c r="AL49" s="913"/>
      <c r="AM49" s="913"/>
      <c r="AN49" s="913"/>
      <c r="AO49" s="913"/>
      <c r="AP49" s="913"/>
      <c r="AQ49" s="913"/>
      <c r="AR49" s="913"/>
      <c r="AS49" s="913"/>
      <c r="AT49" s="913"/>
      <c r="AU49" s="913"/>
      <c r="AV49" s="913"/>
      <c r="AW49" s="913"/>
      <c r="AX49" s="913"/>
      <c r="AY49" s="913"/>
      <c r="AZ49" s="914"/>
      <c r="BA49" s="914"/>
      <c r="BB49" s="914"/>
      <c r="BC49" s="914"/>
      <c r="BD49" s="914"/>
      <c r="BE49" s="910"/>
      <c r="BF49" s="910"/>
      <c r="BG49" s="910"/>
      <c r="BH49" s="910"/>
      <c r="BI49" s="911"/>
      <c r="BJ49" s="250"/>
      <c r="BK49" s="250"/>
      <c r="BL49" s="250"/>
      <c r="BM49" s="250"/>
      <c r="BN49" s="250"/>
      <c r="BO49" s="263"/>
      <c r="BP49" s="263"/>
      <c r="BQ49" s="260">
        <v>43</v>
      </c>
      <c r="BR49" s="261"/>
      <c r="BS49" s="850"/>
      <c r="BT49" s="851"/>
      <c r="BU49" s="851"/>
      <c r="BV49" s="851"/>
      <c r="BW49" s="851"/>
      <c r="BX49" s="851"/>
      <c r="BY49" s="851"/>
      <c r="BZ49" s="851"/>
      <c r="CA49" s="851"/>
      <c r="CB49" s="851"/>
      <c r="CC49" s="851"/>
      <c r="CD49" s="851"/>
      <c r="CE49" s="851"/>
      <c r="CF49" s="851"/>
      <c r="CG49" s="852"/>
      <c r="CH49" s="863"/>
      <c r="CI49" s="864"/>
      <c r="CJ49" s="864"/>
      <c r="CK49" s="864"/>
      <c r="CL49" s="865"/>
      <c r="CM49" s="863"/>
      <c r="CN49" s="864"/>
      <c r="CO49" s="864"/>
      <c r="CP49" s="864"/>
      <c r="CQ49" s="865"/>
      <c r="CR49" s="863"/>
      <c r="CS49" s="864"/>
      <c r="CT49" s="864"/>
      <c r="CU49" s="864"/>
      <c r="CV49" s="865"/>
      <c r="CW49" s="863"/>
      <c r="CX49" s="864"/>
      <c r="CY49" s="864"/>
      <c r="CZ49" s="864"/>
      <c r="DA49" s="865"/>
      <c r="DB49" s="863"/>
      <c r="DC49" s="864"/>
      <c r="DD49" s="864"/>
      <c r="DE49" s="864"/>
      <c r="DF49" s="865"/>
      <c r="DG49" s="863"/>
      <c r="DH49" s="864"/>
      <c r="DI49" s="864"/>
      <c r="DJ49" s="864"/>
      <c r="DK49" s="865"/>
      <c r="DL49" s="863"/>
      <c r="DM49" s="864"/>
      <c r="DN49" s="864"/>
      <c r="DO49" s="864"/>
      <c r="DP49" s="865"/>
      <c r="DQ49" s="863"/>
      <c r="DR49" s="864"/>
      <c r="DS49" s="864"/>
      <c r="DT49" s="864"/>
      <c r="DU49" s="865"/>
      <c r="DV49" s="866"/>
      <c r="DW49" s="867"/>
      <c r="DX49" s="867"/>
      <c r="DY49" s="867"/>
      <c r="DZ49" s="868"/>
      <c r="EA49" s="244"/>
    </row>
    <row r="50" spans="1:131" s="245" customFormat="1" ht="26.25" customHeight="1" x14ac:dyDescent="0.15">
      <c r="A50" s="259">
        <v>23</v>
      </c>
      <c r="B50" s="837"/>
      <c r="C50" s="838"/>
      <c r="D50" s="838"/>
      <c r="E50" s="838"/>
      <c r="F50" s="838"/>
      <c r="G50" s="838"/>
      <c r="H50" s="838"/>
      <c r="I50" s="838"/>
      <c r="J50" s="838"/>
      <c r="K50" s="838"/>
      <c r="L50" s="838"/>
      <c r="M50" s="838"/>
      <c r="N50" s="838"/>
      <c r="O50" s="838"/>
      <c r="P50" s="839"/>
      <c r="Q50" s="915"/>
      <c r="R50" s="916"/>
      <c r="S50" s="916"/>
      <c r="T50" s="916"/>
      <c r="U50" s="916"/>
      <c r="V50" s="916"/>
      <c r="W50" s="916"/>
      <c r="X50" s="916"/>
      <c r="Y50" s="916"/>
      <c r="Z50" s="916"/>
      <c r="AA50" s="916"/>
      <c r="AB50" s="916"/>
      <c r="AC50" s="916"/>
      <c r="AD50" s="916"/>
      <c r="AE50" s="917"/>
      <c r="AF50" s="843"/>
      <c r="AG50" s="844"/>
      <c r="AH50" s="844"/>
      <c r="AI50" s="844"/>
      <c r="AJ50" s="845"/>
      <c r="AK50" s="918"/>
      <c r="AL50" s="916"/>
      <c r="AM50" s="916"/>
      <c r="AN50" s="916"/>
      <c r="AO50" s="916"/>
      <c r="AP50" s="916"/>
      <c r="AQ50" s="916"/>
      <c r="AR50" s="916"/>
      <c r="AS50" s="916"/>
      <c r="AT50" s="916"/>
      <c r="AU50" s="916"/>
      <c r="AV50" s="916"/>
      <c r="AW50" s="916"/>
      <c r="AX50" s="916"/>
      <c r="AY50" s="916"/>
      <c r="AZ50" s="919"/>
      <c r="BA50" s="919"/>
      <c r="BB50" s="919"/>
      <c r="BC50" s="919"/>
      <c r="BD50" s="919"/>
      <c r="BE50" s="910"/>
      <c r="BF50" s="910"/>
      <c r="BG50" s="910"/>
      <c r="BH50" s="910"/>
      <c r="BI50" s="911"/>
      <c r="BJ50" s="250"/>
      <c r="BK50" s="250"/>
      <c r="BL50" s="250"/>
      <c r="BM50" s="250"/>
      <c r="BN50" s="250"/>
      <c r="BO50" s="263"/>
      <c r="BP50" s="263"/>
      <c r="BQ50" s="260">
        <v>44</v>
      </c>
      <c r="BR50" s="261"/>
      <c r="BS50" s="850"/>
      <c r="BT50" s="851"/>
      <c r="BU50" s="851"/>
      <c r="BV50" s="851"/>
      <c r="BW50" s="851"/>
      <c r="BX50" s="851"/>
      <c r="BY50" s="851"/>
      <c r="BZ50" s="851"/>
      <c r="CA50" s="851"/>
      <c r="CB50" s="851"/>
      <c r="CC50" s="851"/>
      <c r="CD50" s="851"/>
      <c r="CE50" s="851"/>
      <c r="CF50" s="851"/>
      <c r="CG50" s="852"/>
      <c r="CH50" s="863"/>
      <c r="CI50" s="864"/>
      <c r="CJ50" s="864"/>
      <c r="CK50" s="864"/>
      <c r="CL50" s="865"/>
      <c r="CM50" s="863"/>
      <c r="CN50" s="864"/>
      <c r="CO50" s="864"/>
      <c r="CP50" s="864"/>
      <c r="CQ50" s="865"/>
      <c r="CR50" s="863"/>
      <c r="CS50" s="864"/>
      <c r="CT50" s="864"/>
      <c r="CU50" s="864"/>
      <c r="CV50" s="865"/>
      <c r="CW50" s="863"/>
      <c r="CX50" s="864"/>
      <c r="CY50" s="864"/>
      <c r="CZ50" s="864"/>
      <c r="DA50" s="865"/>
      <c r="DB50" s="863"/>
      <c r="DC50" s="864"/>
      <c r="DD50" s="864"/>
      <c r="DE50" s="864"/>
      <c r="DF50" s="865"/>
      <c r="DG50" s="863"/>
      <c r="DH50" s="864"/>
      <c r="DI50" s="864"/>
      <c r="DJ50" s="864"/>
      <c r="DK50" s="865"/>
      <c r="DL50" s="863"/>
      <c r="DM50" s="864"/>
      <c r="DN50" s="864"/>
      <c r="DO50" s="864"/>
      <c r="DP50" s="865"/>
      <c r="DQ50" s="863"/>
      <c r="DR50" s="864"/>
      <c r="DS50" s="864"/>
      <c r="DT50" s="864"/>
      <c r="DU50" s="865"/>
      <c r="DV50" s="866"/>
      <c r="DW50" s="867"/>
      <c r="DX50" s="867"/>
      <c r="DY50" s="867"/>
      <c r="DZ50" s="868"/>
      <c r="EA50" s="244"/>
    </row>
    <row r="51" spans="1:131" s="245" customFormat="1" ht="26.25" customHeight="1" x14ac:dyDescent="0.15">
      <c r="A51" s="259">
        <v>24</v>
      </c>
      <c r="B51" s="837"/>
      <c r="C51" s="838"/>
      <c r="D51" s="838"/>
      <c r="E51" s="838"/>
      <c r="F51" s="838"/>
      <c r="G51" s="838"/>
      <c r="H51" s="838"/>
      <c r="I51" s="838"/>
      <c r="J51" s="838"/>
      <c r="K51" s="838"/>
      <c r="L51" s="838"/>
      <c r="M51" s="838"/>
      <c r="N51" s="838"/>
      <c r="O51" s="838"/>
      <c r="P51" s="839"/>
      <c r="Q51" s="915"/>
      <c r="R51" s="916"/>
      <c r="S51" s="916"/>
      <c r="T51" s="916"/>
      <c r="U51" s="916"/>
      <c r="V51" s="916"/>
      <c r="W51" s="916"/>
      <c r="X51" s="916"/>
      <c r="Y51" s="916"/>
      <c r="Z51" s="916"/>
      <c r="AA51" s="916"/>
      <c r="AB51" s="916"/>
      <c r="AC51" s="916"/>
      <c r="AD51" s="916"/>
      <c r="AE51" s="917"/>
      <c r="AF51" s="843"/>
      <c r="AG51" s="844"/>
      <c r="AH51" s="844"/>
      <c r="AI51" s="844"/>
      <c r="AJ51" s="845"/>
      <c r="AK51" s="918"/>
      <c r="AL51" s="916"/>
      <c r="AM51" s="916"/>
      <c r="AN51" s="916"/>
      <c r="AO51" s="916"/>
      <c r="AP51" s="916"/>
      <c r="AQ51" s="916"/>
      <c r="AR51" s="916"/>
      <c r="AS51" s="916"/>
      <c r="AT51" s="916"/>
      <c r="AU51" s="916"/>
      <c r="AV51" s="916"/>
      <c r="AW51" s="916"/>
      <c r="AX51" s="916"/>
      <c r="AY51" s="916"/>
      <c r="AZ51" s="919"/>
      <c r="BA51" s="919"/>
      <c r="BB51" s="919"/>
      <c r="BC51" s="919"/>
      <c r="BD51" s="919"/>
      <c r="BE51" s="910"/>
      <c r="BF51" s="910"/>
      <c r="BG51" s="910"/>
      <c r="BH51" s="910"/>
      <c r="BI51" s="911"/>
      <c r="BJ51" s="250"/>
      <c r="BK51" s="250"/>
      <c r="BL51" s="250"/>
      <c r="BM51" s="250"/>
      <c r="BN51" s="250"/>
      <c r="BO51" s="263"/>
      <c r="BP51" s="263"/>
      <c r="BQ51" s="260">
        <v>45</v>
      </c>
      <c r="BR51" s="261"/>
      <c r="BS51" s="850"/>
      <c r="BT51" s="851"/>
      <c r="BU51" s="851"/>
      <c r="BV51" s="851"/>
      <c r="BW51" s="851"/>
      <c r="BX51" s="851"/>
      <c r="BY51" s="851"/>
      <c r="BZ51" s="851"/>
      <c r="CA51" s="851"/>
      <c r="CB51" s="851"/>
      <c r="CC51" s="851"/>
      <c r="CD51" s="851"/>
      <c r="CE51" s="851"/>
      <c r="CF51" s="851"/>
      <c r="CG51" s="852"/>
      <c r="CH51" s="863"/>
      <c r="CI51" s="864"/>
      <c r="CJ51" s="864"/>
      <c r="CK51" s="864"/>
      <c r="CL51" s="865"/>
      <c r="CM51" s="863"/>
      <c r="CN51" s="864"/>
      <c r="CO51" s="864"/>
      <c r="CP51" s="864"/>
      <c r="CQ51" s="865"/>
      <c r="CR51" s="863"/>
      <c r="CS51" s="864"/>
      <c r="CT51" s="864"/>
      <c r="CU51" s="864"/>
      <c r="CV51" s="865"/>
      <c r="CW51" s="863"/>
      <c r="CX51" s="864"/>
      <c r="CY51" s="864"/>
      <c r="CZ51" s="864"/>
      <c r="DA51" s="865"/>
      <c r="DB51" s="863"/>
      <c r="DC51" s="864"/>
      <c r="DD51" s="864"/>
      <c r="DE51" s="864"/>
      <c r="DF51" s="865"/>
      <c r="DG51" s="863"/>
      <c r="DH51" s="864"/>
      <c r="DI51" s="864"/>
      <c r="DJ51" s="864"/>
      <c r="DK51" s="865"/>
      <c r="DL51" s="863"/>
      <c r="DM51" s="864"/>
      <c r="DN51" s="864"/>
      <c r="DO51" s="864"/>
      <c r="DP51" s="865"/>
      <c r="DQ51" s="863"/>
      <c r="DR51" s="864"/>
      <c r="DS51" s="864"/>
      <c r="DT51" s="864"/>
      <c r="DU51" s="865"/>
      <c r="DV51" s="866"/>
      <c r="DW51" s="867"/>
      <c r="DX51" s="867"/>
      <c r="DY51" s="867"/>
      <c r="DZ51" s="868"/>
      <c r="EA51" s="244"/>
    </row>
    <row r="52" spans="1:131" s="245" customFormat="1" ht="26.25" customHeight="1" x14ac:dyDescent="0.15">
      <c r="A52" s="259">
        <v>25</v>
      </c>
      <c r="B52" s="837"/>
      <c r="C52" s="838"/>
      <c r="D52" s="838"/>
      <c r="E52" s="838"/>
      <c r="F52" s="838"/>
      <c r="G52" s="838"/>
      <c r="H52" s="838"/>
      <c r="I52" s="838"/>
      <c r="J52" s="838"/>
      <c r="K52" s="838"/>
      <c r="L52" s="838"/>
      <c r="M52" s="838"/>
      <c r="N52" s="838"/>
      <c r="O52" s="838"/>
      <c r="P52" s="839"/>
      <c r="Q52" s="915"/>
      <c r="R52" s="916"/>
      <c r="S52" s="916"/>
      <c r="T52" s="916"/>
      <c r="U52" s="916"/>
      <c r="V52" s="916"/>
      <c r="W52" s="916"/>
      <c r="X52" s="916"/>
      <c r="Y52" s="916"/>
      <c r="Z52" s="916"/>
      <c r="AA52" s="916"/>
      <c r="AB52" s="916"/>
      <c r="AC52" s="916"/>
      <c r="AD52" s="916"/>
      <c r="AE52" s="917"/>
      <c r="AF52" s="843"/>
      <c r="AG52" s="844"/>
      <c r="AH52" s="844"/>
      <c r="AI52" s="844"/>
      <c r="AJ52" s="845"/>
      <c r="AK52" s="918"/>
      <c r="AL52" s="916"/>
      <c r="AM52" s="916"/>
      <c r="AN52" s="916"/>
      <c r="AO52" s="916"/>
      <c r="AP52" s="916"/>
      <c r="AQ52" s="916"/>
      <c r="AR52" s="916"/>
      <c r="AS52" s="916"/>
      <c r="AT52" s="916"/>
      <c r="AU52" s="916"/>
      <c r="AV52" s="916"/>
      <c r="AW52" s="916"/>
      <c r="AX52" s="916"/>
      <c r="AY52" s="916"/>
      <c r="AZ52" s="919"/>
      <c r="BA52" s="919"/>
      <c r="BB52" s="919"/>
      <c r="BC52" s="919"/>
      <c r="BD52" s="919"/>
      <c r="BE52" s="910"/>
      <c r="BF52" s="910"/>
      <c r="BG52" s="910"/>
      <c r="BH52" s="910"/>
      <c r="BI52" s="911"/>
      <c r="BJ52" s="250"/>
      <c r="BK52" s="250"/>
      <c r="BL52" s="250"/>
      <c r="BM52" s="250"/>
      <c r="BN52" s="250"/>
      <c r="BO52" s="263"/>
      <c r="BP52" s="263"/>
      <c r="BQ52" s="260">
        <v>46</v>
      </c>
      <c r="BR52" s="261"/>
      <c r="BS52" s="850"/>
      <c r="BT52" s="851"/>
      <c r="BU52" s="851"/>
      <c r="BV52" s="851"/>
      <c r="BW52" s="851"/>
      <c r="BX52" s="851"/>
      <c r="BY52" s="851"/>
      <c r="BZ52" s="851"/>
      <c r="CA52" s="851"/>
      <c r="CB52" s="851"/>
      <c r="CC52" s="851"/>
      <c r="CD52" s="851"/>
      <c r="CE52" s="851"/>
      <c r="CF52" s="851"/>
      <c r="CG52" s="852"/>
      <c r="CH52" s="863"/>
      <c r="CI52" s="864"/>
      <c r="CJ52" s="864"/>
      <c r="CK52" s="864"/>
      <c r="CL52" s="865"/>
      <c r="CM52" s="863"/>
      <c r="CN52" s="864"/>
      <c r="CO52" s="864"/>
      <c r="CP52" s="864"/>
      <c r="CQ52" s="865"/>
      <c r="CR52" s="863"/>
      <c r="CS52" s="864"/>
      <c r="CT52" s="864"/>
      <c r="CU52" s="864"/>
      <c r="CV52" s="865"/>
      <c r="CW52" s="863"/>
      <c r="CX52" s="864"/>
      <c r="CY52" s="864"/>
      <c r="CZ52" s="864"/>
      <c r="DA52" s="865"/>
      <c r="DB52" s="863"/>
      <c r="DC52" s="864"/>
      <c r="DD52" s="864"/>
      <c r="DE52" s="864"/>
      <c r="DF52" s="865"/>
      <c r="DG52" s="863"/>
      <c r="DH52" s="864"/>
      <c r="DI52" s="864"/>
      <c r="DJ52" s="864"/>
      <c r="DK52" s="865"/>
      <c r="DL52" s="863"/>
      <c r="DM52" s="864"/>
      <c r="DN52" s="864"/>
      <c r="DO52" s="864"/>
      <c r="DP52" s="865"/>
      <c r="DQ52" s="863"/>
      <c r="DR52" s="864"/>
      <c r="DS52" s="864"/>
      <c r="DT52" s="864"/>
      <c r="DU52" s="865"/>
      <c r="DV52" s="866"/>
      <c r="DW52" s="867"/>
      <c r="DX52" s="867"/>
      <c r="DY52" s="867"/>
      <c r="DZ52" s="868"/>
      <c r="EA52" s="244"/>
    </row>
    <row r="53" spans="1:131" s="245" customFormat="1" ht="26.25" customHeight="1" x14ac:dyDescent="0.15">
      <c r="A53" s="259">
        <v>26</v>
      </c>
      <c r="B53" s="837"/>
      <c r="C53" s="838"/>
      <c r="D53" s="838"/>
      <c r="E53" s="838"/>
      <c r="F53" s="838"/>
      <c r="G53" s="838"/>
      <c r="H53" s="838"/>
      <c r="I53" s="838"/>
      <c r="J53" s="838"/>
      <c r="K53" s="838"/>
      <c r="L53" s="838"/>
      <c r="M53" s="838"/>
      <c r="N53" s="838"/>
      <c r="O53" s="838"/>
      <c r="P53" s="839"/>
      <c r="Q53" s="915"/>
      <c r="R53" s="916"/>
      <c r="S53" s="916"/>
      <c r="T53" s="916"/>
      <c r="U53" s="916"/>
      <c r="V53" s="916"/>
      <c r="W53" s="916"/>
      <c r="X53" s="916"/>
      <c r="Y53" s="916"/>
      <c r="Z53" s="916"/>
      <c r="AA53" s="916"/>
      <c r="AB53" s="916"/>
      <c r="AC53" s="916"/>
      <c r="AD53" s="916"/>
      <c r="AE53" s="917"/>
      <c r="AF53" s="843"/>
      <c r="AG53" s="844"/>
      <c r="AH53" s="844"/>
      <c r="AI53" s="844"/>
      <c r="AJ53" s="845"/>
      <c r="AK53" s="918"/>
      <c r="AL53" s="916"/>
      <c r="AM53" s="916"/>
      <c r="AN53" s="916"/>
      <c r="AO53" s="916"/>
      <c r="AP53" s="916"/>
      <c r="AQ53" s="916"/>
      <c r="AR53" s="916"/>
      <c r="AS53" s="916"/>
      <c r="AT53" s="916"/>
      <c r="AU53" s="916"/>
      <c r="AV53" s="916"/>
      <c r="AW53" s="916"/>
      <c r="AX53" s="916"/>
      <c r="AY53" s="916"/>
      <c r="AZ53" s="919"/>
      <c r="BA53" s="919"/>
      <c r="BB53" s="919"/>
      <c r="BC53" s="919"/>
      <c r="BD53" s="919"/>
      <c r="BE53" s="910"/>
      <c r="BF53" s="910"/>
      <c r="BG53" s="910"/>
      <c r="BH53" s="910"/>
      <c r="BI53" s="911"/>
      <c r="BJ53" s="250"/>
      <c r="BK53" s="250"/>
      <c r="BL53" s="250"/>
      <c r="BM53" s="250"/>
      <c r="BN53" s="250"/>
      <c r="BO53" s="263"/>
      <c r="BP53" s="263"/>
      <c r="BQ53" s="260">
        <v>47</v>
      </c>
      <c r="BR53" s="261"/>
      <c r="BS53" s="850"/>
      <c r="BT53" s="851"/>
      <c r="BU53" s="851"/>
      <c r="BV53" s="851"/>
      <c r="BW53" s="851"/>
      <c r="BX53" s="851"/>
      <c r="BY53" s="851"/>
      <c r="BZ53" s="851"/>
      <c r="CA53" s="851"/>
      <c r="CB53" s="851"/>
      <c r="CC53" s="851"/>
      <c r="CD53" s="851"/>
      <c r="CE53" s="851"/>
      <c r="CF53" s="851"/>
      <c r="CG53" s="852"/>
      <c r="CH53" s="863"/>
      <c r="CI53" s="864"/>
      <c r="CJ53" s="864"/>
      <c r="CK53" s="864"/>
      <c r="CL53" s="865"/>
      <c r="CM53" s="863"/>
      <c r="CN53" s="864"/>
      <c r="CO53" s="864"/>
      <c r="CP53" s="864"/>
      <c r="CQ53" s="865"/>
      <c r="CR53" s="863"/>
      <c r="CS53" s="864"/>
      <c r="CT53" s="864"/>
      <c r="CU53" s="864"/>
      <c r="CV53" s="865"/>
      <c r="CW53" s="863"/>
      <c r="CX53" s="864"/>
      <c r="CY53" s="864"/>
      <c r="CZ53" s="864"/>
      <c r="DA53" s="865"/>
      <c r="DB53" s="863"/>
      <c r="DC53" s="864"/>
      <c r="DD53" s="864"/>
      <c r="DE53" s="864"/>
      <c r="DF53" s="865"/>
      <c r="DG53" s="863"/>
      <c r="DH53" s="864"/>
      <c r="DI53" s="864"/>
      <c r="DJ53" s="864"/>
      <c r="DK53" s="865"/>
      <c r="DL53" s="863"/>
      <c r="DM53" s="864"/>
      <c r="DN53" s="864"/>
      <c r="DO53" s="864"/>
      <c r="DP53" s="865"/>
      <c r="DQ53" s="863"/>
      <c r="DR53" s="864"/>
      <c r="DS53" s="864"/>
      <c r="DT53" s="864"/>
      <c r="DU53" s="865"/>
      <c r="DV53" s="866"/>
      <c r="DW53" s="867"/>
      <c r="DX53" s="867"/>
      <c r="DY53" s="867"/>
      <c r="DZ53" s="868"/>
      <c r="EA53" s="244"/>
    </row>
    <row r="54" spans="1:131" s="245" customFormat="1" ht="26.25" customHeight="1" x14ac:dyDescent="0.15">
      <c r="A54" s="259">
        <v>27</v>
      </c>
      <c r="B54" s="837"/>
      <c r="C54" s="838"/>
      <c r="D54" s="838"/>
      <c r="E54" s="838"/>
      <c r="F54" s="838"/>
      <c r="G54" s="838"/>
      <c r="H54" s="838"/>
      <c r="I54" s="838"/>
      <c r="J54" s="838"/>
      <c r="K54" s="838"/>
      <c r="L54" s="838"/>
      <c r="M54" s="838"/>
      <c r="N54" s="838"/>
      <c r="O54" s="838"/>
      <c r="P54" s="839"/>
      <c r="Q54" s="915"/>
      <c r="R54" s="916"/>
      <c r="S54" s="916"/>
      <c r="T54" s="916"/>
      <c r="U54" s="916"/>
      <c r="V54" s="916"/>
      <c r="W54" s="916"/>
      <c r="X54" s="916"/>
      <c r="Y54" s="916"/>
      <c r="Z54" s="916"/>
      <c r="AA54" s="916"/>
      <c r="AB54" s="916"/>
      <c r="AC54" s="916"/>
      <c r="AD54" s="916"/>
      <c r="AE54" s="917"/>
      <c r="AF54" s="843"/>
      <c r="AG54" s="844"/>
      <c r="AH54" s="844"/>
      <c r="AI54" s="844"/>
      <c r="AJ54" s="845"/>
      <c r="AK54" s="918"/>
      <c r="AL54" s="916"/>
      <c r="AM54" s="916"/>
      <c r="AN54" s="916"/>
      <c r="AO54" s="916"/>
      <c r="AP54" s="916"/>
      <c r="AQ54" s="916"/>
      <c r="AR54" s="916"/>
      <c r="AS54" s="916"/>
      <c r="AT54" s="916"/>
      <c r="AU54" s="916"/>
      <c r="AV54" s="916"/>
      <c r="AW54" s="916"/>
      <c r="AX54" s="916"/>
      <c r="AY54" s="916"/>
      <c r="AZ54" s="919"/>
      <c r="BA54" s="919"/>
      <c r="BB54" s="919"/>
      <c r="BC54" s="919"/>
      <c r="BD54" s="919"/>
      <c r="BE54" s="910"/>
      <c r="BF54" s="910"/>
      <c r="BG54" s="910"/>
      <c r="BH54" s="910"/>
      <c r="BI54" s="911"/>
      <c r="BJ54" s="250"/>
      <c r="BK54" s="250"/>
      <c r="BL54" s="250"/>
      <c r="BM54" s="250"/>
      <c r="BN54" s="250"/>
      <c r="BO54" s="263"/>
      <c r="BP54" s="263"/>
      <c r="BQ54" s="260">
        <v>48</v>
      </c>
      <c r="BR54" s="261"/>
      <c r="BS54" s="850"/>
      <c r="BT54" s="851"/>
      <c r="BU54" s="851"/>
      <c r="BV54" s="851"/>
      <c r="BW54" s="851"/>
      <c r="BX54" s="851"/>
      <c r="BY54" s="851"/>
      <c r="BZ54" s="851"/>
      <c r="CA54" s="851"/>
      <c r="CB54" s="851"/>
      <c r="CC54" s="851"/>
      <c r="CD54" s="851"/>
      <c r="CE54" s="851"/>
      <c r="CF54" s="851"/>
      <c r="CG54" s="852"/>
      <c r="CH54" s="863"/>
      <c r="CI54" s="864"/>
      <c r="CJ54" s="864"/>
      <c r="CK54" s="864"/>
      <c r="CL54" s="865"/>
      <c r="CM54" s="863"/>
      <c r="CN54" s="864"/>
      <c r="CO54" s="864"/>
      <c r="CP54" s="864"/>
      <c r="CQ54" s="865"/>
      <c r="CR54" s="863"/>
      <c r="CS54" s="864"/>
      <c r="CT54" s="864"/>
      <c r="CU54" s="864"/>
      <c r="CV54" s="865"/>
      <c r="CW54" s="863"/>
      <c r="CX54" s="864"/>
      <c r="CY54" s="864"/>
      <c r="CZ54" s="864"/>
      <c r="DA54" s="865"/>
      <c r="DB54" s="863"/>
      <c r="DC54" s="864"/>
      <c r="DD54" s="864"/>
      <c r="DE54" s="864"/>
      <c r="DF54" s="865"/>
      <c r="DG54" s="863"/>
      <c r="DH54" s="864"/>
      <c r="DI54" s="864"/>
      <c r="DJ54" s="864"/>
      <c r="DK54" s="865"/>
      <c r="DL54" s="863"/>
      <c r="DM54" s="864"/>
      <c r="DN54" s="864"/>
      <c r="DO54" s="864"/>
      <c r="DP54" s="865"/>
      <c r="DQ54" s="863"/>
      <c r="DR54" s="864"/>
      <c r="DS54" s="864"/>
      <c r="DT54" s="864"/>
      <c r="DU54" s="865"/>
      <c r="DV54" s="866"/>
      <c r="DW54" s="867"/>
      <c r="DX54" s="867"/>
      <c r="DY54" s="867"/>
      <c r="DZ54" s="868"/>
      <c r="EA54" s="244"/>
    </row>
    <row r="55" spans="1:131" s="245" customFormat="1" ht="26.25" customHeight="1" x14ac:dyDescent="0.15">
      <c r="A55" s="259">
        <v>28</v>
      </c>
      <c r="B55" s="837"/>
      <c r="C55" s="838"/>
      <c r="D55" s="838"/>
      <c r="E55" s="838"/>
      <c r="F55" s="838"/>
      <c r="G55" s="838"/>
      <c r="H55" s="838"/>
      <c r="I55" s="838"/>
      <c r="J55" s="838"/>
      <c r="K55" s="838"/>
      <c r="L55" s="838"/>
      <c r="M55" s="838"/>
      <c r="N55" s="838"/>
      <c r="O55" s="838"/>
      <c r="P55" s="839"/>
      <c r="Q55" s="915"/>
      <c r="R55" s="916"/>
      <c r="S55" s="916"/>
      <c r="T55" s="916"/>
      <c r="U55" s="916"/>
      <c r="V55" s="916"/>
      <c r="W55" s="916"/>
      <c r="X55" s="916"/>
      <c r="Y55" s="916"/>
      <c r="Z55" s="916"/>
      <c r="AA55" s="916"/>
      <c r="AB55" s="916"/>
      <c r="AC55" s="916"/>
      <c r="AD55" s="916"/>
      <c r="AE55" s="917"/>
      <c r="AF55" s="843"/>
      <c r="AG55" s="844"/>
      <c r="AH55" s="844"/>
      <c r="AI55" s="844"/>
      <c r="AJ55" s="845"/>
      <c r="AK55" s="918"/>
      <c r="AL55" s="916"/>
      <c r="AM55" s="916"/>
      <c r="AN55" s="916"/>
      <c r="AO55" s="916"/>
      <c r="AP55" s="916"/>
      <c r="AQ55" s="916"/>
      <c r="AR55" s="916"/>
      <c r="AS55" s="916"/>
      <c r="AT55" s="916"/>
      <c r="AU55" s="916"/>
      <c r="AV55" s="916"/>
      <c r="AW55" s="916"/>
      <c r="AX55" s="916"/>
      <c r="AY55" s="916"/>
      <c r="AZ55" s="919"/>
      <c r="BA55" s="919"/>
      <c r="BB55" s="919"/>
      <c r="BC55" s="919"/>
      <c r="BD55" s="919"/>
      <c r="BE55" s="910"/>
      <c r="BF55" s="910"/>
      <c r="BG55" s="910"/>
      <c r="BH55" s="910"/>
      <c r="BI55" s="911"/>
      <c r="BJ55" s="250"/>
      <c r="BK55" s="250"/>
      <c r="BL55" s="250"/>
      <c r="BM55" s="250"/>
      <c r="BN55" s="250"/>
      <c r="BO55" s="263"/>
      <c r="BP55" s="263"/>
      <c r="BQ55" s="260">
        <v>49</v>
      </c>
      <c r="BR55" s="261"/>
      <c r="BS55" s="850"/>
      <c r="BT55" s="851"/>
      <c r="BU55" s="851"/>
      <c r="BV55" s="851"/>
      <c r="BW55" s="851"/>
      <c r="BX55" s="851"/>
      <c r="BY55" s="851"/>
      <c r="BZ55" s="851"/>
      <c r="CA55" s="851"/>
      <c r="CB55" s="851"/>
      <c r="CC55" s="851"/>
      <c r="CD55" s="851"/>
      <c r="CE55" s="851"/>
      <c r="CF55" s="851"/>
      <c r="CG55" s="852"/>
      <c r="CH55" s="863"/>
      <c r="CI55" s="864"/>
      <c r="CJ55" s="864"/>
      <c r="CK55" s="864"/>
      <c r="CL55" s="865"/>
      <c r="CM55" s="863"/>
      <c r="CN55" s="864"/>
      <c r="CO55" s="864"/>
      <c r="CP55" s="864"/>
      <c r="CQ55" s="865"/>
      <c r="CR55" s="863"/>
      <c r="CS55" s="864"/>
      <c r="CT55" s="864"/>
      <c r="CU55" s="864"/>
      <c r="CV55" s="865"/>
      <c r="CW55" s="863"/>
      <c r="CX55" s="864"/>
      <c r="CY55" s="864"/>
      <c r="CZ55" s="864"/>
      <c r="DA55" s="865"/>
      <c r="DB55" s="863"/>
      <c r="DC55" s="864"/>
      <c r="DD55" s="864"/>
      <c r="DE55" s="864"/>
      <c r="DF55" s="865"/>
      <c r="DG55" s="863"/>
      <c r="DH55" s="864"/>
      <c r="DI55" s="864"/>
      <c r="DJ55" s="864"/>
      <c r="DK55" s="865"/>
      <c r="DL55" s="863"/>
      <c r="DM55" s="864"/>
      <c r="DN55" s="864"/>
      <c r="DO55" s="864"/>
      <c r="DP55" s="865"/>
      <c r="DQ55" s="863"/>
      <c r="DR55" s="864"/>
      <c r="DS55" s="864"/>
      <c r="DT55" s="864"/>
      <c r="DU55" s="865"/>
      <c r="DV55" s="866"/>
      <c r="DW55" s="867"/>
      <c r="DX55" s="867"/>
      <c r="DY55" s="867"/>
      <c r="DZ55" s="868"/>
      <c r="EA55" s="244"/>
    </row>
    <row r="56" spans="1:131" s="245" customFormat="1" ht="26.25" customHeight="1" x14ac:dyDescent="0.15">
      <c r="A56" s="259">
        <v>29</v>
      </c>
      <c r="B56" s="837"/>
      <c r="C56" s="838"/>
      <c r="D56" s="838"/>
      <c r="E56" s="838"/>
      <c r="F56" s="838"/>
      <c r="G56" s="838"/>
      <c r="H56" s="838"/>
      <c r="I56" s="838"/>
      <c r="J56" s="838"/>
      <c r="K56" s="838"/>
      <c r="L56" s="838"/>
      <c r="M56" s="838"/>
      <c r="N56" s="838"/>
      <c r="O56" s="838"/>
      <c r="P56" s="839"/>
      <c r="Q56" s="915"/>
      <c r="R56" s="916"/>
      <c r="S56" s="916"/>
      <c r="T56" s="916"/>
      <c r="U56" s="916"/>
      <c r="V56" s="916"/>
      <c r="W56" s="916"/>
      <c r="X56" s="916"/>
      <c r="Y56" s="916"/>
      <c r="Z56" s="916"/>
      <c r="AA56" s="916"/>
      <c r="AB56" s="916"/>
      <c r="AC56" s="916"/>
      <c r="AD56" s="916"/>
      <c r="AE56" s="917"/>
      <c r="AF56" s="843"/>
      <c r="AG56" s="844"/>
      <c r="AH56" s="844"/>
      <c r="AI56" s="844"/>
      <c r="AJ56" s="845"/>
      <c r="AK56" s="918"/>
      <c r="AL56" s="916"/>
      <c r="AM56" s="916"/>
      <c r="AN56" s="916"/>
      <c r="AO56" s="916"/>
      <c r="AP56" s="916"/>
      <c r="AQ56" s="916"/>
      <c r="AR56" s="916"/>
      <c r="AS56" s="916"/>
      <c r="AT56" s="916"/>
      <c r="AU56" s="916"/>
      <c r="AV56" s="916"/>
      <c r="AW56" s="916"/>
      <c r="AX56" s="916"/>
      <c r="AY56" s="916"/>
      <c r="AZ56" s="919"/>
      <c r="BA56" s="919"/>
      <c r="BB56" s="919"/>
      <c r="BC56" s="919"/>
      <c r="BD56" s="919"/>
      <c r="BE56" s="910"/>
      <c r="BF56" s="910"/>
      <c r="BG56" s="910"/>
      <c r="BH56" s="910"/>
      <c r="BI56" s="911"/>
      <c r="BJ56" s="250"/>
      <c r="BK56" s="250"/>
      <c r="BL56" s="250"/>
      <c r="BM56" s="250"/>
      <c r="BN56" s="250"/>
      <c r="BO56" s="263"/>
      <c r="BP56" s="263"/>
      <c r="BQ56" s="260">
        <v>50</v>
      </c>
      <c r="BR56" s="261"/>
      <c r="BS56" s="850"/>
      <c r="BT56" s="851"/>
      <c r="BU56" s="851"/>
      <c r="BV56" s="851"/>
      <c r="BW56" s="851"/>
      <c r="BX56" s="851"/>
      <c r="BY56" s="851"/>
      <c r="BZ56" s="851"/>
      <c r="CA56" s="851"/>
      <c r="CB56" s="851"/>
      <c r="CC56" s="851"/>
      <c r="CD56" s="851"/>
      <c r="CE56" s="851"/>
      <c r="CF56" s="851"/>
      <c r="CG56" s="852"/>
      <c r="CH56" s="863"/>
      <c r="CI56" s="864"/>
      <c r="CJ56" s="864"/>
      <c r="CK56" s="864"/>
      <c r="CL56" s="865"/>
      <c r="CM56" s="863"/>
      <c r="CN56" s="864"/>
      <c r="CO56" s="864"/>
      <c r="CP56" s="864"/>
      <c r="CQ56" s="865"/>
      <c r="CR56" s="863"/>
      <c r="CS56" s="864"/>
      <c r="CT56" s="864"/>
      <c r="CU56" s="864"/>
      <c r="CV56" s="865"/>
      <c r="CW56" s="863"/>
      <c r="CX56" s="864"/>
      <c r="CY56" s="864"/>
      <c r="CZ56" s="864"/>
      <c r="DA56" s="865"/>
      <c r="DB56" s="863"/>
      <c r="DC56" s="864"/>
      <c r="DD56" s="864"/>
      <c r="DE56" s="864"/>
      <c r="DF56" s="865"/>
      <c r="DG56" s="863"/>
      <c r="DH56" s="864"/>
      <c r="DI56" s="864"/>
      <c r="DJ56" s="864"/>
      <c r="DK56" s="865"/>
      <c r="DL56" s="863"/>
      <c r="DM56" s="864"/>
      <c r="DN56" s="864"/>
      <c r="DO56" s="864"/>
      <c r="DP56" s="865"/>
      <c r="DQ56" s="863"/>
      <c r="DR56" s="864"/>
      <c r="DS56" s="864"/>
      <c r="DT56" s="864"/>
      <c r="DU56" s="865"/>
      <c r="DV56" s="866"/>
      <c r="DW56" s="867"/>
      <c r="DX56" s="867"/>
      <c r="DY56" s="867"/>
      <c r="DZ56" s="868"/>
      <c r="EA56" s="244"/>
    </row>
    <row r="57" spans="1:131" s="245" customFormat="1" ht="26.25" customHeight="1" x14ac:dyDescent="0.15">
      <c r="A57" s="259">
        <v>30</v>
      </c>
      <c r="B57" s="837"/>
      <c r="C57" s="838"/>
      <c r="D57" s="838"/>
      <c r="E57" s="838"/>
      <c r="F57" s="838"/>
      <c r="G57" s="838"/>
      <c r="H57" s="838"/>
      <c r="I57" s="838"/>
      <c r="J57" s="838"/>
      <c r="K57" s="838"/>
      <c r="L57" s="838"/>
      <c r="M57" s="838"/>
      <c r="N57" s="838"/>
      <c r="O57" s="838"/>
      <c r="P57" s="839"/>
      <c r="Q57" s="915"/>
      <c r="R57" s="916"/>
      <c r="S57" s="916"/>
      <c r="T57" s="916"/>
      <c r="U57" s="916"/>
      <c r="V57" s="916"/>
      <c r="W57" s="916"/>
      <c r="X57" s="916"/>
      <c r="Y57" s="916"/>
      <c r="Z57" s="916"/>
      <c r="AA57" s="916"/>
      <c r="AB57" s="916"/>
      <c r="AC57" s="916"/>
      <c r="AD57" s="916"/>
      <c r="AE57" s="917"/>
      <c r="AF57" s="843"/>
      <c r="AG57" s="844"/>
      <c r="AH57" s="844"/>
      <c r="AI57" s="844"/>
      <c r="AJ57" s="845"/>
      <c r="AK57" s="918"/>
      <c r="AL57" s="916"/>
      <c r="AM57" s="916"/>
      <c r="AN57" s="916"/>
      <c r="AO57" s="916"/>
      <c r="AP57" s="916"/>
      <c r="AQ57" s="916"/>
      <c r="AR57" s="916"/>
      <c r="AS57" s="916"/>
      <c r="AT57" s="916"/>
      <c r="AU57" s="916"/>
      <c r="AV57" s="916"/>
      <c r="AW57" s="916"/>
      <c r="AX57" s="916"/>
      <c r="AY57" s="916"/>
      <c r="AZ57" s="919"/>
      <c r="BA57" s="919"/>
      <c r="BB57" s="919"/>
      <c r="BC57" s="919"/>
      <c r="BD57" s="919"/>
      <c r="BE57" s="910"/>
      <c r="BF57" s="910"/>
      <c r="BG57" s="910"/>
      <c r="BH57" s="910"/>
      <c r="BI57" s="911"/>
      <c r="BJ57" s="250"/>
      <c r="BK57" s="250"/>
      <c r="BL57" s="250"/>
      <c r="BM57" s="250"/>
      <c r="BN57" s="250"/>
      <c r="BO57" s="263"/>
      <c r="BP57" s="263"/>
      <c r="BQ57" s="260">
        <v>51</v>
      </c>
      <c r="BR57" s="261"/>
      <c r="BS57" s="850"/>
      <c r="BT57" s="851"/>
      <c r="BU57" s="851"/>
      <c r="BV57" s="851"/>
      <c r="BW57" s="851"/>
      <c r="BX57" s="851"/>
      <c r="BY57" s="851"/>
      <c r="BZ57" s="851"/>
      <c r="CA57" s="851"/>
      <c r="CB57" s="851"/>
      <c r="CC57" s="851"/>
      <c r="CD57" s="851"/>
      <c r="CE57" s="851"/>
      <c r="CF57" s="851"/>
      <c r="CG57" s="852"/>
      <c r="CH57" s="863"/>
      <c r="CI57" s="864"/>
      <c r="CJ57" s="864"/>
      <c r="CK57" s="864"/>
      <c r="CL57" s="865"/>
      <c r="CM57" s="863"/>
      <c r="CN57" s="864"/>
      <c r="CO57" s="864"/>
      <c r="CP57" s="864"/>
      <c r="CQ57" s="865"/>
      <c r="CR57" s="863"/>
      <c r="CS57" s="864"/>
      <c r="CT57" s="864"/>
      <c r="CU57" s="864"/>
      <c r="CV57" s="865"/>
      <c r="CW57" s="863"/>
      <c r="CX57" s="864"/>
      <c r="CY57" s="864"/>
      <c r="CZ57" s="864"/>
      <c r="DA57" s="865"/>
      <c r="DB57" s="863"/>
      <c r="DC57" s="864"/>
      <c r="DD57" s="864"/>
      <c r="DE57" s="864"/>
      <c r="DF57" s="865"/>
      <c r="DG57" s="863"/>
      <c r="DH57" s="864"/>
      <c r="DI57" s="864"/>
      <c r="DJ57" s="864"/>
      <c r="DK57" s="865"/>
      <c r="DL57" s="863"/>
      <c r="DM57" s="864"/>
      <c r="DN57" s="864"/>
      <c r="DO57" s="864"/>
      <c r="DP57" s="865"/>
      <c r="DQ57" s="863"/>
      <c r="DR57" s="864"/>
      <c r="DS57" s="864"/>
      <c r="DT57" s="864"/>
      <c r="DU57" s="865"/>
      <c r="DV57" s="866"/>
      <c r="DW57" s="867"/>
      <c r="DX57" s="867"/>
      <c r="DY57" s="867"/>
      <c r="DZ57" s="868"/>
      <c r="EA57" s="244"/>
    </row>
    <row r="58" spans="1:131" s="245" customFormat="1" ht="26.25" customHeight="1" x14ac:dyDescent="0.15">
      <c r="A58" s="259">
        <v>31</v>
      </c>
      <c r="B58" s="837"/>
      <c r="C58" s="838"/>
      <c r="D58" s="838"/>
      <c r="E58" s="838"/>
      <c r="F58" s="838"/>
      <c r="G58" s="838"/>
      <c r="H58" s="838"/>
      <c r="I58" s="838"/>
      <c r="J58" s="838"/>
      <c r="K58" s="838"/>
      <c r="L58" s="838"/>
      <c r="M58" s="838"/>
      <c r="N58" s="838"/>
      <c r="O58" s="838"/>
      <c r="P58" s="839"/>
      <c r="Q58" s="915"/>
      <c r="R58" s="916"/>
      <c r="S58" s="916"/>
      <c r="T58" s="916"/>
      <c r="U58" s="916"/>
      <c r="V58" s="916"/>
      <c r="W58" s="916"/>
      <c r="X58" s="916"/>
      <c r="Y58" s="916"/>
      <c r="Z58" s="916"/>
      <c r="AA58" s="916"/>
      <c r="AB58" s="916"/>
      <c r="AC58" s="916"/>
      <c r="AD58" s="916"/>
      <c r="AE58" s="917"/>
      <c r="AF58" s="843"/>
      <c r="AG58" s="844"/>
      <c r="AH58" s="844"/>
      <c r="AI58" s="844"/>
      <c r="AJ58" s="845"/>
      <c r="AK58" s="918"/>
      <c r="AL58" s="916"/>
      <c r="AM58" s="916"/>
      <c r="AN58" s="916"/>
      <c r="AO58" s="916"/>
      <c r="AP58" s="916"/>
      <c r="AQ58" s="916"/>
      <c r="AR58" s="916"/>
      <c r="AS58" s="916"/>
      <c r="AT58" s="916"/>
      <c r="AU58" s="916"/>
      <c r="AV58" s="916"/>
      <c r="AW58" s="916"/>
      <c r="AX58" s="916"/>
      <c r="AY58" s="916"/>
      <c r="AZ58" s="919"/>
      <c r="BA58" s="919"/>
      <c r="BB58" s="919"/>
      <c r="BC58" s="919"/>
      <c r="BD58" s="919"/>
      <c r="BE58" s="910"/>
      <c r="BF58" s="910"/>
      <c r="BG58" s="910"/>
      <c r="BH58" s="910"/>
      <c r="BI58" s="911"/>
      <c r="BJ58" s="250"/>
      <c r="BK58" s="250"/>
      <c r="BL58" s="250"/>
      <c r="BM58" s="250"/>
      <c r="BN58" s="250"/>
      <c r="BO58" s="263"/>
      <c r="BP58" s="263"/>
      <c r="BQ58" s="260">
        <v>52</v>
      </c>
      <c r="BR58" s="261"/>
      <c r="BS58" s="850"/>
      <c r="BT58" s="851"/>
      <c r="BU58" s="851"/>
      <c r="BV58" s="851"/>
      <c r="BW58" s="851"/>
      <c r="BX58" s="851"/>
      <c r="BY58" s="851"/>
      <c r="BZ58" s="851"/>
      <c r="CA58" s="851"/>
      <c r="CB58" s="851"/>
      <c r="CC58" s="851"/>
      <c r="CD58" s="851"/>
      <c r="CE58" s="851"/>
      <c r="CF58" s="851"/>
      <c r="CG58" s="852"/>
      <c r="CH58" s="863"/>
      <c r="CI58" s="864"/>
      <c r="CJ58" s="864"/>
      <c r="CK58" s="864"/>
      <c r="CL58" s="865"/>
      <c r="CM58" s="863"/>
      <c r="CN58" s="864"/>
      <c r="CO58" s="864"/>
      <c r="CP58" s="864"/>
      <c r="CQ58" s="865"/>
      <c r="CR58" s="863"/>
      <c r="CS58" s="864"/>
      <c r="CT58" s="864"/>
      <c r="CU58" s="864"/>
      <c r="CV58" s="865"/>
      <c r="CW58" s="863"/>
      <c r="CX58" s="864"/>
      <c r="CY58" s="864"/>
      <c r="CZ58" s="864"/>
      <c r="DA58" s="865"/>
      <c r="DB58" s="863"/>
      <c r="DC58" s="864"/>
      <c r="DD58" s="864"/>
      <c r="DE58" s="864"/>
      <c r="DF58" s="865"/>
      <c r="DG58" s="863"/>
      <c r="DH58" s="864"/>
      <c r="DI58" s="864"/>
      <c r="DJ58" s="864"/>
      <c r="DK58" s="865"/>
      <c r="DL58" s="863"/>
      <c r="DM58" s="864"/>
      <c r="DN58" s="864"/>
      <c r="DO58" s="864"/>
      <c r="DP58" s="865"/>
      <c r="DQ58" s="863"/>
      <c r="DR58" s="864"/>
      <c r="DS58" s="864"/>
      <c r="DT58" s="864"/>
      <c r="DU58" s="865"/>
      <c r="DV58" s="866"/>
      <c r="DW58" s="867"/>
      <c r="DX58" s="867"/>
      <c r="DY58" s="867"/>
      <c r="DZ58" s="868"/>
      <c r="EA58" s="244"/>
    </row>
    <row r="59" spans="1:131" s="245" customFormat="1" ht="26.25" customHeight="1" x14ac:dyDescent="0.15">
      <c r="A59" s="259">
        <v>32</v>
      </c>
      <c r="B59" s="837"/>
      <c r="C59" s="838"/>
      <c r="D59" s="838"/>
      <c r="E59" s="838"/>
      <c r="F59" s="838"/>
      <c r="G59" s="838"/>
      <c r="H59" s="838"/>
      <c r="I59" s="838"/>
      <c r="J59" s="838"/>
      <c r="K59" s="838"/>
      <c r="L59" s="838"/>
      <c r="M59" s="838"/>
      <c r="N59" s="838"/>
      <c r="O59" s="838"/>
      <c r="P59" s="839"/>
      <c r="Q59" s="915"/>
      <c r="R59" s="916"/>
      <c r="S59" s="916"/>
      <c r="T59" s="916"/>
      <c r="U59" s="916"/>
      <c r="V59" s="916"/>
      <c r="W59" s="916"/>
      <c r="X59" s="916"/>
      <c r="Y59" s="916"/>
      <c r="Z59" s="916"/>
      <c r="AA59" s="916"/>
      <c r="AB59" s="916"/>
      <c r="AC59" s="916"/>
      <c r="AD59" s="916"/>
      <c r="AE59" s="917"/>
      <c r="AF59" s="843"/>
      <c r="AG59" s="844"/>
      <c r="AH59" s="844"/>
      <c r="AI59" s="844"/>
      <c r="AJ59" s="845"/>
      <c r="AK59" s="918"/>
      <c r="AL59" s="916"/>
      <c r="AM59" s="916"/>
      <c r="AN59" s="916"/>
      <c r="AO59" s="916"/>
      <c r="AP59" s="916"/>
      <c r="AQ59" s="916"/>
      <c r="AR59" s="916"/>
      <c r="AS59" s="916"/>
      <c r="AT59" s="916"/>
      <c r="AU59" s="916"/>
      <c r="AV59" s="916"/>
      <c r="AW59" s="916"/>
      <c r="AX59" s="916"/>
      <c r="AY59" s="916"/>
      <c r="AZ59" s="919"/>
      <c r="BA59" s="919"/>
      <c r="BB59" s="919"/>
      <c r="BC59" s="919"/>
      <c r="BD59" s="919"/>
      <c r="BE59" s="910"/>
      <c r="BF59" s="910"/>
      <c r="BG59" s="910"/>
      <c r="BH59" s="910"/>
      <c r="BI59" s="911"/>
      <c r="BJ59" s="250"/>
      <c r="BK59" s="250"/>
      <c r="BL59" s="250"/>
      <c r="BM59" s="250"/>
      <c r="BN59" s="250"/>
      <c r="BO59" s="263"/>
      <c r="BP59" s="263"/>
      <c r="BQ59" s="260">
        <v>53</v>
      </c>
      <c r="BR59" s="261"/>
      <c r="BS59" s="850"/>
      <c r="BT59" s="851"/>
      <c r="BU59" s="851"/>
      <c r="BV59" s="851"/>
      <c r="BW59" s="851"/>
      <c r="BX59" s="851"/>
      <c r="BY59" s="851"/>
      <c r="BZ59" s="851"/>
      <c r="CA59" s="851"/>
      <c r="CB59" s="851"/>
      <c r="CC59" s="851"/>
      <c r="CD59" s="851"/>
      <c r="CE59" s="851"/>
      <c r="CF59" s="851"/>
      <c r="CG59" s="852"/>
      <c r="CH59" s="863"/>
      <c r="CI59" s="864"/>
      <c r="CJ59" s="864"/>
      <c r="CK59" s="864"/>
      <c r="CL59" s="865"/>
      <c r="CM59" s="863"/>
      <c r="CN59" s="864"/>
      <c r="CO59" s="864"/>
      <c r="CP59" s="864"/>
      <c r="CQ59" s="865"/>
      <c r="CR59" s="863"/>
      <c r="CS59" s="864"/>
      <c r="CT59" s="864"/>
      <c r="CU59" s="864"/>
      <c r="CV59" s="865"/>
      <c r="CW59" s="863"/>
      <c r="CX59" s="864"/>
      <c r="CY59" s="864"/>
      <c r="CZ59" s="864"/>
      <c r="DA59" s="865"/>
      <c r="DB59" s="863"/>
      <c r="DC59" s="864"/>
      <c r="DD59" s="864"/>
      <c r="DE59" s="864"/>
      <c r="DF59" s="865"/>
      <c r="DG59" s="863"/>
      <c r="DH59" s="864"/>
      <c r="DI59" s="864"/>
      <c r="DJ59" s="864"/>
      <c r="DK59" s="865"/>
      <c r="DL59" s="863"/>
      <c r="DM59" s="864"/>
      <c r="DN59" s="864"/>
      <c r="DO59" s="864"/>
      <c r="DP59" s="865"/>
      <c r="DQ59" s="863"/>
      <c r="DR59" s="864"/>
      <c r="DS59" s="864"/>
      <c r="DT59" s="864"/>
      <c r="DU59" s="865"/>
      <c r="DV59" s="866"/>
      <c r="DW59" s="867"/>
      <c r="DX59" s="867"/>
      <c r="DY59" s="867"/>
      <c r="DZ59" s="868"/>
      <c r="EA59" s="244"/>
    </row>
    <row r="60" spans="1:131" s="245" customFormat="1" ht="26.25" customHeight="1" x14ac:dyDescent="0.15">
      <c r="A60" s="259">
        <v>33</v>
      </c>
      <c r="B60" s="837"/>
      <c r="C60" s="838"/>
      <c r="D60" s="838"/>
      <c r="E60" s="838"/>
      <c r="F60" s="838"/>
      <c r="G60" s="838"/>
      <c r="H60" s="838"/>
      <c r="I60" s="838"/>
      <c r="J60" s="838"/>
      <c r="K60" s="838"/>
      <c r="L60" s="838"/>
      <c r="M60" s="838"/>
      <c r="N60" s="838"/>
      <c r="O60" s="838"/>
      <c r="P60" s="839"/>
      <c r="Q60" s="915"/>
      <c r="R60" s="916"/>
      <c r="S60" s="916"/>
      <c r="T60" s="916"/>
      <c r="U60" s="916"/>
      <c r="V60" s="916"/>
      <c r="W60" s="916"/>
      <c r="X60" s="916"/>
      <c r="Y60" s="916"/>
      <c r="Z60" s="916"/>
      <c r="AA60" s="916"/>
      <c r="AB60" s="916"/>
      <c r="AC60" s="916"/>
      <c r="AD60" s="916"/>
      <c r="AE60" s="917"/>
      <c r="AF60" s="843"/>
      <c r="AG60" s="844"/>
      <c r="AH60" s="844"/>
      <c r="AI60" s="844"/>
      <c r="AJ60" s="845"/>
      <c r="AK60" s="918"/>
      <c r="AL60" s="916"/>
      <c r="AM60" s="916"/>
      <c r="AN60" s="916"/>
      <c r="AO60" s="916"/>
      <c r="AP60" s="916"/>
      <c r="AQ60" s="916"/>
      <c r="AR60" s="916"/>
      <c r="AS60" s="916"/>
      <c r="AT60" s="916"/>
      <c r="AU60" s="916"/>
      <c r="AV60" s="916"/>
      <c r="AW60" s="916"/>
      <c r="AX60" s="916"/>
      <c r="AY60" s="916"/>
      <c r="AZ60" s="919"/>
      <c r="BA60" s="919"/>
      <c r="BB60" s="919"/>
      <c r="BC60" s="919"/>
      <c r="BD60" s="919"/>
      <c r="BE60" s="910"/>
      <c r="BF60" s="910"/>
      <c r="BG60" s="910"/>
      <c r="BH60" s="910"/>
      <c r="BI60" s="911"/>
      <c r="BJ60" s="250"/>
      <c r="BK60" s="250"/>
      <c r="BL60" s="250"/>
      <c r="BM60" s="250"/>
      <c r="BN60" s="250"/>
      <c r="BO60" s="263"/>
      <c r="BP60" s="263"/>
      <c r="BQ60" s="260">
        <v>54</v>
      </c>
      <c r="BR60" s="261"/>
      <c r="BS60" s="850"/>
      <c r="BT60" s="851"/>
      <c r="BU60" s="851"/>
      <c r="BV60" s="851"/>
      <c r="BW60" s="851"/>
      <c r="BX60" s="851"/>
      <c r="BY60" s="851"/>
      <c r="BZ60" s="851"/>
      <c r="CA60" s="851"/>
      <c r="CB60" s="851"/>
      <c r="CC60" s="851"/>
      <c r="CD60" s="851"/>
      <c r="CE60" s="851"/>
      <c r="CF60" s="851"/>
      <c r="CG60" s="852"/>
      <c r="CH60" s="863"/>
      <c r="CI60" s="864"/>
      <c r="CJ60" s="864"/>
      <c r="CK60" s="864"/>
      <c r="CL60" s="865"/>
      <c r="CM60" s="863"/>
      <c r="CN60" s="864"/>
      <c r="CO60" s="864"/>
      <c r="CP60" s="864"/>
      <c r="CQ60" s="865"/>
      <c r="CR60" s="863"/>
      <c r="CS60" s="864"/>
      <c r="CT60" s="864"/>
      <c r="CU60" s="864"/>
      <c r="CV60" s="865"/>
      <c r="CW60" s="863"/>
      <c r="CX60" s="864"/>
      <c r="CY60" s="864"/>
      <c r="CZ60" s="864"/>
      <c r="DA60" s="865"/>
      <c r="DB60" s="863"/>
      <c r="DC60" s="864"/>
      <c r="DD60" s="864"/>
      <c r="DE60" s="864"/>
      <c r="DF60" s="865"/>
      <c r="DG60" s="863"/>
      <c r="DH60" s="864"/>
      <c r="DI60" s="864"/>
      <c r="DJ60" s="864"/>
      <c r="DK60" s="865"/>
      <c r="DL60" s="863"/>
      <c r="DM60" s="864"/>
      <c r="DN60" s="864"/>
      <c r="DO60" s="864"/>
      <c r="DP60" s="865"/>
      <c r="DQ60" s="863"/>
      <c r="DR60" s="864"/>
      <c r="DS60" s="864"/>
      <c r="DT60" s="864"/>
      <c r="DU60" s="865"/>
      <c r="DV60" s="866"/>
      <c r="DW60" s="867"/>
      <c r="DX60" s="867"/>
      <c r="DY60" s="867"/>
      <c r="DZ60" s="868"/>
      <c r="EA60" s="244"/>
    </row>
    <row r="61" spans="1:131" s="245" customFormat="1" ht="26.25" customHeight="1" thickBot="1" x14ac:dyDescent="0.2">
      <c r="A61" s="259">
        <v>34</v>
      </c>
      <c r="B61" s="837"/>
      <c r="C61" s="838"/>
      <c r="D61" s="838"/>
      <c r="E61" s="838"/>
      <c r="F61" s="838"/>
      <c r="G61" s="838"/>
      <c r="H61" s="838"/>
      <c r="I61" s="838"/>
      <c r="J61" s="838"/>
      <c r="K61" s="838"/>
      <c r="L61" s="838"/>
      <c r="M61" s="838"/>
      <c r="N61" s="838"/>
      <c r="O61" s="838"/>
      <c r="P61" s="839"/>
      <c r="Q61" s="915"/>
      <c r="R61" s="916"/>
      <c r="S61" s="916"/>
      <c r="T61" s="916"/>
      <c r="U61" s="916"/>
      <c r="V61" s="916"/>
      <c r="W61" s="916"/>
      <c r="X61" s="916"/>
      <c r="Y61" s="916"/>
      <c r="Z61" s="916"/>
      <c r="AA61" s="916"/>
      <c r="AB61" s="916"/>
      <c r="AC61" s="916"/>
      <c r="AD61" s="916"/>
      <c r="AE61" s="917"/>
      <c r="AF61" s="843"/>
      <c r="AG61" s="844"/>
      <c r="AH61" s="844"/>
      <c r="AI61" s="844"/>
      <c r="AJ61" s="845"/>
      <c r="AK61" s="918"/>
      <c r="AL61" s="916"/>
      <c r="AM61" s="916"/>
      <c r="AN61" s="916"/>
      <c r="AO61" s="916"/>
      <c r="AP61" s="916"/>
      <c r="AQ61" s="916"/>
      <c r="AR61" s="916"/>
      <c r="AS61" s="916"/>
      <c r="AT61" s="916"/>
      <c r="AU61" s="916"/>
      <c r="AV61" s="916"/>
      <c r="AW61" s="916"/>
      <c r="AX61" s="916"/>
      <c r="AY61" s="916"/>
      <c r="AZ61" s="919"/>
      <c r="BA61" s="919"/>
      <c r="BB61" s="919"/>
      <c r="BC61" s="919"/>
      <c r="BD61" s="919"/>
      <c r="BE61" s="910"/>
      <c r="BF61" s="910"/>
      <c r="BG61" s="910"/>
      <c r="BH61" s="910"/>
      <c r="BI61" s="911"/>
      <c r="BJ61" s="250"/>
      <c r="BK61" s="250"/>
      <c r="BL61" s="250"/>
      <c r="BM61" s="250"/>
      <c r="BN61" s="250"/>
      <c r="BO61" s="263"/>
      <c r="BP61" s="263"/>
      <c r="BQ61" s="260">
        <v>55</v>
      </c>
      <c r="BR61" s="261"/>
      <c r="BS61" s="850"/>
      <c r="BT61" s="851"/>
      <c r="BU61" s="851"/>
      <c r="BV61" s="851"/>
      <c r="BW61" s="851"/>
      <c r="BX61" s="851"/>
      <c r="BY61" s="851"/>
      <c r="BZ61" s="851"/>
      <c r="CA61" s="851"/>
      <c r="CB61" s="851"/>
      <c r="CC61" s="851"/>
      <c r="CD61" s="851"/>
      <c r="CE61" s="851"/>
      <c r="CF61" s="851"/>
      <c r="CG61" s="852"/>
      <c r="CH61" s="863"/>
      <c r="CI61" s="864"/>
      <c r="CJ61" s="864"/>
      <c r="CK61" s="864"/>
      <c r="CL61" s="865"/>
      <c r="CM61" s="863"/>
      <c r="CN61" s="864"/>
      <c r="CO61" s="864"/>
      <c r="CP61" s="864"/>
      <c r="CQ61" s="865"/>
      <c r="CR61" s="863"/>
      <c r="CS61" s="864"/>
      <c r="CT61" s="864"/>
      <c r="CU61" s="864"/>
      <c r="CV61" s="865"/>
      <c r="CW61" s="863"/>
      <c r="CX61" s="864"/>
      <c r="CY61" s="864"/>
      <c r="CZ61" s="864"/>
      <c r="DA61" s="865"/>
      <c r="DB61" s="863"/>
      <c r="DC61" s="864"/>
      <c r="DD61" s="864"/>
      <c r="DE61" s="864"/>
      <c r="DF61" s="865"/>
      <c r="DG61" s="863"/>
      <c r="DH61" s="864"/>
      <c r="DI61" s="864"/>
      <c r="DJ61" s="864"/>
      <c r="DK61" s="865"/>
      <c r="DL61" s="863"/>
      <c r="DM61" s="864"/>
      <c r="DN61" s="864"/>
      <c r="DO61" s="864"/>
      <c r="DP61" s="865"/>
      <c r="DQ61" s="863"/>
      <c r="DR61" s="864"/>
      <c r="DS61" s="864"/>
      <c r="DT61" s="864"/>
      <c r="DU61" s="865"/>
      <c r="DV61" s="866"/>
      <c r="DW61" s="867"/>
      <c r="DX61" s="867"/>
      <c r="DY61" s="867"/>
      <c r="DZ61" s="868"/>
      <c r="EA61" s="244"/>
    </row>
    <row r="62" spans="1:131" s="245" customFormat="1" ht="26.25" customHeight="1" x14ac:dyDescent="0.15">
      <c r="A62" s="259">
        <v>35</v>
      </c>
      <c r="B62" s="837"/>
      <c r="C62" s="838"/>
      <c r="D62" s="838"/>
      <c r="E62" s="838"/>
      <c r="F62" s="838"/>
      <c r="G62" s="838"/>
      <c r="H62" s="838"/>
      <c r="I62" s="838"/>
      <c r="J62" s="838"/>
      <c r="K62" s="838"/>
      <c r="L62" s="838"/>
      <c r="M62" s="838"/>
      <c r="N62" s="838"/>
      <c r="O62" s="838"/>
      <c r="P62" s="839"/>
      <c r="Q62" s="915"/>
      <c r="R62" s="916"/>
      <c r="S62" s="916"/>
      <c r="T62" s="916"/>
      <c r="U62" s="916"/>
      <c r="V62" s="916"/>
      <c r="W62" s="916"/>
      <c r="X62" s="916"/>
      <c r="Y62" s="916"/>
      <c r="Z62" s="916"/>
      <c r="AA62" s="916"/>
      <c r="AB62" s="916"/>
      <c r="AC62" s="916"/>
      <c r="AD62" s="916"/>
      <c r="AE62" s="917"/>
      <c r="AF62" s="843"/>
      <c r="AG62" s="844"/>
      <c r="AH62" s="844"/>
      <c r="AI62" s="844"/>
      <c r="AJ62" s="845"/>
      <c r="AK62" s="918"/>
      <c r="AL62" s="916"/>
      <c r="AM62" s="916"/>
      <c r="AN62" s="916"/>
      <c r="AO62" s="916"/>
      <c r="AP62" s="916"/>
      <c r="AQ62" s="916"/>
      <c r="AR62" s="916"/>
      <c r="AS62" s="916"/>
      <c r="AT62" s="916"/>
      <c r="AU62" s="916"/>
      <c r="AV62" s="916"/>
      <c r="AW62" s="916"/>
      <c r="AX62" s="916"/>
      <c r="AY62" s="916"/>
      <c r="AZ62" s="919"/>
      <c r="BA62" s="919"/>
      <c r="BB62" s="919"/>
      <c r="BC62" s="919"/>
      <c r="BD62" s="919"/>
      <c r="BE62" s="910"/>
      <c r="BF62" s="910"/>
      <c r="BG62" s="910"/>
      <c r="BH62" s="910"/>
      <c r="BI62" s="911"/>
      <c r="BJ62" s="927" t="s">
        <v>411</v>
      </c>
      <c r="BK62" s="888"/>
      <c r="BL62" s="888"/>
      <c r="BM62" s="888"/>
      <c r="BN62" s="889"/>
      <c r="BO62" s="263"/>
      <c r="BP62" s="263"/>
      <c r="BQ62" s="260">
        <v>56</v>
      </c>
      <c r="BR62" s="261"/>
      <c r="BS62" s="850"/>
      <c r="BT62" s="851"/>
      <c r="BU62" s="851"/>
      <c r="BV62" s="851"/>
      <c r="BW62" s="851"/>
      <c r="BX62" s="851"/>
      <c r="BY62" s="851"/>
      <c r="BZ62" s="851"/>
      <c r="CA62" s="851"/>
      <c r="CB62" s="851"/>
      <c r="CC62" s="851"/>
      <c r="CD62" s="851"/>
      <c r="CE62" s="851"/>
      <c r="CF62" s="851"/>
      <c r="CG62" s="852"/>
      <c r="CH62" s="863"/>
      <c r="CI62" s="864"/>
      <c r="CJ62" s="864"/>
      <c r="CK62" s="864"/>
      <c r="CL62" s="865"/>
      <c r="CM62" s="863"/>
      <c r="CN62" s="864"/>
      <c r="CO62" s="864"/>
      <c r="CP62" s="864"/>
      <c r="CQ62" s="865"/>
      <c r="CR62" s="863"/>
      <c r="CS62" s="864"/>
      <c r="CT62" s="864"/>
      <c r="CU62" s="864"/>
      <c r="CV62" s="865"/>
      <c r="CW62" s="863"/>
      <c r="CX62" s="864"/>
      <c r="CY62" s="864"/>
      <c r="CZ62" s="864"/>
      <c r="DA62" s="865"/>
      <c r="DB62" s="863"/>
      <c r="DC62" s="864"/>
      <c r="DD62" s="864"/>
      <c r="DE62" s="864"/>
      <c r="DF62" s="865"/>
      <c r="DG62" s="863"/>
      <c r="DH62" s="864"/>
      <c r="DI62" s="864"/>
      <c r="DJ62" s="864"/>
      <c r="DK62" s="865"/>
      <c r="DL62" s="863"/>
      <c r="DM62" s="864"/>
      <c r="DN62" s="864"/>
      <c r="DO62" s="864"/>
      <c r="DP62" s="865"/>
      <c r="DQ62" s="863"/>
      <c r="DR62" s="864"/>
      <c r="DS62" s="864"/>
      <c r="DT62" s="864"/>
      <c r="DU62" s="865"/>
      <c r="DV62" s="866"/>
      <c r="DW62" s="867"/>
      <c r="DX62" s="867"/>
      <c r="DY62" s="867"/>
      <c r="DZ62" s="868"/>
      <c r="EA62" s="244"/>
    </row>
    <row r="63" spans="1:131" s="245" customFormat="1" ht="26.25" customHeight="1" thickBot="1" x14ac:dyDescent="0.2">
      <c r="A63" s="262" t="s">
        <v>391</v>
      </c>
      <c r="B63" s="872" t="s">
        <v>412</v>
      </c>
      <c r="C63" s="873"/>
      <c r="D63" s="873"/>
      <c r="E63" s="873"/>
      <c r="F63" s="873"/>
      <c r="G63" s="873"/>
      <c r="H63" s="873"/>
      <c r="I63" s="873"/>
      <c r="J63" s="873"/>
      <c r="K63" s="873"/>
      <c r="L63" s="873"/>
      <c r="M63" s="873"/>
      <c r="N63" s="873"/>
      <c r="O63" s="873"/>
      <c r="P63" s="874"/>
      <c r="Q63" s="920"/>
      <c r="R63" s="921"/>
      <c r="S63" s="921"/>
      <c r="T63" s="921"/>
      <c r="U63" s="921"/>
      <c r="V63" s="921"/>
      <c r="W63" s="921"/>
      <c r="X63" s="921"/>
      <c r="Y63" s="921"/>
      <c r="Z63" s="921"/>
      <c r="AA63" s="921"/>
      <c r="AB63" s="921"/>
      <c r="AC63" s="921"/>
      <c r="AD63" s="921"/>
      <c r="AE63" s="922"/>
      <c r="AF63" s="923">
        <v>517</v>
      </c>
      <c r="AG63" s="924"/>
      <c r="AH63" s="924"/>
      <c r="AI63" s="924"/>
      <c r="AJ63" s="925"/>
      <c r="AK63" s="926"/>
      <c r="AL63" s="921"/>
      <c r="AM63" s="921"/>
      <c r="AN63" s="921"/>
      <c r="AO63" s="921"/>
      <c r="AP63" s="924">
        <v>4073</v>
      </c>
      <c r="AQ63" s="924"/>
      <c r="AR63" s="924"/>
      <c r="AS63" s="924"/>
      <c r="AT63" s="924"/>
      <c r="AU63" s="924">
        <v>2380</v>
      </c>
      <c r="AV63" s="924"/>
      <c r="AW63" s="924"/>
      <c r="AX63" s="924"/>
      <c r="AY63" s="924"/>
      <c r="AZ63" s="928"/>
      <c r="BA63" s="928"/>
      <c r="BB63" s="928"/>
      <c r="BC63" s="928"/>
      <c r="BD63" s="928"/>
      <c r="BE63" s="929"/>
      <c r="BF63" s="929"/>
      <c r="BG63" s="929"/>
      <c r="BH63" s="929"/>
      <c r="BI63" s="930"/>
      <c r="BJ63" s="931" t="s">
        <v>128</v>
      </c>
      <c r="BK63" s="932"/>
      <c r="BL63" s="932"/>
      <c r="BM63" s="932"/>
      <c r="BN63" s="933"/>
      <c r="BO63" s="263"/>
      <c r="BP63" s="263"/>
      <c r="BQ63" s="260">
        <v>57</v>
      </c>
      <c r="BR63" s="261"/>
      <c r="BS63" s="850"/>
      <c r="BT63" s="851"/>
      <c r="BU63" s="851"/>
      <c r="BV63" s="851"/>
      <c r="BW63" s="851"/>
      <c r="BX63" s="851"/>
      <c r="BY63" s="851"/>
      <c r="BZ63" s="851"/>
      <c r="CA63" s="851"/>
      <c r="CB63" s="851"/>
      <c r="CC63" s="851"/>
      <c r="CD63" s="851"/>
      <c r="CE63" s="851"/>
      <c r="CF63" s="851"/>
      <c r="CG63" s="852"/>
      <c r="CH63" s="863"/>
      <c r="CI63" s="864"/>
      <c r="CJ63" s="864"/>
      <c r="CK63" s="864"/>
      <c r="CL63" s="865"/>
      <c r="CM63" s="863"/>
      <c r="CN63" s="864"/>
      <c r="CO63" s="864"/>
      <c r="CP63" s="864"/>
      <c r="CQ63" s="865"/>
      <c r="CR63" s="863"/>
      <c r="CS63" s="864"/>
      <c r="CT63" s="864"/>
      <c r="CU63" s="864"/>
      <c r="CV63" s="865"/>
      <c r="CW63" s="863"/>
      <c r="CX63" s="864"/>
      <c r="CY63" s="864"/>
      <c r="CZ63" s="864"/>
      <c r="DA63" s="865"/>
      <c r="DB63" s="863"/>
      <c r="DC63" s="864"/>
      <c r="DD63" s="864"/>
      <c r="DE63" s="864"/>
      <c r="DF63" s="865"/>
      <c r="DG63" s="863"/>
      <c r="DH63" s="864"/>
      <c r="DI63" s="864"/>
      <c r="DJ63" s="864"/>
      <c r="DK63" s="865"/>
      <c r="DL63" s="863"/>
      <c r="DM63" s="864"/>
      <c r="DN63" s="864"/>
      <c r="DO63" s="864"/>
      <c r="DP63" s="865"/>
      <c r="DQ63" s="863"/>
      <c r="DR63" s="864"/>
      <c r="DS63" s="864"/>
      <c r="DT63" s="864"/>
      <c r="DU63" s="865"/>
      <c r="DV63" s="866"/>
      <c r="DW63" s="867"/>
      <c r="DX63" s="867"/>
      <c r="DY63" s="867"/>
      <c r="DZ63" s="868"/>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50"/>
      <c r="BT64" s="851"/>
      <c r="BU64" s="851"/>
      <c r="BV64" s="851"/>
      <c r="BW64" s="851"/>
      <c r="BX64" s="851"/>
      <c r="BY64" s="851"/>
      <c r="BZ64" s="851"/>
      <c r="CA64" s="851"/>
      <c r="CB64" s="851"/>
      <c r="CC64" s="851"/>
      <c r="CD64" s="851"/>
      <c r="CE64" s="851"/>
      <c r="CF64" s="851"/>
      <c r="CG64" s="852"/>
      <c r="CH64" s="863"/>
      <c r="CI64" s="864"/>
      <c r="CJ64" s="864"/>
      <c r="CK64" s="864"/>
      <c r="CL64" s="865"/>
      <c r="CM64" s="863"/>
      <c r="CN64" s="864"/>
      <c r="CO64" s="864"/>
      <c r="CP64" s="864"/>
      <c r="CQ64" s="865"/>
      <c r="CR64" s="863"/>
      <c r="CS64" s="864"/>
      <c r="CT64" s="864"/>
      <c r="CU64" s="864"/>
      <c r="CV64" s="865"/>
      <c r="CW64" s="863"/>
      <c r="CX64" s="864"/>
      <c r="CY64" s="864"/>
      <c r="CZ64" s="864"/>
      <c r="DA64" s="865"/>
      <c r="DB64" s="863"/>
      <c r="DC64" s="864"/>
      <c r="DD64" s="864"/>
      <c r="DE64" s="864"/>
      <c r="DF64" s="865"/>
      <c r="DG64" s="863"/>
      <c r="DH64" s="864"/>
      <c r="DI64" s="864"/>
      <c r="DJ64" s="864"/>
      <c r="DK64" s="865"/>
      <c r="DL64" s="863"/>
      <c r="DM64" s="864"/>
      <c r="DN64" s="864"/>
      <c r="DO64" s="864"/>
      <c r="DP64" s="865"/>
      <c r="DQ64" s="863"/>
      <c r="DR64" s="864"/>
      <c r="DS64" s="864"/>
      <c r="DT64" s="864"/>
      <c r="DU64" s="865"/>
      <c r="DV64" s="866"/>
      <c r="DW64" s="867"/>
      <c r="DX64" s="867"/>
      <c r="DY64" s="867"/>
      <c r="DZ64" s="868"/>
      <c r="EA64" s="244"/>
    </row>
    <row r="65" spans="1:131" s="245" customFormat="1" ht="26.25" customHeight="1" thickBot="1" x14ac:dyDescent="0.2">
      <c r="A65" s="250" t="s">
        <v>413</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50"/>
      <c r="BT65" s="851"/>
      <c r="BU65" s="851"/>
      <c r="BV65" s="851"/>
      <c r="BW65" s="851"/>
      <c r="BX65" s="851"/>
      <c r="BY65" s="851"/>
      <c r="BZ65" s="851"/>
      <c r="CA65" s="851"/>
      <c r="CB65" s="851"/>
      <c r="CC65" s="851"/>
      <c r="CD65" s="851"/>
      <c r="CE65" s="851"/>
      <c r="CF65" s="851"/>
      <c r="CG65" s="852"/>
      <c r="CH65" s="863"/>
      <c r="CI65" s="864"/>
      <c r="CJ65" s="864"/>
      <c r="CK65" s="864"/>
      <c r="CL65" s="865"/>
      <c r="CM65" s="863"/>
      <c r="CN65" s="864"/>
      <c r="CO65" s="864"/>
      <c r="CP65" s="864"/>
      <c r="CQ65" s="865"/>
      <c r="CR65" s="863"/>
      <c r="CS65" s="864"/>
      <c r="CT65" s="864"/>
      <c r="CU65" s="864"/>
      <c r="CV65" s="865"/>
      <c r="CW65" s="863"/>
      <c r="CX65" s="864"/>
      <c r="CY65" s="864"/>
      <c r="CZ65" s="864"/>
      <c r="DA65" s="865"/>
      <c r="DB65" s="863"/>
      <c r="DC65" s="864"/>
      <c r="DD65" s="864"/>
      <c r="DE65" s="864"/>
      <c r="DF65" s="865"/>
      <c r="DG65" s="863"/>
      <c r="DH65" s="864"/>
      <c r="DI65" s="864"/>
      <c r="DJ65" s="864"/>
      <c r="DK65" s="865"/>
      <c r="DL65" s="863"/>
      <c r="DM65" s="864"/>
      <c r="DN65" s="864"/>
      <c r="DO65" s="864"/>
      <c r="DP65" s="865"/>
      <c r="DQ65" s="863"/>
      <c r="DR65" s="864"/>
      <c r="DS65" s="864"/>
      <c r="DT65" s="864"/>
      <c r="DU65" s="865"/>
      <c r="DV65" s="866"/>
      <c r="DW65" s="867"/>
      <c r="DX65" s="867"/>
      <c r="DY65" s="867"/>
      <c r="DZ65" s="868"/>
      <c r="EA65" s="244"/>
    </row>
    <row r="66" spans="1:131" s="245" customFormat="1" ht="26.25" customHeight="1" x14ac:dyDescent="0.15">
      <c r="A66" s="822" t="s">
        <v>414</v>
      </c>
      <c r="B66" s="823"/>
      <c r="C66" s="823"/>
      <c r="D66" s="823"/>
      <c r="E66" s="823"/>
      <c r="F66" s="823"/>
      <c r="G66" s="823"/>
      <c r="H66" s="823"/>
      <c r="I66" s="823"/>
      <c r="J66" s="823"/>
      <c r="K66" s="823"/>
      <c r="L66" s="823"/>
      <c r="M66" s="823"/>
      <c r="N66" s="823"/>
      <c r="O66" s="823"/>
      <c r="P66" s="824"/>
      <c r="Q66" s="799" t="s">
        <v>395</v>
      </c>
      <c r="R66" s="800"/>
      <c r="S66" s="800"/>
      <c r="T66" s="800"/>
      <c r="U66" s="801"/>
      <c r="V66" s="799" t="s">
        <v>415</v>
      </c>
      <c r="W66" s="800"/>
      <c r="X66" s="800"/>
      <c r="Y66" s="800"/>
      <c r="Z66" s="801"/>
      <c r="AA66" s="799" t="s">
        <v>397</v>
      </c>
      <c r="AB66" s="800"/>
      <c r="AC66" s="800"/>
      <c r="AD66" s="800"/>
      <c r="AE66" s="801"/>
      <c r="AF66" s="934" t="s">
        <v>398</v>
      </c>
      <c r="AG66" s="895"/>
      <c r="AH66" s="895"/>
      <c r="AI66" s="895"/>
      <c r="AJ66" s="935"/>
      <c r="AK66" s="799" t="s">
        <v>399</v>
      </c>
      <c r="AL66" s="823"/>
      <c r="AM66" s="823"/>
      <c r="AN66" s="823"/>
      <c r="AO66" s="824"/>
      <c r="AP66" s="799" t="s">
        <v>400</v>
      </c>
      <c r="AQ66" s="800"/>
      <c r="AR66" s="800"/>
      <c r="AS66" s="800"/>
      <c r="AT66" s="801"/>
      <c r="AU66" s="799" t="s">
        <v>416</v>
      </c>
      <c r="AV66" s="800"/>
      <c r="AW66" s="800"/>
      <c r="AX66" s="800"/>
      <c r="AY66" s="801"/>
      <c r="AZ66" s="799" t="s">
        <v>379</v>
      </c>
      <c r="BA66" s="800"/>
      <c r="BB66" s="800"/>
      <c r="BC66" s="800"/>
      <c r="BD66" s="811"/>
      <c r="BE66" s="263"/>
      <c r="BF66" s="263"/>
      <c r="BG66" s="263"/>
      <c r="BH66" s="263"/>
      <c r="BI66" s="263"/>
      <c r="BJ66" s="263"/>
      <c r="BK66" s="263"/>
      <c r="BL66" s="263"/>
      <c r="BM66" s="263"/>
      <c r="BN66" s="263"/>
      <c r="BO66" s="263"/>
      <c r="BP66" s="263"/>
      <c r="BQ66" s="260">
        <v>60</v>
      </c>
      <c r="BR66" s="265"/>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4"/>
    </row>
    <row r="67" spans="1:131" s="245" customFormat="1" ht="26.25" customHeight="1" thickBot="1" x14ac:dyDescent="0.2">
      <c r="A67" s="825"/>
      <c r="B67" s="826"/>
      <c r="C67" s="826"/>
      <c r="D67" s="826"/>
      <c r="E67" s="826"/>
      <c r="F67" s="826"/>
      <c r="G67" s="826"/>
      <c r="H67" s="826"/>
      <c r="I67" s="826"/>
      <c r="J67" s="826"/>
      <c r="K67" s="826"/>
      <c r="L67" s="826"/>
      <c r="M67" s="826"/>
      <c r="N67" s="826"/>
      <c r="O67" s="826"/>
      <c r="P67" s="827"/>
      <c r="Q67" s="802"/>
      <c r="R67" s="803"/>
      <c r="S67" s="803"/>
      <c r="T67" s="803"/>
      <c r="U67" s="804"/>
      <c r="V67" s="802"/>
      <c r="W67" s="803"/>
      <c r="X67" s="803"/>
      <c r="Y67" s="803"/>
      <c r="Z67" s="804"/>
      <c r="AA67" s="802"/>
      <c r="AB67" s="803"/>
      <c r="AC67" s="803"/>
      <c r="AD67" s="803"/>
      <c r="AE67" s="804"/>
      <c r="AF67" s="936"/>
      <c r="AG67" s="898"/>
      <c r="AH67" s="898"/>
      <c r="AI67" s="898"/>
      <c r="AJ67" s="937"/>
      <c r="AK67" s="938"/>
      <c r="AL67" s="826"/>
      <c r="AM67" s="826"/>
      <c r="AN67" s="826"/>
      <c r="AO67" s="827"/>
      <c r="AP67" s="802"/>
      <c r="AQ67" s="803"/>
      <c r="AR67" s="803"/>
      <c r="AS67" s="803"/>
      <c r="AT67" s="804"/>
      <c r="AU67" s="802"/>
      <c r="AV67" s="803"/>
      <c r="AW67" s="803"/>
      <c r="AX67" s="803"/>
      <c r="AY67" s="804"/>
      <c r="AZ67" s="802"/>
      <c r="BA67" s="803"/>
      <c r="BB67" s="803"/>
      <c r="BC67" s="803"/>
      <c r="BD67" s="812"/>
      <c r="BE67" s="263"/>
      <c r="BF67" s="263"/>
      <c r="BG67" s="263"/>
      <c r="BH67" s="263"/>
      <c r="BI67" s="263"/>
      <c r="BJ67" s="263"/>
      <c r="BK67" s="263"/>
      <c r="BL67" s="263"/>
      <c r="BM67" s="263"/>
      <c r="BN67" s="263"/>
      <c r="BO67" s="263"/>
      <c r="BP67" s="263"/>
      <c r="BQ67" s="260">
        <v>61</v>
      </c>
      <c r="BR67" s="265"/>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4"/>
    </row>
    <row r="68" spans="1:131" s="245" customFormat="1" ht="26.25" customHeight="1" thickTop="1" x14ac:dyDescent="0.15">
      <c r="A68" s="256">
        <v>1</v>
      </c>
      <c r="B68" s="951" t="s">
        <v>574</v>
      </c>
      <c r="C68" s="952"/>
      <c r="D68" s="952"/>
      <c r="E68" s="952"/>
      <c r="F68" s="952"/>
      <c r="G68" s="952"/>
      <c r="H68" s="952"/>
      <c r="I68" s="952"/>
      <c r="J68" s="952"/>
      <c r="K68" s="952"/>
      <c r="L68" s="952"/>
      <c r="M68" s="952"/>
      <c r="N68" s="952"/>
      <c r="O68" s="952"/>
      <c r="P68" s="953"/>
      <c r="Q68" s="954">
        <v>11966</v>
      </c>
      <c r="R68" s="948"/>
      <c r="S68" s="948"/>
      <c r="T68" s="948"/>
      <c r="U68" s="948"/>
      <c r="V68" s="948">
        <v>11700</v>
      </c>
      <c r="W68" s="948"/>
      <c r="X68" s="948"/>
      <c r="Y68" s="948"/>
      <c r="Z68" s="948"/>
      <c r="AA68" s="948">
        <v>266</v>
      </c>
      <c r="AB68" s="948"/>
      <c r="AC68" s="948"/>
      <c r="AD68" s="948"/>
      <c r="AE68" s="948"/>
      <c r="AF68" s="948">
        <v>4332</v>
      </c>
      <c r="AG68" s="948"/>
      <c r="AH68" s="948"/>
      <c r="AI68" s="948"/>
      <c r="AJ68" s="948"/>
      <c r="AK68" s="948" t="s">
        <v>573</v>
      </c>
      <c r="AL68" s="948"/>
      <c r="AM68" s="948"/>
      <c r="AN68" s="948"/>
      <c r="AO68" s="948"/>
      <c r="AP68" s="948">
        <v>4788</v>
      </c>
      <c r="AQ68" s="948"/>
      <c r="AR68" s="948"/>
      <c r="AS68" s="948"/>
      <c r="AT68" s="948"/>
      <c r="AU68" s="948">
        <v>190</v>
      </c>
      <c r="AV68" s="948"/>
      <c r="AW68" s="948"/>
      <c r="AX68" s="948"/>
      <c r="AY68" s="948"/>
      <c r="AZ68" s="949"/>
      <c r="BA68" s="949"/>
      <c r="BB68" s="949"/>
      <c r="BC68" s="949"/>
      <c r="BD68" s="950"/>
      <c r="BE68" s="263"/>
      <c r="BF68" s="263"/>
      <c r="BG68" s="263"/>
      <c r="BH68" s="263"/>
      <c r="BI68" s="263"/>
      <c r="BJ68" s="263"/>
      <c r="BK68" s="263"/>
      <c r="BL68" s="263"/>
      <c r="BM68" s="263"/>
      <c r="BN68" s="263"/>
      <c r="BO68" s="263"/>
      <c r="BP68" s="263"/>
      <c r="BQ68" s="260">
        <v>62</v>
      </c>
      <c r="BR68" s="265"/>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4"/>
    </row>
    <row r="69" spans="1:131" s="245" customFormat="1" ht="26.25" customHeight="1" x14ac:dyDescent="0.15">
      <c r="A69" s="259">
        <v>2</v>
      </c>
      <c r="B69" s="955" t="s">
        <v>575</v>
      </c>
      <c r="C69" s="956"/>
      <c r="D69" s="956"/>
      <c r="E69" s="956"/>
      <c r="F69" s="956"/>
      <c r="G69" s="956"/>
      <c r="H69" s="956"/>
      <c r="I69" s="956"/>
      <c r="J69" s="956"/>
      <c r="K69" s="956"/>
      <c r="L69" s="956"/>
      <c r="M69" s="956"/>
      <c r="N69" s="956"/>
      <c r="O69" s="956"/>
      <c r="P69" s="957"/>
      <c r="Q69" s="958">
        <v>1731</v>
      </c>
      <c r="R69" s="913"/>
      <c r="S69" s="913"/>
      <c r="T69" s="913"/>
      <c r="U69" s="913"/>
      <c r="V69" s="913">
        <v>1702</v>
      </c>
      <c r="W69" s="913"/>
      <c r="X69" s="913"/>
      <c r="Y69" s="913"/>
      <c r="Z69" s="913"/>
      <c r="AA69" s="913">
        <v>29</v>
      </c>
      <c r="AB69" s="913"/>
      <c r="AC69" s="913"/>
      <c r="AD69" s="913"/>
      <c r="AE69" s="913"/>
      <c r="AF69" s="913">
        <v>29</v>
      </c>
      <c r="AG69" s="913"/>
      <c r="AH69" s="913"/>
      <c r="AI69" s="913"/>
      <c r="AJ69" s="913"/>
      <c r="AK69" s="913" t="s">
        <v>573</v>
      </c>
      <c r="AL69" s="913"/>
      <c r="AM69" s="913"/>
      <c r="AN69" s="913"/>
      <c r="AO69" s="913"/>
      <c r="AP69" s="913">
        <v>622</v>
      </c>
      <c r="AQ69" s="913"/>
      <c r="AR69" s="913"/>
      <c r="AS69" s="913"/>
      <c r="AT69" s="913"/>
      <c r="AU69" s="913">
        <v>106</v>
      </c>
      <c r="AV69" s="913"/>
      <c r="AW69" s="913"/>
      <c r="AX69" s="913"/>
      <c r="AY69" s="913"/>
      <c r="AZ69" s="959"/>
      <c r="BA69" s="959"/>
      <c r="BB69" s="959"/>
      <c r="BC69" s="959"/>
      <c r="BD69" s="960"/>
      <c r="BE69" s="263"/>
      <c r="BF69" s="263"/>
      <c r="BG69" s="263"/>
      <c r="BH69" s="263"/>
      <c r="BI69" s="263"/>
      <c r="BJ69" s="263"/>
      <c r="BK69" s="263"/>
      <c r="BL69" s="263"/>
      <c r="BM69" s="263"/>
      <c r="BN69" s="263"/>
      <c r="BO69" s="263"/>
      <c r="BP69" s="263"/>
      <c r="BQ69" s="260">
        <v>63</v>
      </c>
      <c r="BR69" s="265"/>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4"/>
    </row>
    <row r="70" spans="1:131" s="245" customFormat="1" ht="26.25" customHeight="1" x14ac:dyDescent="0.15">
      <c r="A70" s="259">
        <v>3</v>
      </c>
      <c r="B70" s="955" t="s">
        <v>576</v>
      </c>
      <c r="C70" s="956"/>
      <c r="D70" s="956"/>
      <c r="E70" s="956"/>
      <c r="F70" s="956"/>
      <c r="G70" s="956"/>
      <c r="H70" s="956"/>
      <c r="I70" s="956"/>
      <c r="J70" s="956"/>
      <c r="K70" s="956"/>
      <c r="L70" s="956"/>
      <c r="M70" s="956"/>
      <c r="N70" s="956"/>
      <c r="O70" s="956"/>
      <c r="P70" s="957"/>
      <c r="Q70" s="958">
        <v>4783</v>
      </c>
      <c r="R70" s="913"/>
      <c r="S70" s="913"/>
      <c r="T70" s="913"/>
      <c r="U70" s="913"/>
      <c r="V70" s="913">
        <v>4101</v>
      </c>
      <c r="W70" s="913"/>
      <c r="X70" s="913"/>
      <c r="Y70" s="913"/>
      <c r="Z70" s="913"/>
      <c r="AA70" s="913">
        <v>682</v>
      </c>
      <c r="AB70" s="913"/>
      <c r="AC70" s="913"/>
      <c r="AD70" s="913"/>
      <c r="AE70" s="913"/>
      <c r="AF70" s="913">
        <v>682</v>
      </c>
      <c r="AG70" s="913"/>
      <c r="AH70" s="913"/>
      <c r="AI70" s="913"/>
      <c r="AJ70" s="913"/>
      <c r="AK70" s="913" t="s">
        <v>573</v>
      </c>
      <c r="AL70" s="913"/>
      <c r="AM70" s="913"/>
      <c r="AN70" s="913"/>
      <c r="AO70" s="913"/>
      <c r="AP70" s="913" t="s">
        <v>573</v>
      </c>
      <c r="AQ70" s="913"/>
      <c r="AR70" s="913"/>
      <c r="AS70" s="913"/>
      <c r="AT70" s="913"/>
      <c r="AU70" s="913" t="s">
        <v>573</v>
      </c>
      <c r="AV70" s="913"/>
      <c r="AW70" s="913"/>
      <c r="AX70" s="913"/>
      <c r="AY70" s="913"/>
      <c r="AZ70" s="959"/>
      <c r="BA70" s="959"/>
      <c r="BB70" s="959"/>
      <c r="BC70" s="959"/>
      <c r="BD70" s="960"/>
      <c r="BE70" s="263"/>
      <c r="BF70" s="263"/>
      <c r="BG70" s="263"/>
      <c r="BH70" s="263"/>
      <c r="BI70" s="263"/>
      <c r="BJ70" s="263"/>
      <c r="BK70" s="263"/>
      <c r="BL70" s="263"/>
      <c r="BM70" s="263"/>
      <c r="BN70" s="263"/>
      <c r="BO70" s="263"/>
      <c r="BP70" s="263"/>
      <c r="BQ70" s="260">
        <v>64</v>
      </c>
      <c r="BR70" s="265"/>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4"/>
    </row>
    <row r="71" spans="1:131" s="245" customFormat="1" ht="26.25" customHeight="1" x14ac:dyDescent="0.15">
      <c r="A71" s="259">
        <v>4</v>
      </c>
      <c r="B71" s="955" t="s">
        <v>577</v>
      </c>
      <c r="C71" s="956"/>
      <c r="D71" s="956"/>
      <c r="E71" s="956"/>
      <c r="F71" s="956"/>
      <c r="G71" s="956"/>
      <c r="H71" s="956"/>
      <c r="I71" s="956"/>
      <c r="J71" s="956"/>
      <c r="K71" s="956"/>
      <c r="L71" s="956"/>
      <c r="M71" s="956"/>
      <c r="N71" s="956"/>
      <c r="O71" s="956"/>
      <c r="P71" s="957"/>
      <c r="Q71" s="958">
        <v>91</v>
      </c>
      <c r="R71" s="913"/>
      <c r="S71" s="913"/>
      <c r="T71" s="913"/>
      <c r="U71" s="913"/>
      <c r="V71" s="913">
        <v>85</v>
      </c>
      <c r="W71" s="913"/>
      <c r="X71" s="913"/>
      <c r="Y71" s="913"/>
      <c r="Z71" s="913"/>
      <c r="AA71" s="913">
        <v>6</v>
      </c>
      <c r="AB71" s="913"/>
      <c r="AC71" s="913"/>
      <c r="AD71" s="913"/>
      <c r="AE71" s="913"/>
      <c r="AF71" s="913">
        <v>6</v>
      </c>
      <c r="AG71" s="913"/>
      <c r="AH71" s="913"/>
      <c r="AI71" s="913"/>
      <c r="AJ71" s="913"/>
      <c r="AK71" s="913">
        <v>3</v>
      </c>
      <c r="AL71" s="913"/>
      <c r="AM71" s="913"/>
      <c r="AN71" s="913"/>
      <c r="AO71" s="913"/>
      <c r="AP71" s="913" t="s">
        <v>573</v>
      </c>
      <c r="AQ71" s="913"/>
      <c r="AR71" s="913"/>
      <c r="AS71" s="913"/>
      <c r="AT71" s="913"/>
      <c r="AU71" s="913" t="s">
        <v>573</v>
      </c>
      <c r="AV71" s="913"/>
      <c r="AW71" s="913"/>
      <c r="AX71" s="913"/>
      <c r="AY71" s="913"/>
      <c r="AZ71" s="959"/>
      <c r="BA71" s="959"/>
      <c r="BB71" s="959"/>
      <c r="BC71" s="959"/>
      <c r="BD71" s="960"/>
      <c r="BE71" s="263"/>
      <c r="BF71" s="263"/>
      <c r="BG71" s="263"/>
      <c r="BH71" s="263"/>
      <c r="BI71" s="263"/>
      <c r="BJ71" s="263"/>
      <c r="BK71" s="263"/>
      <c r="BL71" s="263"/>
      <c r="BM71" s="263"/>
      <c r="BN71" s="263"/>
      <c r="BO71" s="263"/>
      <c r="BP71" s="263"/>
      <c r="BQ71" s="260">
        <v>65</v>
      </c>
      <c r="BR71" s="265"/>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4"/>
    </row>
    <row r="72" spans="1:131" s="245" customFormat="1" ht="26.25" customHeight="1" x14ac:dyDescent="0.15">
      <c r="A72" s="259">
        <v>5</v>
      </c>
      <c r="B72" s="955" t="s">
        <v>578</v>
      </c>
      <c r="C72" s="956"/>
      <c r="D72" s="956"/>
      <c r="E72" s="956"/>
      <c r="F72" s="956"/>
      <c r="G72" s="956"/>
      <c r="H72" s="956"/>
      <c r="I72" s="956"/>
      <c r="J72" s="956"/>
      <c r="K72" s="956"/>
      <c r="L72" s="956"/>
      <c r="M72" s="956"/>
      <c r="N72" s="956"/>
      <c r="O72" s="956"/>
      <c r="P72" s="957"/>
      <c r="Q72" s="958">
        <v>245465</v>
      </c>
      <c r="R72" s="913"/>
      <c r="S72" s="913"/>
      <c r="T72" s="913"/>
      <c r="U72" s="913"/>
      <c r="V72" s="913">
        <v>232795</v>
      </c>
      <c r="W72" s="913"/>
      <c r="X72" s="913"/>
      <c r="Y72" s="913"/>
      <c r="Z72" s="913"/>
      <c r="AA72" s="913">
        <v>12670</v>
      </c>
      <c r="AB72" s="913"/>
      <c r="AC72" s="913"/>
      <c r="AD72" s="913"/>
      <c r="AE72" s="913"/>
      <c r="AF72" s="913">
        <v>12670</v>
      </c>
      <c r="AG72" s="913"/>
      <c r="AH72" s="913"/>
      <c r="AI72" s="913"/>
      <c r="AJ72" s="913"/>
      <c r="AK72" s="913">
        <v>2278</v>
      </c>
      <c r="AL72" s="913"/>
      <c r="AM72" s="913"/>
      <c r="AN72" s="913"/>
      <c r="AO72" s="913"/>
      <c r="AP72" s="913" t="s">
        <v>573</v>
      </c>
      <c r="AQ72" s="913"/>
      <c r="AR72" s="913"/>
      <c r="AS72" s="913"/>
      <c r="AT72" s="913"/>
      <c r="AU72" s="913" t="s">
        <v>573</v>
      </c>
      <c r="AV72" s="913"/>
      <c r="AW72" s="913"/>
      <c r="AX72" s="913"/>
      <c r="AY72" s="913"/>
      <c r="AZ72" s="959"/>
      <c r="BA72" s="959"/>
      <c r="BB72" s="959"/>
      <c r="BC72" s="959"/>
      <c r="BD72" s="960"/>
      <c r="BE72" s="263"/>
      <c r="BF72" s="263"/>
      <c r="BG72" s="263"/>
      <c r="BH72" s="263"/>
      <c r="BI72" s="263"/>
      <c r="BJ72" s="263"/>
      <c r="BK72" s="263"/>
      <c r="BL72" s="263"/>
      <c r="BM72" s="263"/>
      <c r="BN72" s="263"/>
      <c r="BO72" s="263"/>
      <c r="BP72" s="263"/>
      <c r="BQ72" s="260">
        <v>66</v>
      </c>
      <c r="BR72" s="265"/>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4"/>
    </row>
    <row r="73" spans="1:131" s="245" customFormat="1" ht="26.25" customHeight="1" x14ac:dyDescent="0.15">
      <c r="A73" s="259">
        <v>6</v>
      </c>
      <c r="B73" s="955" t="s">
        <v>579</v>
      </c>
      <c r="C73" s="956"/>
      <c r="D73" s="956"/>
      <c r="E73" s="956"/>
      <c r="F73" s="956"/>
      <c r="G73" s="956"/>
      <c r="H73" s="956"/>
      <c r="I73" s="956"/>
      <c r="J73" s="956"/>
      <c r="K73" s="956"/>
      <c r="L73" s="956"/>
      <c r="M73" s="956"/>
      <c r="N73" s="956"/>
      <c r="O73" s="956"/>
      <c r="P73" s="957"/>
      <c r="Q73" s="958">
        <v>189</v>
      </c>
      <c r="R73" s="913"/>
      <c r="S73" s="913"/>
      <c r="T73" s="913"/>
      <c r="U73" s="913"/>
      <c r="V73" s="913">
        <v>154</v>
      </c>
      <c r="W73" s="913"/>
      <c r="X73" s="913"/>
      <c r="Y73" s="913"/>
      <c r="Z73" s="913"/>
      <c r="AA73" s="913">
        <v>35</v>
      </c>
      <c r="AB73" s="913"/>
      <c r="AC73" s="913"/>
      <c r="AD73" s="913"/>
      <c r="AE73" s="913"/>
      <c r="AF73" s="913">
        <v>35</v>
      </c>
      <c r="AG73" s="913"/>
      <c r="AH73" s="913"/>
      <c r="AI73" s="913"/>
      <c r="AJ73" s="913"/>
      <c r="AK73" s="913">
        <v>41</v>
      </c>
      <c r="AL73" s="913"/>
      <c r="AM73" s="913"/>
      <c r="AN73" s="913"/>
      <c r="AO73" s="913"/>
      <c r="AP73" s="913" t="s">
        <v>573</v>
      </c>
      <c r="AQ73" s="913"/>
      <c r="AR73" s="913"/>
      <c r="AS73" s="913"/>
      <c r="AT73" s="913"/>
      <c r="AU73" s="913" t="s">
        <v>573</v>
      </c>
      <c r="AV73" s="913"/>
      <c r="AW73" s="913"/>
      <c r="AX73" s="913"/>
      <c r="AY73" s="913"/>
      <c r="AZ73" s="959"/>
      <c r="BA73" s="959"/>
      <c r="BB73" s="959"/>
      <c r="BC73" s="959"/>
      <c r="BD73" s="960"/>
      <c r="BE73" s="263"/>
      <c r="BF73" s="263"/>
      <c r="BG73" s="263"/>
      <c r="BH73" s="263"/>
      <c r="BI73" s="263"/>
      <c r="BJ73" s="263"/>
      <c r="BK73" s="263"/>
      <c r="BL73" s="263"/>
      <c r="BM73" s="263"/>
      <c r="BN73" s="263"/>
      <c r="BO73" s="263"/>
      <c r="BP73" s="263"/>
      <c r="BQ73" s="260">
        <v>67</v>
      </c>
      <c r="BR73" s="265"/>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4"/>
    </row>
    <row r="74" spans="1:131" s="245" customFormat="1" ht="26.25" customHeight="1" x14ac:dyDescent="0.15">
      <c r="A74" s="259">
        <v>7</v>
      </c>
      <c r="B74" s="955"/>
      <c r="C74" s="956"/>
      <c r="D74" s="956"/>
      <c r="E74" s="956"/>
      <c r="F74" s="956"/>
      <c r="G74" s="956"/>
      <c r="H74" s="956"/>
      <c r="I74" s="956"/>
      <c r="J74" s="956"/>
      <c r="K74" s="956"/>
      <c r="L74" s="956"/>
      <c r="M74" s="956"/>
      <c r="N74" s="956"/>
      <c r="O74" s="956"/>
      <c r="P74" s="957"/>
      <c r="Q74" s="958"/>
      <c r="R74" s="913"/>
      <c r="S74" s="913"/>
      <c r="T74" s="913"/>
      <c r="U74" s="913"/>
      <c r="V74" s="913"/>
      <c r="W74" s="913"/>
      <c r="X74" s="913"/>
      <c r="Y74" s="913"/>
      <c r="Z74" s="913"/>
      <c r="AA74" s="913"/>
      <c r="AB74" s="913"/>
      <c r="AC74" s="913"/>
      <c r="AD74" s="913"/>
      <c r="AE74" s="913"/>
      <c r="AF74" s="913"/>
      <c r="AG74" s="913"/>
      <c r="AH74" s="913"/>
      <c r="AI74" s="913"/>
      <c r="AJ74" s="913"/>
      <c r="AK74" s="913"/>
      <c r="AL74" s="913"/>
      <c r="AM74" s="913"/>
      <c r="AN74" s="913"/>
      <c r="AO74" s="913"/>
      <c r="AP74" s="913"/>
      <c r="AQ74" s="913"/>
      <c r="AR74" s="913"/>
      <c r="AS74" s="913"/>
      <c r="AT74" s="913"/>
      <c r="AU74" s="913"/>
      <c r="AV74" s="913"/>
      <c r="AW74" s="913"/>
      <c r="AX74" s="913"/>
      <c r="AY74" s="913"/>
      <c r="AZ74" s="959"/>
      <c r="BA74" s="959"/>
      <c r="BB74" s="959"/>
      <c r="BC74" s="959"/>
      <c r="BD74" s="960"/>
      <c r="BE74" s="263"/>
      <c r="BF74" s="263"/>
      <c r="BG74" s="263"/>
      <c r="BH74" s="263"/>
      <c r="BI74" s="263"/>
      <c r="BJ74" s="263"/>
      <c r="BK74" s="263"/>
      <c r="BL74" s="263"/>
      <c r="BM74" s="263"/>
      <c r="BN74" s="263"/>
      <c r="BO74" s="263"/>
      <c r="BP74" s="263"/>
      <c r="BQ74" s="260">
        <v>68</v>
      </c>
      <c r="BR74" s="265"/>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4"/>
    </row>
    <row r="75" spans="1:131" s="245" customFormat="1" ht="26.25" customHeight="1" x14ac:dyDescent="0.15">
      <c r="A75" s="259">
        <v>8</v>
      </c>
      <c r="B75" s="955"/>
      <c r="C75" s="956"/>
      <c r="D75" s="956"/>
      <c r="E75" s="956"/>
      <c r="F75" s="956"/>
      <c r="G75" s="956"/>
      <c r="H75" s="956"/>
      <c r="I75" s="956"/>
      <c r="J75" s="956"/>
      <c r="K75" s="956"/>
      <c r="L75" s="956"/>
      <c r="M75" s="956"/>
      <c r="N75" s="956"/>
      <c r="O75" s="956"/>
      <c r="P75" s="957"/>
      <c r="Q75" s="961"/>
      <c r="R75" s="962"/>
      <c r="S75" s="962"/>
      <c r="T75" s="962"/>
      <c r="U75" s="912"/>
      <c r="V75" s="963"/>
      <c r="W75" s="962"/>
      <c r="X75" s="962"/>
      <c r="Y75" s="962"/>
      <c r="Z75" s="912"/>
      <c r="AA75" s="963"/>
      <c r="AB75" s="962"/>
      <c r="AC75" s="962"/>
      <c r="AD75" s="962"/>
      <c r="AE75" s="912"/>
      <c r="AF75" s="963"/>
      <c r="AG75" s="962"/>
      <c r="AH75" s="962"/>
      <c r="AI75" s="962"/>
      <c r="AJ75" s="912"/>
      <c r="AK75" s="963"/>
      <c r="AL75" s="962"/>
      <c r="AM75" s="962"/>
      <c r="AN75" s="962"/>
      <c r="AO75" s="912"/>
      <c r="AP75" s="963"/>
      <c r="AQ75" s="962"/>
      <c r="AR75" s="962"/>
      <c r="AS75" s="962"/>
      <c r="AT75" s="912"/>
      <c r="AU75" s="963"/>
      <c r="AV75" s="962"/>
      <c r="AW75" s="962"/>
      <c r="AX75" s="962"/>
      <c r="AY75" s="912"/>
      <c r="AZ75" s="959"/>
      <c r="BA75" s="959"/>
      <c r="BB75" s="959"/>
      <c r="BC75" s="959"/>
      <c r="BD75" s="960"/>
      <c r="BE75" s="263"/>
      <c r="BF75" s="263"/>
      <c r="BG75" s="263"/>
      <c r="BH75" s="263"/>
      <c r="BI75" s="263"/>
      <c r="BJ75" s="263"/>
      <c r="BK75" s="263"/>
      <c r="BL75" s="263"/>
      <c r="BM75" s="263"/>
      <c r="BN75" s="263"/>
      <c r="BO75" s="263"/>
      <c r="BP75" s="263"/>
      <c r="BQ75" s="260">
        <v>69</v>
      </c>
      <c r="BR75" s="265"/>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4"/>
    </row>
    <row r="76" spans="1:131" s="245" customFormat="1" ht="26.25" customHeight="1" x14ac:dyDescent="0.15">
      <c r="A76" s="259">
        <v>9</v>
      </c>
      <c r="B76" s="955"/>
      <c r="C76" s="956"/>
      <c r="D76" s="956"/>
      <c r="E76" s="956"/>
      <c r="F76" s="956"/>
      <c r="G76" s="956"/>
      <c r="H76" s="956"/>
      <c r="I76" s="956"/>
      <c r="J76" s="956"/>
      <c r="K76" s="956"/>
      <c r="L76" s="956"/>
      <c r="M76" s="956"/>
      <c r="N76" s="956"/>
      <c r="O76" s="956"/>
      <c r="P76" s="957"/>
      <c r="Q76" s="961"/>
      <c r="R76" s="962"/>
      <c r="S76" s="962"/>
      <c r="T76" s="962"/>
      <c r="U76" s="912"/>
      <c r="V76" s="963"/>
      <c r="W76" s="962"/>
      <c r="X76" s="962"/>
      <c r="Y76" s="962"/>
      <c r="Z76" s="912"/>
      <c r="AA76" s="963"/>
      <c r="AB76" s="962"/>
      <c r="AC76" s="962"/>
      <c r="AD76" s="962"/>
      <c r="AE76" s="912"/>
      <c r="AF76" s="963"/>
      <c r="AG76" s="962"/>
      <c r="AH76" s="962"/>
      <c r="AI76" s="962"/>
      <c r="AJ76" s="912"/>
      <c r="AK76" s="963"/>
      <c r="AL76" s="962"/>
      <c r="AM76" s="962"/>
      <c r="AN76" s="962"/>
      <c r="AO76" s="912"/>
      <c r="AP76" s="963"/>
      <c r="AQ76" s="962"/>
      <c r="AR76" s="962"/>
      <c r="AS76" s="962"/>
      <c r="AT76" s="912"/>
      <c r="AU76" s="963"/>
      <c r="AV76" s="962"/>
      <c r="AW76" s="962"/>
      <c r="AX76" s="962"/>
      <c r="AY76" s="912"/>
      <c r="AZ76" s="959"/>
      <c r="BA76" s="959"/>
      <c r="BB76" s="959"/>
      <c r="BC76" s="959"/>
      <c r="BD76" s="960"/>
      <c r="BE76" s="263"/>
      <c r="BF76" s="263"/>
      <c r="BG76" s="263"/>
      <c r="BH76" s="263"/>
      <c r="BI76" s="263"/>
      <c r="BJ76" s="263"/>
      <c r="BK76" s="263"/>
      <c r="BL76" s="263"/>
      <c r="BM76" s="263"/>
      <c r="BN76" s="263"/>
      <c r="BO76" s="263"/>
      <c r="BP76" s="263"/>
      <c r="BQ76" s="260">
        <v>70</v>
      </c>
      <c r="BR76" s="265"/>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4"/>
    </row>
    <row r="77" spans="1:131" s="245" customFormat="1" ht="26.25" customHeight="1" x14ac:dyDescent="0.15">
      <c r="A77" s="259">
        <v>10</v>
      </c>
      <c r="B77" s="955"/>
      <c r="C77" s="956"/>
      <c r="D77" s="956"/>
      <c r="E77" s="956"/>
      <c r="F77" s="956"/>
      <c r="G77" s="956"/>
      <c r="H77" s="956"/>
      <c r="I77" s="956"/>
      <c r="J77" s="956"/>
      <c r="K77" s="956"/>
      <c r="L77" s="956"/>
      <c r="M77" s="956"/>
      <c r="N77" s="956"/>
      <c r="O77" s="956"/>
      <c r="P77" s="957"/>
      <c r="Q77" s="961"/>
      <c r="R77" s="962"/>
      <c r="S77" s="962"/>
      <c r="T77" s="962"/>
      <c r="U77" s="912"/>
      <c r="V77" s="963"/>
      <c r="W77" s="962"/>
      <c r="X77" s="962"/>
      <c r="Y77" s="962"/>
      <c r="Z77" s="912"/>
      <c r="AA77" s="963"/>
      <c r="AB77" s="962"/>
      <c r="AC77" s="962"/>
      <c r="AD77" s="962"/>
      <c r="AE77" s="912"/>
      <c r="AF77" s="963"/>
      <c r="AG77" s="962"/>
      <c r="AH77" s="962"/>
      <c r="AI77" s="962"/>
      <c r="AJ77" s="912"/>
      <c r="AK77" s="963"/>
      <c r="AL77" s="962"/>
      <c r="AM77" s="962"/>
      <c r="AN77" s="962"/>
      <c r="AO77" s="912"/>
      <c r="AP77" s="963"/>
      <c r="AQ77" s="962"/>
      <c r="AR77" s="962"/>
      <c r="AS77" s="962"/>
      <c r="AT77" s="912"/>
      <c r="AU77" s="963"/>
      <c r="AV77" s="962"/>
      <c r="AW77" s="962"/>
      <c r="AX77" s="962"/>
      <c r="AY77" s="912"/>
      <c r="AZ77" s="959"/>
      <c r="BA77" s="959"/>
      <c r="BB77" s="959"/>
      <c r="BC77" s="959"/>
      <c r="BD77" s="960"/>
      <c r="BE77" s="263"/>
      <c r="BF77" s="263"/>
      <c r="BG77" s="263"/>
      <c r="BH77" s="263"/>
      <c r="BI77" s="263"/>
      <c r="BJ77" s="263"/>
      <c r="BK77" s="263"/>
      <c r="BL77" s="263"/>
      <c r="BM77" s="263"/>
      <c r="BN77" s="263"/>
      <c r="BO77" s="263"/>
      <c r="BP77" s="263"/>
      <c r="BQ77" s="260">
        <v>71</v>
      </c>
      <c r="BR77" s="265"/>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4"/>
    </row>
    <row r="78" spans="1:131" s="245" customFormat="1" ht="26.25" customHeight="1" x14ac:dyDescent="0.15">
      <c r="A78" s="259">
        <v>11</v>
      </c>
      <c r="B78" s="955"/>
      <c r="C78" s="956"/>
      <c r="D78" s="956"/>
      <c r="E78" s="956"/>
      <c r="F78" s="956"/>
      <c r="G78" s="956"/>
      <c r="H78" s="956"/>
      <c r="I78" s="956"/>
      <c r="J78" s="956"/>
      <c r="K78" s="956"/>
      <c r="L78" s="956"/>
      <c r="M78" s="956"/>
      <c r="N78" s="956"/>
      <c r="O78" s="956"/>
      <c r="P78" s="957"/>
      <c r="Q78" s="958"/>
      <c r="R78" s="913"/>
      <c r="S78" s="913"/>
      <c r="T78" s="913"/>
      <c r="U78" s="913"/>
      <c r="V78" s="913"/>
      <c r="W78" s="913"/>
      <c r="X78" s="91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3"/>
      <c r="AY78" s="913"/>
      <c r="AZ78" s="959"/>
      <c r="BA78" s="959"/>
      <c r="BB78" s="959"/>
      <c r="BC78" s="959"/>
      <c r="BD78" s="960"/>
      <c r="BE78" s="263"/>
      <c r="BF78" s="263"/>
      <c r="BG78" s="263"/>
      <c r="BH78" s="263"/>
      <c r="BI78" s="263"/>
      <c r="BJ78" s="266"/>
      <c r="BK78" s="266"/>
      <c r="BL78" s="266"/>
      <c r="BM78" s="266"/>
      <c r="BN78" s="266"/>
      <c r="BO78" s="263"/>
      <c r="BP78" s="263"/>
      <c r="BQ78" s="260">
        <v>72</v>
      </c>
      <c r="BR78" s="265"/>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4"/>
    </row>
    <row r="79" spans="1:131" s="245" customFormat="1" ht="26.25" customHeight="1" x14ac:dyDescent="0.15">
      <c r="A79" s="259">
        <v>12</v>
      </c>
      <c r="B79" s="955"/>
      <c r="C79" s="956"/>
      <c r="D79" s="956"/>
      <c r="E79" s="956"/>
      <c r="F79" s="956"/>
      <c r="G79" s="956"/>
      <c r="H79" s="956"/>
      <c r="I79" s="956"/>
      <c r="J79" s="956"/>
      <c r="K79" s="956"/>
      <c r="L79" s="956"/>
      <c r="M79" s="956"/>
      <c r="N79" s="956"/>
      <c r="O79" s="956"/>
      <c r="P79" s="957"/>
      <c r="Q79" s="958"/>
      <c r="R79" s="913"/>
      <c r="S79" s="913"/>
      <c r="T79" s="913"/>
      <c r="U79" s="913"/>
      <c r="V79" s="913"/>
      <c r="W79" s="913"/>
      <c r="X79" s="913"/>
      <c r="Y79" s="913"/>
      <c r="Z79" s="913"/>
      <c r="AA79" s="913"/>
      <c r="AB79" s="913"/>
      <c r="AC79" s="913"/>
      <c r="AD79" s="913"/>
      <c r="AE79" s="913"/>
      <c r="AF79" s="913"/>
      <c r="AG79" s="913"/>
      <c r="AH79" s="913"/>
      <c r="AI79" s="913"/>
      <c r="AJ79" s="913"/>
      <c r="AK79" s="913"/>
      <c r="AL79" s="913"/>
      <c r="AM79" s="913"/>
      <c r="AN79" s="913"/>
      <c r="AO79" s="913"/>
      <c r="AP79" s="913"/>
      <c r="AQ79" s="913"/>
      <c r="AR79" s="913"/>
      <c r="AS79" s="913"/>
      <c r="AT79" s="913"/>
      <c r="AU79" s="913"/>
      <c r="AV79" s="913"/>
      <c r="AW79" s="913"/>
      <c r="AX79" s="913"/>
      <c r="AY79" s="913"/>
      <c r="AZ79" s="959"/>
      <c r="BA79" s="959"/>
      <c r="BB79" s="959"/>
      <c r="BC79" s="959"/>
      <c r="BD79" s="960"/>
      <c r="BE79" s="263"/>
      <c r="BF79" s="263"/>
      <c r="BG79" s="263"/>
      <c r="BH79" s="263"/>
      <c r="BI79" s="263"/>
      <c r="BJ79" s="266"/>
      <c r="BK79" s="266"/>
      <c r="BL79" s="266"/>
      <c r="BM79" s="266"/>
      <c r="BN79" s="266"/>
      <c r="BO79" s="263"/>
      <c r="BP79" s="263"/>
      <c r="BQ79" s="260">
        <v>73</v>
      </c>
      <c r="BR79" s="265"/>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4"/>
    </row>
    <row r="80" spans="1:131" s="245" customFormat="1" ht="26.25" customHeight="1" x14ac:dyDescent="0.15">
      <c r="A80" s="259">
        <v>13</v>
      </c>
      <c r="B80" s="955"/>
      <c r="C80" s="956"/>
      <c r="D80" s="956"/>
      <c r="E80" s="956"/>
      <c r="F80" s="956"/>
      <c r="G80" s="956"/>
      <c r="H80" s="956"/>
      <c r="I80" s="956"/>
      <c r="J80" s="956"/>
      <c r="K80" s="956"/>
      <c r="L80" s="956"/>
      <c r="M80" s="956"/>
      <c r="N80" s="956"/>
      <c r="O80" s="956"/>
      <c r="P80" s="957"/>
      <c r="Q80" s="958"/>
      <c r="R80" s="913"/>
      <c r="S80" s="913"/>
      <c r="T80" s="913"/>
      <c r="U80" s="913"/>
      <c r="V80" s="913"/>
      <c r="W80" s="913"/>
      <c r="X80" s="913"/>
      <c r="Y80" s="913"/>
      <c r="Z80" s="913"/>
      <c r="AA80" s="913"/>
      <c r="AB80" s="913"/>
      <c r="AC80" s="913"/>
      <c r="AD80" s="913"/>
      <c r="AE80" s="913"/>
      <c r="AF80" s="913"/>
      <c r="AG80" s="913"/>
      <c r="AH80" s="913"/>
      <c r="AI80" s="913"/>
      <c r="AJ80" s="913"/>
      <c r="AK80" s="913"/>
      <c r="AL80" s="913"/>
      <c r="AM80" s="913"/>
      <c r="AN80" s="913"/>
      <c r="AO80" s="913"/>
      <c r="AP80" s="913"/>
      <c r="AQ80" s="913"/>
      <c r="AR80" s="913"/>
      <c r="AS80" s="913"/>
      <c r="AT80" s="913"/>
      <c r="AU80" s="913"/>
      <c r="AV80" s="913"/>
      <c r="AW80" s="913"/>
      <c r="AX80" s="913"/>
      <c r="AY80" s="913"/>
      <c r="AZ80" s="959"/>
      <c r="BA80" s="959"/>
      <c r="BB80" s="959"/>
      <c r="BC80" s="959"/>
      <c r="BD80" s="960"/>
      <c r="BE80" s="263"/>
      <c r="BF80" s="263"/>
      <c r="BG80" s="263"/>
      <c r="BH80" s="263"/>
      <c r="BI80" s="263"/>
      <c r="BJ80" s="263"/>
      <c r="BK80" s="263"/>
      <c r="BL80" s="263"/>
      <c r="BM80" s="263"/>
      <c r="BN80" s="263"/>
      <c r="BO80" s="263"/>
      <c r="BP80" s="263"/>
      <c r="BQ80" s="260">
        <v>74</v>
      </c>
      <c r="BR80" s="265"/>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4"/>
    </row>
    <row r="81" spans="1:131" s="245" customFormat="1" ht="26.25" customHeight="1" x14ac:dyDescent="0.15">
      <c r="A81" s="259">
        <v>14</v>
      </c>
      <c r="B81" s="955"/>
      <c r="C81" s="956"/>
      <c r="D81" s="956"/>
      <c r="E81" s="956"/>
      <c r="F81" s="956"/>
      <c r="G81" s="956"/>
      <c r="H81" s="956"/>
      <c r="I81" s="956"/>
      <c r="J81" s="956"/>
      <c r="K81" s="956"/>
      <c r="L81" s="956"/>
      <c r="M81" s="956"/>
      <c r="N81" s="956"/>
      <c r="O81" s="956"/>
      <c r="P81" s="957"/>
      <c r="Q81" s="958"/>
      <c r="R81" s="913"/>
      <c r="S81" s="913"/>
      <c r="T81" s="913"/>
      <c r="U81" s="913"/>
      <c r="V81" s="913"/>
      <c r="W81" s="913"/>
      <c r="X81" s="913"/>
      <c r="Y81" s="913"/>
      <c r="Z81" s="913"/>
      <c r="AA81" s="913"/>
      <c r="AB81" s="913"/>
      <c r="AC81" s="913"/>
      <c r="AD81" s="913"/>
      <c r="AE81" s="913"/>
      <c r="AF81" s="913"/>
      <c r="AG81" s="913"/>
      <c r="AH81" s="913"/>
      <c r="AI81" s="913"/>
      <c r="AJ81" s="913"/>
      <c r="AK81" s="913"/>
      <c r="AL81" s="913"/>
      <c r="AM81" s="913"/>
      <c r="AN81" s="913"/>
      <c r="AO81" s="913"/>
      <c r="AP81" s="913"/>
      <c r="AQ81" s="913"/>
      <c r="AR81" s="913"/>
      <c r="AS81" s="913"/>
      <c r="AT81" s="913"/>
      <c r="AU81" s="913"/>
      <c r="AV81" s="913"/>
      <c r="AW81" s="913"/>
      <c r="AX81" s="913"/>
      <c r="AY81" s="913"/>
      <c r="AZ81" s="959"/>
      <c r="BA81" s="959"/>
      <c r="BB81" s="959"/>
      <c r="BC81" s="959"/>
      <c r="BD81" s="960"/>
      <c r="BE81" s="263"/>
      <c r="BF81" s="263"/>
      <c r="BG81" s="263"/>
      <c r="BH81" s="263"/>
      <c r="BI81" s="263"/>
      <c r="BJ81" s="263"/>
      <c r="BK81" s="263"/>
      <c r="BL81" s="263"/>
      <c r="BM81" s="263"/>
      <c r="BN81" s="263"/>
      <c r="BO81" s="263"/>
      <c r="BP81" s="263"/>
      <c r="BQ81" s="260">
        <v>75</v>
      </c>
      <c r="BR81" s="265"/>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4"/>
    </row>
    <row r="82" spans="1:131" s="245" customFormat="1" ht="26.25" customHeight="1" x14ac:dyDescent="0.15">
      <c r="A82" s="259">
        <v>15</v>
      </c>
      <c r="B82" s="955"/>
      <c r="C82" s="956"/>
      <c r="D82" s="956"/>
      <c r="E82" s="956"/>
      <c r="F82" s="956"/>
      <c r="G82" s="956"/>
      <c r="H82" s="956"/>
      <c r="I82" s="956"/>
      <c r="J82" s="956"/>
      <c r="K82" s="956"/>
      <c r="L82" s="956"/>
      <c r="M82" s="956"/>
      <c r="N82" s="956"/>
      <c r="O82" s="956"/>
      <c r="P82" s="957"/>
      <c r="Q82" s="958"/>
      <c r="R82" s="913"/>
      <c r="S82" s="913"/>
      <c r="T82" s="913"/>
      <c r="U82" s="913"/>
      <c r="V82" s="913"/>
      <c r="W82" s="913"/>
      <c r="X82" s="913"/>
      <c r="Y82" s="913"/>
      <c r="Z82" s="913"/>
      <c r="AA82" s="913"/>
      <c r="AB82" s="913"/>
      <c r="AC82" s="913"/>
      <c r="AD82" s="913"/>
      <c r="AE82" s="913"/>
      <c r="AF82" s="913"/>
      <c r="AG82" s="913"/>
      <c r="AH82" s="913"/>
      <c r="AI82" s="913"/>
      <c r="AJ82" s="913"/>
      <c r="AK82" s="913"/>
      <c r="AL82" s="913"/>
      <c r="AM82" s="913"/>
      <c r="AN82" s="913"/>
      <c r="AO82" s="913"/>
      <c r="AP82" s="913"/>
      <c r="AQ82" s="913"/>
      <c r="AR82" s="913"/>
      <c r="AS82" s="913"/>
      <c r="AT82" s="913"/>
      <c r="AU82" s="913"/>
      <c r="AV82" s="913"/>
      <c r="AW82" s="913"/>
      <c r="AX82" s="913"/>
      <c r="AY82" s="913"/>
      <c r="AZ82" s="959"/>
      <c r="BA82" s="959"/>
      <c r="BB82" s="959"/>
      <c r="BC82" s="959"/>
      <c r="BD82" s="960"/>
      <c r="BE82" s="263"/>
      <c r="BF82" s="263"/>
      <c r="BG82" s="263"/>
      <c r="BH82" s="263"/>
      <c r="BI82" s="263"/>
      <c r="BJ82" s="263"/>
      <c r="BK82" s="263"/>
      <c r="BL82" s="263"/>
      <c r="BM82" s="263"/>
      <c r="BN82" s="263"/>
      <c r="BO82" s="263"/>
      <c r="BP82" s="263"/>
      <c r="BQ82" s="260">
        <v>76</v>
      </c>
      <c r="BR82" s="265"/>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4"/>
    </row>
    <row r="83" spans="1:131" s="245" customFormat="1" ht="26.25" customHeight="1" x14ac:dyDescent="0.15">
      <c r="A83" s="259">
        <v>16</v>
      </c>
      <c r="B83" s="955"/>
      <c r="C83" s="956"/>
      <c r="D83" s="956"/>
      <c r="E83" s="956"/>
      <c r="F83" s="956"/>
      <c r="G83" s="956"/>
      <c r="H83" s="956"/>
      <c r="I83" s="956"/>
      <c r="J83" s="956"/>
      <c r="K83" s="956"/>
      <c r="L83" s="956"/>
      <c r="M83" s="956"/>
      <c r="N83" s="956"/>
      <c r="O83" s="956"/>
      <c r="P83" s="957"/>
      <c r="Q83" s="958"/>
      <c r="R83" s="913"/>
      <c r="S83" s="913"/>
      <c r="T83" s="913"/>
      <c r="U83" s="913"/>
      <c r="V83" s="913"/>
      <c r="W83" s="913"/>
      <c r="X83" s="913"/>
      <c r="Y83" s="913"/>
      <c r="Z83" s="913"/>
      <c r="AA83" s="913"/>
      <c r="AB83" s="913"/>
      <c r="AC83" s="913"/>
      <c r="AD83" s="913"/>
      <c r="AE83" s="913"/>
      <c r="AF83" s="913"/>
      <c r="AG83" s="913"/>
      <c r="AH83" s="913"/>
      <c r="AI83" s="913"/>
      <c r="AJ83" s="913"/>
      <c r="AK83" s="913"/>
      <c r="AL83" s="913"/>
      <c r="AM83" s="913"/>
      <c r="AN83" s="913"/>
      <c r="AO83" s="913"/>
      <c r="AP83" s="913"/>
      <c r="AQ83" s="913"/>
      <c r="AR83" s="913"/>
      <c r="AS83" s="913"/>
      <c r="AT83" s="913"/>
      <c r="AU83" s="913"/>
      <c r="AV83" s="913"/>
      <c r="AW83" s="913"/>
      <c r="AX83" s="913"/>
      <c r="AY83" s="913"/>
      <c r="AZ83" s="959"/>
      <c r="BA83" s="959"/>
      <c r="BB83" s="959"/>
      <c r="BC83" s="959"/>
      <c r="BD83" s="960"/>
      <c r="BE83" s="263"/>
      <c r="BF83" s="263"/>
      <c r="BG83" s="263"/>
      <c r="BH83" s="263"/>
      <c r="BI83" s="263"/>
      <c r="BJ83" s="263"/>
      <c r="BK83" s="263"/>
      <c r="BL83" s="263"/>
      <c r="BM83" s="263"/>
      <c r="BN83" s="263"/>
      <c r="BO83" s="263"/>
      <c r="BP83" s="263"/>
      <c r="BQ83" s="260">
        <v>77</v>
      </c>
      <c r="BR83" s="265"/>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4"/>
    </row>
    <row r="84" spans="1:131" s="245" customFormat="1" ht="26.25" customHeight="1" x14ac:dyDescent="0.15">
      <c r="A84" s="259">
        <v>17</v>
      </c>
      <c r="B84" s="955"/>
      <c r="C84" s="956"/>
      <c r="D84" s="956"/>
      <c r="E84" s="956"/>
      <c r="F84" s="956"/>
      <c r="G84" s="956"/>
      <c r="H84" s="956"/>
      <c r="I84" s="956"/>
      <c r="J84" s="956"/>
      <c r="K84" s="956"/>
      <c r="L84" s="956"/>
      <c r="M84" s="956"/>
      <c r="N84" s="956"/>
      <c r="O84" s="956"/>
      <c r="P84" s="957"/>
      <c r="Q84" s="958"/>
      <c r="R84" s="913"/>
      <c r="S84" s="913"/>
      <c r="T84" s="913"/>
      <c r="U84" s="913"/>
      <c r="V84" s="913"/>
      <c r="W84" s="913"/>
      <c r="X84" s="913"/>
      <c r="Y84" s="913"/>
      <c r="Z84" s="913"/>
      <c r="AA84" s="913"/>
      <c r="AB84" s="913"/>
      <c r="AC84" s="913"/>
      <c r="AD84" s="913"/>
      <c r="AE84" s="913"/>
      <c r="AF84" s="913"/>
      <c r="AG84" s="913"/>
      <c r="AH84" s="913"/>
      <c r="AI84" s="913"/>
      <c r="AJ84" s="913"/>
      <c r="AK84" s="913"/>
      <c r="AL84" s="913"/>
      <c r="AM84" s="913"/>
      <c r="AN84" s="913"/>
      <c r="AO84" s="913"/>
      <c r="AP84" s="913"/>
      <c r="AQ84" s="913"/>
      <c r="AR84" s="913"/>
      <c r="AS84" s="913"/>
      <c r="AT84" s="913"/>
      <c r="AU84" s="913"/>
      <c r="AV84" s="913"/>
      <c r="AW84" s="913"/>
      <c r="AX84" s="913"/>
      <c r="AY84" s="913"/>
      <c r="AZ84" s="959"/>
      <c r="BA84" s="959"/>
      <c r="BB84" s="959"/>
      <c r="BC84" s="959"/>
      <c r="BD84" s="960"/>
      <c r="BE84" s="263"/>
      <c r="BF84" s="263"/>
      <c r="BG84" s="263"/>
      <c r="BH84" s="263"/>
      <c r="BI84" s="263"/>
      <c r="BJ84" s="263"/>
      <c r="BK84" s="263"/>
      <c r="BL84" s="263"/>
      <c r="BM84" s="263"/>
      <c r="BN84" s="263"/>
      <c r="BO84" s="263"/>
      <c r="BP84" s="263"/>
      <c r="BQ84" s="260">
        <v>78</v>
      </c>
      <c r="BR84" s="265"/>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4"/>
    </row>
    <row r="85" spans="1:131" s="245" customFormat="1" ht="26.25" customHeight="1" x14ac:dyDescent="0.15">
      <c r="A85" s="259">
        <v>18</v>
      </c>
      <c r="B85" s="955"/>
      <c r="C85" s="956"/>
      <c r="D85" s="956"/>
      <c r="E85" s="956"/>
      <c r="F85" s="956"/>
      <c r="G85" s="956"/>
      <c r="H85" s="956"/>
      <c r="I85" s="956"/>
      <c r="J85" s="956"/>
      <c r="K85" s="956"/>
      <c r="L85" s="956"/>
      <c r="M85" s="956"/>
      <c r="N85" s="956"/>
      <c r="O85" s="956"/>
      <c r="P85" s="957"/>
      <c r="Q85" s="958"/>
      <c r="R85" s="913"/>
      <c r="S85" s="913"/>
      <c r="T85" s="913"/>
      <c r="U85" s="913"/>
      <c r="V85" s="913"/>
      <c r="W85" s="913"/>
      <c r="X85" s="913"/>
      <c r="Y85" s="913"/>
      <c r="Z85" s="913"/>
      <c r="AA85" s="913"/>
      <c r="AB85" s="913"/>
      <c r="AC85" s="913"/>
      <c r="AD85" s="913"/>
      <c r="AE85" s="913"/>
      <c r="AF85" s="913"/>
      <c r="AG85" s="913"/>
      <c r="AH85" s="913"/>
      <c r="AI85" s="913"/>
      <c r="AJ85" s="913"/>
      <c r="AK85" s="913"/>
      <c r="AL85" s="913"/>
      <c r="AM85" s="913"/>
      <c r="AN85" s="913"/>
      <c r="AO85" s="913"/>
      <c r="AP85" s="913"/>
      <c r="AQ85" s="913"/>
      <c r="AR85" s="913"/>
      <c r="AS85" s="913"/>
      <c r="AT85" s="913"/>
      <c r="AU85" s="913"/>
      <c r="AV85" s="913"/>
      <c r="AW85" s="913"/>
      <c r="AX85" s="913"/>
      <c r="AY85" s="913"/>
      <c r="AZ85" s="959"/>
      <c r="BA85" s="959"/>
      <c r="BB85" s="959"/>
      <c r="BC85" s="959"/>
      <c r="BD85" s="960"/>
      <c r="BE85" s="263"/>
      <c r="BF85" s="263"/>
      <c r="BG85" s="263"/>
      <c r="BH85" s="263"/>
      <c r="BI85" s="263"/>
      <c r="BJ85" s="263"/>
      <c r="BK85" s="263"/>
      <c r="BL85" s="263"/>
      <c r="BM85" s="263"/>
      <c r="BN85" s="263"/>
      <c r="BO85" s="263"/>
      <c r="BP85" s="263"/>
      <c r="BQ85" s="260">
        <v>79</v>
      </c>
      <c r="BR85" s="265"/>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4"/>
    </row>
    <row r="86" spans="1:131" s="245" customFormat="1" ht="26.25" customHeight="1" x14ac:dyDescent="0.15">
      <c r="A86" s="259">
        <v>19</v>
      </c>
      <c r="B86" s="955"/>
      <c r="C86" s="956"/>
      <c r="D86" s="956"/>
      <c r="E86" s="956"/>
      <c r="F86" s="956"/>
      <c r="G86" s="956"/>
      <c r="H86" s="956"/>
      <c r="I86" s="956"/>
      <c r="J86" s="956"/>
      <c r="K86" s="956"/>
      <c r="L86" s="956"/>
      <c r="M86" s="956"/>
      <c r="N86" s="956"/>
      <c r="O86" s="956"/>
      <c r="P86" s="957"/>
      <c r="Q86" s="958"/>
      <c r="R86" s="913"/>
      <c r="S86" s="913"/>
      <c r="T86" s="913"/>
      <c r="U86" s="913"/>
      <c r="V86" s="913"/>
      <c r="W86" s="913"/>
      <c r="X86" s="913"/>
      <c r="Y86" s="913"/>
      <c r="Z86" s="913"/>
      <c r="AA86" s="913"/>
      <c r="AB86" s="913"/>
      <c r="AC86" s="913"/>
      <c r="AD86" s="913"/>
      <c r="AE86" s="913"/>
      <c r="AF86" s="913"/>
      <c r="AG86" s="913"/>
      <c r="AH86" s="913"/>
      <c r="AI86" s="913"/>
      <c r="AJ86" s="913"/>
      <c r="AK86" s="913"/>
      <c r="AL86" s="913"/>
      <c r="AM86" s="913"/>
      <c r="AN86" s="913"/>
      <c r="AO86" s="913"/>
      <c r="AP86" s="913"/>
      <c r="AQ86" s="913"/>
      <c r="AR86" s="913"/>
      <c r="AS86" s="913"/>
      <c r="AT86" s="913"/>
      <c r="AU86" s="913"/>
      <c r="AV86" s="913"/>
      <c r="AW86" s="913"/>
      <c r="AX86" s="913"/>
      <c r="AY86" s="913"/>
      <c r="AZ86" s="959"/>
      <c r="BA86" s="959"/>
      <c r="BB86" s="959"/>
      <c r="BC86" s="959"/>
      <c r="BD86" s="960"/>
      <c r="BE86" s="263"/>
      <c r="BF86" s="263"/>
      <c r="BG86" s="263"/>
      <c r="BH86" s="263"/>
      <c r="BI86" s="263"/>
      <c r="BJ86" s="263"/>
      <c r="BK86" s="263"/>
      <c r="BL86" s="263"/>
      <c r="BM86" s="263"/>
      <c r="BN86" s="263"/>
      <c r="BO86" s="263"/>
      <c r="BP86" s="263"/>
      <c r="BQ86" s="260">
        <v>80</v>
      </c>
      <c r="BR86" s="265"/>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4"/>
    </row>
    <row r="87" spans="1:131" s="245" customFormat="1" ht="26.25" customHeight="1" x14ac:dyDescent="0.15">
      <c r="A87" s="267">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3"/>
      <c r="BF87" s="263"/>
      <c r="BG87" s="263"/>
      <c r="BH87" s="263"/>
      <c r="BI87" s="263"/>
      <c r="BJ87" s="263"/>
      <c r="BK87" s="263"/>
      <c r="BL87" s="263"/>
      <c r="BM87" s="263"/>
      <c r="BN87" s="263"/>
      <c r="BO87" s="263"/>
      <c r="BP87" s="263"/>
      <c r="BQ87" s="260">
        <v>81</v>
      </c>
      <c r="BR87" s="265"/>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4"/>
    </row>
    <row r="88" spans="1:131" s="245" customFormat="1" ht="26.25" customHeight="1" thickBot="1" x14ac:dyDescent="0.2">
      <c r="A88" s="262" t="s">
        <v>391</v>
      </c>
      <c r="B88" s="872" t="s">
        <v>417</v>
      </c>
      <c r="C88" s="873"/>
      <c r="D88" s="873"/>
      <c r="E88" s="873"/>
      <c r="F88" s="873"/>
      <c r="G88" s="873"/>
      <c r="H88" s="873"/>
      <c r="I88" s="873"/>
      <c r="J88" s="873"/>
      <c r="K88" s="873"/>
      <c r="L88" s="873"/>
      <c r="M88" s="873"/>
      <c r="N88" s="873"/>
      <c r="O88" s="873"/>
      <c r="P88" s="874"/>
      <c r="Q88" s="920"/>
      <c r="R88" s="921"/>
      <c r="S88" s="921"/>
      <c r="T88" s="921"/>
      <c r="U88" s="921"/>
      <c r="V88" s="921"/>
      <c r="W88" s="921"/>
      <c r="X88" s="921"/>
      <c r="Y88" s="921"/>
      <c r="Z88" s="921"/>
      <c r="AA88" s="921"/>
      <c r="AB88" s="921"/>
      <c r="AC88" s="921"/>
      <c r="AD88" s="921"/>
      <c r="AE88" s="921"/>
      <c r="AF88" s="924">
        <v>17754</v>
      </c>
      <c r="AG88" s="924"/>
      <c r="AH88" s="924"/>
      <c r="AI88" s="924"/>
      <c r="AJ88" s="924"/>
      <c r="AK88" s="921"/>
      <c r="AL88" s="921"/>
      <c r="AM88" s="921"/>
      <c r="AN88" s="921"/>
      <c r="AO88" s="921"/>
      <c r="AP88" s="924">
        <v>5410</v>
      </c>
      <c r="AQ88" s="924"/>
      <c r="AR88" s="924"/>
      <c r="AS88" s="924"/>
      <c r="AT88" s="924"/>
      <c r="AU88" s="924">
        <v>296</v>
      </c>
      <c r="AV88" s="924"/>
      <c r="AW88" s="924"/>
      <c r="AX88" s="924"/>
      <c r="AY88" s="924"/>
      <c r="AZ88" s="929"/>
      <c r="BA88" s="929"/>
      <c r="BB88" s="929"/>
      <c r="BC88" s="929"/>
      <c r="BD88" s="930"/>
      <c r="BE88" s="263"/>
      <c r="BF88" s="263"/>
      <c r="BG88" s="263"/>
      <c r="BH88" s="263"/>
      <c r="BI88" s="263"/>
      <c r="BJ88" s="263"/>
      <c r="BK88" s="263"/>
      <c r="BL88" s="263"/>
      <c r="BM88" s="263"/>
      <c r="BN88" s="263"/>
      <c r="BO88" s="263"/>
      <c r="BP88" s="263"/>
      <c r="BQ88" s="260">
        <v>82</v>
      </c>
      <c r="BR88" s="265"/>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391</v>
      </c>
      <c r="BR102" s="872" t="s">
        <v>418</v>
      </c>
      <c r="BS102" s="873"/>
      <c r="BT102" s="873"/>
      <c r="BU102" s="873"/>
      <c r="BV102" s="873"/>
      <c r="BW102" s="873"/>
      <c r="BX102" s="873"/>
      <c r="BY102" s="873"/>
      <c r="BZ102" s="873"/>
      <c r="CA102" s="873"/>
      <c r="CB102" s="873"/>
      <c r="CC102" s="873"/>
      <c r="CD102" s="873"/>
      <c r="CE102" s="873"/>
      <c r="CF102" s="873"/>
      <c r="CG102" s="874"/>
      <c r="CH102" s="971"/>
      <c r="CI102" s="972"/>
      <c r="CJ102" s="972"/>
      <c r="CK102" s="972"/>
      <c r="CL102" s="973"/>
      <c r="CM102" s="971"/>
      <c r="CN102" s="972"/>
      <c r="CO102" s="972"/>
      <c r="CP102" s="972"/>
      <c r="CQ102" s="973"/>
      <c r="CR102" s="974">
        <v>117</v>
      </c>
      <c r="CS102" s="932"/>
      <c r="CT102" s="932"/>
      <c r="CU102" s="932"/>
      <c r="CV102" s="975"/>
      <c r="CW102" s="974">
        <v>15</v>
      </c>
      <c r="CX102" s="932"/>
      <c r="CY102" s="932"/>
      <c r="CZ102" s="932"/>
      <c r="DA102" s="975"/>
      <c r="DB102" s="974">
        <v>20</v>
      </c>
      <c r="DC102" s="932"/>
      <c r="DD102" s="932"/>
      <c r="DE102" s="932"/>
      <c r="DF102" s="975"/>
      <c r="DG102" s="974" t="s">
        <v>573</v>
      </c>
      <c r="DH102" s="932"/>
      <c r="DI102" s="932"/>
      <c r="DJ102" s="932"/>
      <c r="DK102" s="975"/>
      <c r="DL102" s="974" t="s">
        <v>573</v>
      </c>
      <c r="DM102" s="932"/>
      <c r="DN102" s="932"/>
      <c r="DO102" s="932"/>
      <c r="DP102" s="975"/>
      <c r="DQ102" s="974" t="s">
        <v>573</v>
      </c>
      <c r="DR102" s="932"/>
      <c r="DS102" s="932"/>
      <c r="DT102" s="932"/>
      <c r="DU102" s="975"/>
      <c r="DV102" s="998"/>
      <c r="DW102" s="999"/>
      <c r="DX102" s="999"/>
      <c r="DY102" s="999"/>
      <c r="DZ102" s="1000"/>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01" t="s">
        <v>419</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02" t="s">
        <v>420</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421</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422</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03" t="s">
        <v>423</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424</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4" customFormat="1" ht="26.25" customHeight="1" x14ac:dyDescent="0.15">
      <c r="A109" s="996" t="s">
        <v>425</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426</v>
      </c>
      <c r="AB109" s="977"/>
      <c r="AC109" s="977"/>
      <c r="AD109" s="977"/>
      <c r="AE109" s="978"/>
      <c r="AF109" s="976" t="s">
        <v>427</v>
      </c>
      <c r="AG109" s="977"/>
      <c r="AH109" s="977"/>
      <c r="AI109" s="977"/>
      <c r="AJ109" s="978"/>
      <c r="AK109" s="976" t="s">
        <v>306</v>
      </c>
      <c r="AL109" s="977"/>
      <c r="AM109" s="977"/>
      <c r="AN109" s="977"/>
      <c r="AO109" s="978"/>
      <c r="AP109" s="976" t="s">
        <v>428</v>
      </c>
      <c r="AQ109" s="977"/>
      <c r="AR109" s="977"/>
      <c r="AS109" s="977"/>
      <c r="AT109" s="979"/>
      <c r="AU109" s="996" t="s">
        <v>425</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426</v>
      </c>
      <c r="BR109" s="977"/>
      <c r="BS109" s="977"/>
      <c r="BT109" s="977"/>
      <c r="BU109" s="978"/>
      <c r="BV109" s="976" t="s">
        <v>427</v>
      </c>
      <c r="BW109" s="977"/>
      <c r="BX109" s="977"/>
      <c r="BY109" s="977"/>
      <c r="BZ109" s="978"/>
      <c r="CA109" s="976" t="s">
        <v>306</v>
      </c>
      <c r="CB109" s="977"/>
      <c r="CC109" s="977"/>
      <c r="CD109" s="977"/>
      <c r="CE109" s="978"/>
      <c r="CF109" s="997" t="s">
        <v>428</v>
      </c>
      <c r="CG109" s="997"/>
      <c r="CH109" s="997"/>
      <c r="CI109" s="997"/>
      <c r="CJ109" s="997"/>
      <c r="CK109" s="976" t="s">
        <v>429</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426</v>
      </c>
      <c r="DH109" s="977"/>
      <c r="DI109" s="977"/>
      <c r="DJ109" s="977"/>
      <c r="DK109" s="978"/>
      <c r="DL109" s="976" t="s">
        <v>427</v>
      </c>
      <c r="DM109" s="977"/>
      <c r="DN109" s="977"/>
      <c r="DO109" s="977"/>
      <c r="DP109" s="978"/>
      <c r="DQ109" s="976" t="s">
        <v>306</v>
      </c>
      <c r="DR109" s="977"/>
      <c r="DS109" s="977"/>
      <c r="DT109" s="977"/>
      <c r="DU109" s="978"/>
      <c r="DV109" s="976" t="s">
        <v>428</v>
      </c>
      <c r="DW109" s="977"/>
      <c r="DX109" s="977"/>
      <c r="DY109" s="977"/>
      <c r="DZ109" s="979"/>
    </row>
    <row r="110" spans="1:131" s="244" customFormat="1" ht="26.25" customHeight="1" x14ac:dyDescent="0.15">
      <c r="A110" s="980" t="s">
        <v>430</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358008</v>
      </c>
      <c r="AB110" s="984"/>
      <c r="AC110" s="984"/>
      <c r="AD110" s="984"/>
      <c r="AE110" s="985"/>
      <c r="AF110" s="986">
        <v>406730</v>
      </c>
      <c r="AG110" s="984"/>
      <c r="AH110" s="984"/>
      <c r="AI110" s="984"/>
      <c r="AJ110" s="985"/>
      <c r="AK110" s="986">
        <v>406502</v>
      </c>
      <c r="AL110" s="984"/>
      <c r="AM110" s="984"/>
      <c r="AN110" s="984"/>
      <c r="AO110" s="985"/>
      <c r="AP110" s="987">
        <v>12.3</v>
      </c>
      <c r="AQ110" s="988"/>
      <c r="AR110" s="988"/>
      <c r="AS110" s="988"/>
      <c r="AT110" s="989"/>
      <c r="AU110" s="990" t="s">
        <v>73</v>
      </c>
      <c r="AV110" s="991"/>
      <c r="AW110" s="991"/>
      <c r="AX110" s="991"/>
      <c r="AY110" s="991"/>
      <c r="AZ110" s="1032" t="s">
        <v>431</v>
      </c>
      <c r="BA110" s="981"/>
      <c r="BB110" s="981"/>
      <c r="BC110" s="981"/>
      <c r="BD110" s="981"/>
      <c r="BE110" s="981"/>
      <c r="BF110" s="981"/>
      <c r="BG110" s="981"/>
      <c r="BH110" s="981"/>
      <c r="BI110" s="981"/>
      <c r="BJ110" s="981"/>
      <c r="BK110" s="981"/>
      <c r="BL110" s="981"/>
      <c r="BM110" s="981"/>
      <c r="BN110" s="981"/>
      <c r="BO110" s="981"/>
      <c r="BP110" s="982"/>
      <c r="BQ110" s="1018">
        <v>5273888</v>
      </c>
      <c r="BR110" s="1019"/>
      <c r="BS110" s="1019"/>
      <c r="BT110" s="1019"/>
      <c r="BU110" s="1019"/>
      <c r="BV110" s="1019">
        <v>5086330</v>
      </c>
      <c r="BW110" s="1019"/>
      <c r="BX110" s="1019"/>
      <c r="BY110" s="1019"/>
      <c r="BZ110" s="1019"/>
      <c r="CA110" s="1019">
        <v>5199557</v>
      </c>
      <c r="CB110" s="1019"/>
      <c r="CC110" s="1019"/>
      <c r="CD110" s="1019"/>
      <c r="CE110" s="1019"/>
      <c r="CF110" s="1033">
        <v>157.30000000000001</v>
      </c>
      <c r="CG110" s="1034"/>
      <c r="CH110" s="1034"/>
      <c r="CI110" s="1034"/>
      <c r="CJ110" s="1034"/>
      <c r="CK110" s="1035" t="s">
        <v>432</v>
      </c>
      <c r="CL110" s="1036"/>
      <c r="CM110" s="1015" t="s">
        <v>433</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434</v>
      </c>
      <c r="DH110" s="1019"/>
      <c r="DI110" s="1019"/>
      <c r="DJ110" s="1019"/>
      <c r="DK110" s="1019"/>
      <c r="DL110" s="1019" t="s">
        <v>128</v>
      </c>
      <c r="DM110" s="1019"/>
      <c r="DN110" s="1019"/>
      <c r="DO110" s="1019"/>
      <c r="DP110" s="1019"/>
      <c r="DQ110" s="1019" t="s">
        <v>128</v>
      </c>
      <c r="DR110" s="1019"/>
      <c r="DS110" s="1019"/>
      <c r="DT110" s="1019"/>
      <c r="DU110" s="1019"/>
      <c r="DV110" s="1020" t="s">
        <v>128</v>
      </c>
      <c r="DW110" s="1020"/>
      <c r="DX110" s="1020"/>
      <c r="DY110" s="1020"/>
      <c r="DZ110" s="1021"/>
    </row>
    <row r="111" spans="1:131" s="244" customFormat="1" ht="26.25" customHeight="1" x14ac:dyDescent="0.15">
      <c r="A111" s="1022" t="s">
        <v>435</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436</v>
      </c>
      <c r="AB111" s="1026"/>
      <c r="AC111" s="1026"/>
      <c r="AD111" s="1026"/>
      <c r="AE111" s="1027"/>
      <c r="AF111" s="1028" t="s">
        <v>436</v>
      </c>
      <c r="AG111" s="1026"/>
      <c r="AH111" s="1026"/>
      <c r="AI111" s="1026"/>
      <c r="AJ111" s="1027"/>
      <c r="AK111" s="1028" t="s">
        <v>128</v>
      </c>
      <c r="AL111" s="1026"/>
      <c r="AM111" s="1026"/>
      <c r="AN111" s="1026"/>
      <c r="AO111" s="1027"/>
      <c r="AP111" s="1029" t="s">
        <v>434</v>
      </c>
      <c r="AQ111" s="1030"/>
      <c r="AR111" s="1030"/>
      <c r="AS111" s="1030"/>
      <c r="AT111" s="1031"/>
      <c r="AU111" s="992"/>
      <c r="AV111" s="993"/>
      <c r="AW111" s="993"/>
      <c r="AX111" s="993"/>
      <c r="AY111" s="993"/>
      <c r="AZ111" s="1041" t="s">
        <v>437</v>
      </c>
      <c r="BA111" s="1042"/>
      <c r="BB111" s="1042"/>
      <c r="BC111" s="1042"/>
      <c r="BD111" s="1042"/>
      <c r="BE111" s="1042"/>
      <c r="BF111" s="1042"/>
      <c r="BG111" s="1042"/>
      <c r="BH111" s="1042"/>
      <c r="BI111" s="1042"/>
      <c r="BJ111" s="1042"/>
      <c r="BK111" s="1042"/>
      <c r="BL111" s="1042"/>
      <c r="BM111" s="1042"/>
      <c r="BN111" s="1042"/>
      <c r="BO111" s="1042"/>
      <c r="BP111" s="1043"/>
      <c r="BQ111" s="1011" t="s">
        <v>434</v>
      </c>
      <c r="BR111" s="1012"/>
      <c r="BS111" s="1012"/>
      <c r="BT111" s="1012"/>
      <c r="BU111" s="1012"/>
      <c r="BV111" s="1012" t="s">
        <v>128</v>
      </c>
      <c r="BW111" s="1012"/>
      <c r="BX111" s="1012"/>
      <c r="BY111" s="1012"/>
      <c r="BZ111" s="1012"/>
      <c r="CA111" s="1012" t="s">
        <v>128</v>
      </c>
      <c r="CB111" s="1012"/>
      <c r="CC111" s="1012"/>
      <c r="CD111" s="1012"/>
      <c r="CE111" s="1012"/>
      <c r="CF111" s="1006" t="s">
        <v>434</v>
      </c>
      <c r="CG111" s="1007"/>
      <c r="CH111" s="1007"/>
      <c r="CI111" s="1007"/>
      <c r="CJ111" s="1007"/>
      <c r="CK111" s="1037"/>
      <c r="CL111" s="1038"/>
      <c r="CM111" s="1008" t="s">
        <v>438</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128</v>
      </c>
      <c r="DH111" s="1012"/>
      <c r="DI111" s="1012"/>
      <c r="DJ111" s="1012"/>
      <c r="DK111" s="1012"/>
      <c r="DL111" s="1012" t="s">
        <v>128</v>
      </c>
      <c r="DM111" s="1012"/>
      <c r="DN111" s="1012"/>
      <c r="DO111" s="1012"/>
      <c r="DP111" s="1012"/>
      <c r="DQ111" s="1012" t="s">
        <v>434</v>
      </c>
      <c r="DR111" s="1012"/>
      <c r="DS111" s="1012"/>
      <c r="DT111" s="1012"/>
      <c r="DU111" s="1012"/>
      <c r="DV111" s="1013" t="s">
        <v>128</v>
      </c>
      <c r="DW111" s="1013"/>
      <c r="DX111" s="1013"/>
      <c r="DY111" s="1013"/>
      <c r="DZ111" s="1014"/>
    </row>
    <row r="112" spans="1:131" s="244" customFormat="1" ht="26.25" customHeight="1" x14ac:dyDescent="0.15">
      <c r="A112" s="1044" t="s">
        <v>439</v>
      </c>
      <c r="B112" s="1045"/>
      <c r="C112" s="1042" t="s">
        <v>440</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128</v>
      </c>
      <c r="AB112" s="1051"/>
      <c r="AC112" s="1051"/>
      <c r="AD112" s="1051"/>
      <c r="AE112" s="1052"/>
      <c r="AF112" s="1053" t="s">
        <v>436</v>
      </c>
      <c r="AG112" s="1051"/>
      <c r="AH112" s="1051"/>
      <c r="AI112" s="1051"/>
      <c r="AJ112" s="1052"/>
      <c r="AK112" s="1053" t="s">
        <v>434</v>
      </c>
      <c r="AL112" s="1051"/>
      <c r="AM112" s="1051"/>
      <c r="AN112" s="1051"/>
      <c r="AO112" s="1052"/>
      <c r="AP112" s="1054" t="s">
        <v>128</v>
      </c>
      <c r="AQ112" s="1055"/>
      <c r="AR112" s="1055"/>
      <c r="AS112" s="1055"/>
      <c r="AT112" s="1056"/>
      <c r="AU112" s="992"/>
      <c r="AV112" s="993"/>
      <c r="AW112" s="993"/>
      <c r="AX112" s="993"/>
      <c r="AY112" s="993"/>
      <c r="AZ112" s="1041" t="s">
        <v>441</v>
      </c>
      <c r="BA112" s="1042"/>
      <c r="BB112" s="1042"/>
      <c r="BC112" s="1042"/>
      <c r="BD112" s="1042"/>
      <c r="BE112" s="1042"/>
      <c r="BF112" s="1042"/>
      <c r="BG112" s="1042"/>
      <c r="BH112" s="1042"/>
      <c r="BI112" s="1042"/>
      <c r="BJ112" s="1042"/>
      <c r="BK112" s="1042"/>
      <c r="BL112" s="1042"/>
      <c r="BM112" s="1042"/>
      <c r="BN112" s="1042"/>
      <c r="BO112" s="1042"/>
      <c r="BP112" s="1043"/>
      <c r="BQ112" s="1011">
        <v>2522014</v>
      </c>
      <c r="BR112" s="1012"/>
      <c r="BS112" s="1012"/>
      <c r="BT112" s="1012"/>
      <c r="BU112" s="1012"/>
      <c r="BV112" s="1012">
        <v>2448241</v>
      </c>
      <c r="BW112" s="1012"/>
      <c r="BX112" s="1012"/>
      <c r="BY112" s="1012"/>
      <c r="BZ112" s="1012"/>
      <c r="CA112" s="1012">
        <v>2380568</v>
      </c>
      <c r="CB112" s="1012"/>
      <c r="CC112" s="1012"/>
      <c r="CD112" s="1012"/>
      <c r="CE112" s="1012"/>
      <c r="CF112" s="1006">
        <v>72</v>
      </c>
      <c r="CG112" s="1007"/>
      <c r="CH112" s="1007"/>
      <c r="CI112" s="1007"/>
      <c r="CJ112" s="1007"/>
      <c r="CK112" s="1037"/>
      <c r="CL112" s="1038"/>
      <c r="CM112" s="1008" t="s">
        <v>442</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434</v>
      </c>
      <c r="DH112" s="1012"/>
      <c r="DI112" s="1012"/>
      <c r="DJ112" s="1012"/>
      <c r="DK112" s="1012"/>
      <c r="DL112" s="1012" t="s">
        <v>128</v>
      </c>
      <c r="DM112" s="1012"/>
      <c r="DN112" s="1012"/>
      <c r="DO112" s="1012"/>
      <c r="DP112" s="1012"/>
      <c r="DQ112" s="1012" t="s">
        <v>128</v>
      </c>
      <c r="DR112" s="1012"/>
      <c r="DS112" s="1012"/>
      <c r="DT112" s="1012"/>
      <c r="DU112" s="1012"/>
      <c r="DV112" s="1013" t="s">
        <v>434</v>
      </c>
      <c r="DW112" s="1013"/>
      <c r="DX112" s="1013"/>
      <c r="DY112" s="1013"/>
      <c r="DZ112" s="1014"/>
    </row>
    <row r="113" spans="1:130" s="244" customFormat="1" ht="26.25" customHeight="1" x14ac:dyDescent="0.15">
      <c r="A113" s="1046"/>
      <c r="B113" s="1047"/>
      <c r="C113" s="1042" t="s">
        <v>443</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257446</v>
      </c>
      <c r="AB113" s="1026"/>
      <c r="AC113" s="1026"/>
      <c r="AD113" s="1026"/>
      <c r="AE113" s="1027"/>
      <c r="AF113" s="1028">
        <v>258859</v>
      </c>
      <c r="AG113" s="1026"/>
      <c r="AH113" s="1026"/>
      <c r="AI113" s="1026"/>
      <c r="AJ113" s="1027"/>
      <c r="AK113" s="1028">
        <v>260264</v>
      </c>
      <c r="AL113" s="1026"/>
      <c r="AM113" s="1026"/>
      <c r="AN113" s="1026"/>
      <c r="AO113" s="1027"/>
      <c r="AP113" s="1029">
        <v>7.9</v>
      </c>
      <c r="AQ113" s="1030"/>
      <c r="AR113" s="1030"/>
      <c r="AS113" s="1030"/>
      <c r="AT113" s="1031"/>
      <c r="AU113" s="992"/>
      <c r="AV113" s="993"/>
      <c r="AW113" s="993"/>
      <c r="AX113" s="993"/>
      <c r="AY113" s="993"/>
      <c r="AZ113" s="1041" t="s">
        <v>444</v>
      </c>
      <c r="BA113" s="1042"/>
      <c r="BB113" s="1042"/>
      <c r="BC113" s="1042"/>
      <c r="BD113" s="1042"/>
      <c r="BE113" s="1042"/>
      <c r="BF113" s="1042"/>
      <c r="BG113" s="1042"/>
      <c r="BH113" s="1042"/>
      <c r="BI113" s="1042"/>
      <c r="BJ113" s="1042"/>
      <c r="BK113" s="1042"/>
      <c r="BL113" s="1042"/>
      <c r="BM113" s="1042"/>
      <c r="BN113" s="1042"/>
      <c r="BO113" s="1042"/>
      <c r="BP113" s="1043"/>
      <c r="BQ113" s="1011">
        <v>281499</v>
      </c>
      <c r="BR113" s="1012"/>
      <c r="BS113" s="1012"/>
      <c r="BT113" s="1012"/>
      <c r="BU113" s="1012"/>
      <c r="BV113" s="1012">
        <v>300401</v>
      </c>
      <c r="BW113" s="1012"/>
      <c r="BX113" s="1012"/>
      <c r="BY113" s="1012"/>
      <c r="BZ113" s="1012"/>
      <c r="CA113" s="1012">
        <v>295915</v>
      </c>
      <c r="CB113" s="1012"/>
      <c r="CC113" s="1012"/>
      <c r="CD113" s="1012"/>
      <c r="CE113" s="1012"/>
      <c r="CF113" s="1006">
        <v>9</v>
      </c>
      <c r="CG113" s="1007"/>
      <c r="CH113" s="1007"/>
      <c r="CI113" s="1007"/>
      <c r="CJ113" s="1007"/>
      <c r="CK113" s="1037"/>
      <c r="CL113" s="1038"/>
      <c r="CM113" s="1008" t="s">
        <v>445</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434</v>
      </c>
      <c r="DH113" s="1051"/>
      <c r="DI113" s="1051"/>
      <c r="DJ113" s="1051"/>
      <c r="DK113" s="1052"/>
      <c r="DL113" s="1053" t="s">
        <v>436</v>
      </c>
      <c r="DM113" s="1051"/>
      <c r="DN113" s="1051"/>
      <c r="DO113" s="1051"/>
      <c r="DP113" s="1052"/>
      <c r="DQ113" s="1053" t="s">
        <v>128</v>
      </c>
      <c r="DR113" s="1051"/>
      <c r="DS113" s="1051"/>
      <c r="DT113" s="1051"/>
      <c r="DU113" s="1052"/>
      <c r="DV113" s="1054" t="s">
        <v>434</v>
      </c>
      <c r="DW113" s="1055"/>
      <c r="DX113" s="1055"/>
      <c r="DY113" s="1055"/>
      <c r="DZ113" s="1056"/>
    </row>
    <row r="114" spans="1:130" s="244" customFormat="1" ht="26.25" customHeight="1" x14ac:dyDescent="0.15">
      <c r="A114" s="1046"/>
      <c r="B114" s="1047"/>
      <c r="C114" s="1042" t="s">
        <v>446</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46243</v>
      </c>
      <c r="AB114" s="1051"/>
      <c r="AC114" s="1051"/>
      <c r="AD114" s="1051"/>
      <c r="AE114" s="1052"/>
      <c r="AF114" s="1053">
        <v>38181</v>
      </c>
      <c r="AG114" s="1051"/>
      <c r="AH114" s="1051"/>
      <c r="AI114" s="1051"/>
      <c r="AJ114" s="1052"/>
      <c r="AK114" s="1053">
        <v>36386</v>
      </c>
      <c r="AL114" s="1051"/>
      <c r="AM114" s="1051"/>
      <c r="AN114" s="1051"/>
      <c r="AO114" s="1052"/>
      <c r="AP114" s="1054">
        <v>1.1000000000000001</v>
      </c>
      <c r="AQ114" s="1055"/>
      <c r="AR114" s="1055"/>
      <c r="AS114" s="1055"/>
      <c r="AT114" s="1056"/>
      <c r="AU114" s="992"/>
      <c r="AV114" s="993"/>
      <c r="AW114" s="993"/>
      <c r="AX114" s="993"/>
      <c r="AY114" s="993"/>
      <c r="AZ114" s="1041" t="s">
        <v>447</v>
      </c>
      <c r="BA114" s="1042"/>
      <c r="BB114" s="1042"/>
      <c r="BC114" s="1042"/>
      <c r="BD114" s="1042"/>
      <c r="BE114" s="1042"/>
      <c r="BF114" s="1042"/>
      <c r="BG114" s="1042"/>
      <c r="BH114" s="1042"/>
      <c r="BI114" s="1042"/>
      <c r="BJ114" s="1042"/>
      <c r="BK114" s="1042"/>
      <c r="BL114" s="1042"/>
      <c r="BM114" s="1042"/>
      <c r="BN114" s="1042"/>
      <c r="BO114" s="1042"/>
      <c r="BP114" s="1043"/>
      <c r="BQ114" s="1011">
        <v>957713</v>
      </c>
      <c r="BR114" s="1012"/>
      <c r="BS114" s="1012"/>
      <c r="BT114" s="1012"/>
      <c r="BU114" s="1012"/>
      <c r="BV114" s="1012">
        <v>907380</v>
      </c>
      <c r="BW114" s="1012"/>
      <c r="BX114" s="1012"/>
      <c r="BY114" s="1012"/>
      <c r="BZ114" s="1012"/>
      <c r="CA114" s="1012">
        <v>896881</v>
      </c>
      <c r="CB114" s="1012"/>
      <c r="CC114" s="1012"/>
      <c r="CD114" s="1012"/>
      <c r="CE114" s="1012"/>
      <c r="CF114" s="1006">
        <v>27.1</v>
      </c>
      <c r="CG114" s="1007"/>
      <c r="CH114" s="1007"/>
      <c r="CI114" s="1007"/>
      <c r="CJ114" s="1007"/>
      <c r="CK114" s="1037"/>
      <c r="CL114" s="1038"/>
      <c r="CM114" s="1008" t="s">
        <v>448</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434</v>
      </c>
      <c r="DH114" s="1051"/>
      <c r="DI114" s="1051"/>
      <c r="DJ114" s="1051"/>
      <c r="DK114" s="1052"/>
      <c r="DL114" s="1053" t="s">
        <v>434</v>
      </c>
      <c r="DM114" s="1051"/>
      <c r="DN114" s="1051"/>
      <c r="DO114" s="1051"/>
      <c r="DP114" s="1052"/>
      <c r="DQ114" s="1053" t="s">
        <v>434</v>
      </c>
      <c r="DR114" s="1051"/>
      <c r="DS114" s="1051"/>
      <c r="DT114" s="1051"/>
      <c r="DU114" s="1052"/>
      <c r="DV114" s="1054" t="s">
        <v>128</v>
      </c>
      <c r="DW114" s="1055"/>
      <c r="DX114" s="1055"/>
      <c r="DY114" s="1055"/>
      <c r="DZ114" s="1056"/>
    </row>
    <row r="115" spans="1:130" s="244" customFormat="1" ht="26.25" customHeight="1" x14ac:dyDescent="0.15">
      <c r="A115" s="1046"/>
      <c r="B115" s="1047"/>
      <c r="C115" s="1042" t="s">
        <v>449</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t="s">
        <v>128</v>
      </c>
      <c r="AB115" s="1026"/>
      <c r="AC115" s="1026"/>
      <c r="AD115" s="1026"/>
      <c r="AE115" s="1027"/>
      <c r="AF115" s="1028" t="s">
        <v>128</v>
      </c>
      <c r="AG115" s="1026"/>
      <c r="AH115" s="1026"/>
      <c r="AI115" s="1026"/>
      <c r="AJ115" s="1027"/>
      <c r="AK115" s="1028" t="s">
        <v>128</v>
      </c>
      <c r="AL115" s="1026"/>
      <c r="AM115" s="1026"/>
      <c r="AN115" s="1026"/>
      <c r="AO115" s="1027"/>
      <c r="AP115" s="1029" t="s">
        <v>434</v>
      </c>
      <c r="AQ115" s="1030"/>
      <c r="AR115" s="1030"/>
      <c r="AS115" s="1030"/>
      <c r="AT115" s="1031"/>
      <c r="AU115" s="992"/>
      <c r="AV115" s="993"/>
      <c r="AW115" s="993"/>
      <c r="AX115" s="993"/>
      <c r="AY115" s="993"/>
      <c r="AZ115" s="1041" t="s">
        <v>450</v>
      </c>
      <c r="BA115" s="1042"/>
      <c r="BB115" s="1042"/>
      <c r="BC115" s="1042"/>
      <c r="BD115" s="1042"/>
      <c r="BE115" s="1042"/>
      <c r="BF115" s="1042"/>
      <c r="BG115" s="1042"/>
      <c r="BH115" s="1042"/>
      <c r="BI115" s="1042"/>
      <c r="BJ115" s="1042"/>
      <c r="BK115" s="1042"/>
      <c r="BL115" s="1042"/>
      <c r="BM115" s="1042"/>
      <c r="BN115" s="1042"/>
      <c r="BO115" s="1042"/>
      <c r="BP115" s="1043"/>
      <c r="BQ115" s="1011" t="s">
        <v>128</v>
      </c>
      <c r="BR115" s="1012"/>
      <c r="BS115" s="1012"/>
      <c r="BT115" s="1012"/>
      <c r="BU115" s="1012"/>
      <c r="BV115" s="1012">
        <v>6897</v>
      </c>
      <c r="BW115" s="1012"/>
      <c r="BX115" s="1012"/>
      <c r="BY115" s="1012"/>
      <c r="BZ115" s="1012"/>
      <c r="CA115" s="1012">
        <v>8822</v>
      </c>
      <c r="CB115" s="1012"/>
      <c r="CC115" s="1012"/>
      <c r="CD115" s="1012"/>
      <c r="CE115" s="1012"/>
      <c r="CF115" s="1006">
        <v>0.3</v>
      </c>
      <c r="CG115" s="1007"/>
      <c r="CH115" s="1007"/>
      <c r="CI115" s="1007"/>
      <c r="CJ115" s="1007"/>
      <c r="CK115" s="1037"/>
      <c r="CL115" s="1038"/>
      <c r="CM115" s="1041" t="s">
        <v>451</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t="s">
        <v>128</v>
      </c>
      <c r="DH115" s="1051"/>
      <c r="DI115" s="1051"/>
      <c r="DJ115" s="1051"/>
      <c r="DK115" s="1052"/>
      <c r="DL115" s="1053" t="s">
        <v>128</v>
      </c>
      <c r="DM115" s="1051"/>
      <c r="DN115" s="1051"/>
      <c r="DO115" s="1051"/>
      <c r="DP115" s="1052"/>
      <c r="DQ115" s="1053" t="s">
        <v>128</v>
      </c>
      <c r="DR115" s="1051"/>
      <c r="DS115" s="1051"/>
      <c r="DT115" s="1051"/>
      <c r="DU115" s="1052"/>
      <c r="DV115" s="1054" t="s">
        <v>128</v>
      </c>
      <c r="DW115" s="1055"/>
      <c r="DX115" s="1055"/>
      <c r="DY115" s="1055"/>
      <c r="DZ115" s="1056"/>
    </row>
    <row r="116" spans="1:130" s="244" customFormat="1" ht="26.25" customHeight="1" x14ac:dyDescent="0.15">
      <c r="A116" s="1048"/>
      <c r="B116" s="1049"/>
      <c r="C116" s="1057" t="s">
        <v>452</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t="s">
        <v>128</v>
      </c>
      <c r="AB116" s="1051"/>
      <c r="AC116" s="1051"/>
      <c r="AD116" s="1051"/>
      <c r="AE116" s="1052"/>
      <c r="AF116" s="1053" t="s">
        <v>434</v>
      </c>
      <c r="AG116" s="1051"/>
      <c r="AH116" s="1051"/>
      <c r="AI116" s="1051"/>
      <c r="AJ116" s="1052"/>
      <c r="AK116" s="1053" t="s">
        <v>436</v>
      </c>
      <c r="AL116" s="1051"/>
      <c r="AM116" s="1051"/>
      <c r="AN116" s="1051"/>
      <c r="AO116" s="1052"/>
      <c r="AP116" s="1054" t="s">
        <v>434</v>
      </c>
      <c r="AQ116" s="1055"/>
      <c r="AR116" s="1055"/>
      <c r="AS116" s="1055"/>
      <c r="AT116" s="1056"/>
      <c r="AU116" s="992"/>
      <c r="AV116" s="993"/>
      <c r="AW116" s="993"/>
      <c r="AX116" s="993"/>
      <c r="AY116" s="993"/>
      <c r="AZ116" s="1059" t="s">
        <v>453</v>
      </c>
      <c r="BA116" s="1060"/>
      <c r="BB116" s="1060"/>
      <c r="BC116" s="1060"/>
      <c r="BD116" s="1060"/>
      <c r="BE116" s="1060"/>
      <c r="BF116" s="1060"/>
      <c r="BG116" s="1060"/>
      <c r="BH116" s="1060"/>
      <c r="BI116" s="1060"/>
      <c r="BJ116" s="1060"/>
      <c r="BK116" s="1060"/>
      <c r="BL116" s="1060"/>
      <c r="BM116" s="1060"/>
      <c r="BN116" s="1060"/>
      <c r="BO116" s="1060"/>
      <c r="BP116" s="1061"/>
      <c r="BQ116" s="1011" t="s">
        <v>434</v>
      </c>
      <c r="BR116" s="1012"/>
      <c r="BS116" s="1012"/>
      <c r="BT116" s="1012"/>
      <c r="BU116" s="1012"/>
      <c r="BV116" s="1012" t="s">
        <v>128</v>
      </c>
      <c r="BW116" s="1012"/>
      <c r="BX116" s="1012"/>
      <c r="BY116" s="1012"/>
      <c r="BZ116" s="1012"/>
      <c r="CA116" s="1012" t="s">
        <v>434</v>
      </c>
      <c r="CB116" s="1012"/>
      <c r="CC116" s="1012"/>
      <c r="CD116" s="1012"/>
      <c r="CE116" s="1012"/>
      <c r="CF116" s="1006" t="s">
        <v>128</v>
      </c>
      <c r="CG116" s="1007"/>
      <c r="CH116" s="1007"/>
      <c r="CI116" s="1007"/>
      <c r="CJ116" s="1007"/>
      <c r="CK116" s="1037"/>
      <c r="CL116" s="1038"/>
      <c r="CM116" s="1008" t="s">
        <v>454</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t="s">
        <v>434</v>
      </c>
      <c r="DH116" s="1051"/>
      <c r="DI116" s="1051"/>
      <c r="DJ116" s="1051"/>
      <c r="DK116" s="1052"/>
      <c r="DL116" s="1053" t="s">
        <v>434</v>
      </c>
      <c r="DM116" s="1051"/>
      <c r="DN116" s="1051"/>
      <c r="DO116" s="1051"/>
      <c r="DP116" s="1052"/>
      <c r="DQ116" s="1053" t="s">
        <v>128</v>
      </c>
      <c r="DR116" s="1051"/>
      <c r="DS116" s="1051"/>
      <c r="DT116" s="1051"/>
      <c r="DU116" s="1052"/>
      <c r="DV116" s="1054" t="s">
        <v>128</v>
      </c>
      <c r="DW116" s="1055"/>
      <c r="DX116" s="1055"/>
      <c r="DY116" s="1055"/>
      <c r="DZ116" s="1056"/>
    </row>
    <row r="117" spans="1:130" s="244" customFormat="1" ht="26.25" customHeight="1" x14ac:dyDescent="0.15">
      <c r="A117" s="996" t="s">
        <v>185</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455</v>
      </c>
      <c r="Z117" s="978"/>
      <c r="AA117" s="1068">
        <v>661697</v>
      </c>
      <c r="AB117" s="1069"/>
      <c r="AC117" s="1069"/>
      <c r="AD117" s="1069"/>
      <c r="AE117" s="1070"/>
      <c r="AF117" s="1071">
        <v>703770</v>
      </c>
      <c r="AG117" s="1069"/>
      <c r="AH117" s="1069"/>
      <c r="AI117" s="1069"/>
      <c r="AJ117" s="1070"/>
      <c r="AK117" s="1071">
        <v>703152</v>
      </c>
      <c r="AL117" s="1069"/>
      <c r="AM117" s="1069"/>
      <c r="AN117" s="1069"/>
      <c r="AO117" s="1070"/>
      <c r="AP117" s="1072"/>
      <c r="AQ117" s="1073"/>
      <c r="AR117" s="1073"/>
      <c r="AS117" s="1073"/>
      <c r="AT117" s="1074"/>
      <c r="AU117" s="992"/>
      <c r="AV117" s="993"/>
      <c r="AW117" s="993"/>
      <c r="AX117" s="993"/>
      <c r="AY117" s="993"/>
      <c r="AZ117" s="1059" t="s">
        <v>456</v>
      </c>
      <c r="BA117" s="1060"/>
      <c r="BB117" s="1060"/>
      <c r="BC117" s="1060"/>
      <c r="BD117" s="1060"/>
      <c r="BE117" s="1060"/>
      <c r="BF117" s="1060"/>
      <c r="BG117" s="1060"/>
      <c r="BH117" s="1060"/>
      <c r="BI117" s="1060"/>
      <c r="BJ117" s="1060"/>
      <c r="BK117" s="1060"/>
      <c r="BL117" s="1060"/>
      <c r="BM117" s="1060"/>
      <c r="BN117" s="1060"/>
      <c r="BO117" s="1060"/>
      <c r="BP117" s="1061"/>
      <c r="BQ117" s="1011" t="s">
        <v>128</v>
      </c>
      <c r="BR117" s="1012"/>
      <c r="BS117" s="1012"/>
      <c r="BT117" s="1012"/>
      <c r="BU117" s="1012"/>
      <c r="BV117" s="1012" t="s">
        <v>128</v>
      </c>
      <c r="BW117" s="1012"/>
      <c r="BX117" s="1012"/>
      <c r="BY117" s="1012"/>
      <c r="BZ117" s="1012"/>
      <c r="CA117" s="1012" t="s">
        <v>128</v>
      </c>
      <c r="CB117" s="1012"/>
      <c r="CC117" s="1012"/>
      <c r="CD117" s="1012"/>
      <c r="CE117" s="1012"/>
      <c r="CF117" s="1006" t="s">
        <v>128</v>
      </c>
      <c r="CG117" s="1007"/>
      <c r="CH117" s="1007"/>
      <c r="CI117" s="1007"/>
      <c r="CJ117" s="1007"/>
      <c r="CK117" s="1037"/>
      <c r="CL117" s="1038"/>
      <c r="CM117" s="1008" t="s">
        <v>457</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128</v>
      </c>
      <c r="DH117" s="1051"/>
      <c r="DI117" s="1051"/>
      <c r="DJ117" s="1051"/>
      <c r="DK117" s="1052"/>
      <c r="DL117" s="1053" t="s">
        <v>128</v>
      </c>
      <c r="DM117" s="1051"/>
      <c r="DN117" s="1051"/>
      <c r="DO117" s="1051"/>
      <c r="DP117" s="1052"/>
      <c r="DQ117" s="1053" t="s">
        <v>128</v>
      </c>
      <c r="DR117" s="1051"/>
      <c r="DS117" s="1051"/>
      <c r="DT117" s="1051"/>
      <c r="DU117" s="1052"/>
      <c r="DV117" s="1054" t="s">
        <v>128</v>
      </c>
      <c r="DW117" s="1055"/>
      <c r="DX117" s="1055"/>
      <c r="DY117" s="1055"/>
      <c r="DZ117" s="1056"/>
    </row>
    <row r="118" spans="1:130" s="244" customFormat="1" ht="26.25" customHeight="1" x14ac:dyDescent="0.15">
      <c r="A118" s="996" t="s">
        <v>429</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426</v>
      </c>
      <c r="AB118" s="977"/>
      <c r="AC118" s="977"/>
      <c r="AD118" s="977"/>
      <c r="AE118" s="978"/>
      <c r="AF118" s="976" t="s">
        <v>427</v>
      </c>
      <c r="AG118" s="977"/>
      <c r="AH118" s="977"/>
      <c r="AI118" s="977"/>
      <c r="AJ118" s="978"/>
      <c r="AK118" s="976" t="s">
        <v>306</v>
      </c>
      <c r="AL118" s="977"/>
      <c r="AM118" s="977"/>
      <c r="AN118" s="977"/>
      <c r="AO118" s="978"/>
      <c r="AP118" s="1063" t="s">
        <v>428</v>
      </c>
      <c r="AQ118" s="1064"/>
      <c r="AR118" s="1064"/>
      <c r="AS118" s="1064"/>
      <c r="AT118" s="1065"/>
      <c r="AU118" s="992"/>
      <c r="AV118" s="993"/>
      <c r="AW118" s="993"/>
      <c r="AX118" s="993"/>
      <c r="AY118" s="993"/>
      <c r="AZ118" s="1066" t="s">
        <v>458</v>
      </c>
      <c r="BA118" s="1057"/>
      <c r="BB118" s="1057"/>
      <c r="BC118" s="1057"/>
      <c r="BD118" s="1057"/>
      <c r="BE118" s="1057"/>
      <c r="BF118" s="1057"/>
      <c r="BG118" s="1057"/>
      <c r="BH118" s="1057"/>
      <c r="BI118" s="1057"/>
      <c r="BJ118" s="1057"/>
      <c r="BK118" s="1057"/>
      <c r="BL118" s="1057"/>
      <c r="BM118" s="1057"/>
      <c r="BN118" s="1057"/>
      <c r="BO118" s="1057"/>
      <c r="BP118" s="1058"/>
      <c r="BQ118" s="1089" t="s">
        <v>128</v>
      </c>
      <c r="BR118" s="1090"/>
      <c r="BS118" s="1090"/>
      <c r="BT118" s="1090"/>
      <c r="BU118" s="1090"/>
      <c r="BV118" s="1090" t="s">
        <v>128</v>
      </c>
      <c r="BW118" s="1090"/>
      <c r="BX118" s="1090"/>
      <c r="BY118" s="1090"/>
      <c r="BZ118" s="1090"/>
      <c r="CA118" s="1090" t="s">
        <v>128</v>
      </c>
      <c r="CB118" s="1090"/>
      <c r="CC118" s="1090"/>
      <c r="CD118" s="1090"/>
      <c r="CE118" s="1090"/>
      <c r="CF118" s="1006" t="s">
        <v>128</v>
      </c>
      <c r="CG118" s="1007"/>
      <c r="CH118" s="1007"/>
      <c r="CI118" s="1007"/>
      <c r="CJ118" s="1007"/>
      <c r="CK118" s="1037"/>
      <c r="CL118" s="1038"/>
      <c r="CM118" s="1008" t="s">
        <v>459</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128</v>
      </c>
      <c r="DH118" s="1051"/>
      <c r="DI118" s="1051"/>
      <c r="DJ118" s="1051"/>
      <c r="DK118" s="1052"/>
      <c r="DL118" s="1053" t="s">
        <v>128</v>
      </c>
      <c r="DM118" s="1051"/>
      <c r="DN118" s="1051"/>
      <c r="DO118" s="1051"/>
      <c r="DP118" s="1052"/>
      <c r="DQ118" s="1053" t="s">
        <v>128</v>
      </c>
      <c r="DR118" s="1051"/>
      <c r="DS118" s="1051"/>
      <c r="DT118" s="1051"/>
      <c r="DU118" s="1052"/>
      <c r="DV118" s="1054" t="s">
        <v>128</v>
      </c>
      <c r="DW118" s="1055"/>
      <c r="DX118" s="1055"/>
      <c r="DY118" s="1055"/>
      <c r="DZ118" s="1056"/>
    </row>
    <row r="119" spans="1:130" s="244" customFormat="1" ht="26.25" customHeight="1" x14ac:dyDescent="0.15">
      <c r="A119" s="1150" t="s">
        <v>432</v>
      </c>
      <c r="B119" s="1036"/>
      <c r="C119" s="1015" t="s">
        <v>433</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128</v>
      </c>
      <c r="AB119" s="984"/>
      <c r="AC119" s="984"/>
      <c r="AD119" s="984"/>
      <c r="AE119" s="985"/>
      <c r="AF119" s="986" t="s">
        <v>128</v>
      </c>
      <c r="AG119" s="984"/>
      <c r="AH119" s="984"/>
      <c r="AI119" s="984"/>
      <c r="AJ119" s="985"/>
      <c r="AK119" s="986" t="s">
        <v>128</v>
      </c>
      <c r="AL119" s="984"/>
      <c r="AM119" s="984"/>
      <c r="AN119" s="984"/>
      <c r="AO119" s="985"/>
      <c r="AP119" s="987" t="s">
        <v>128</v>
      </c>
      <c r="AQ119" s="988"/>
      <c r="AR119" s="988"/>
      <c r="AS119" s="988"/>
      <c r="AT119" s="989"/>
      <c r="AU119" s="994"/>
      <c r="AV119" s="995"/>
      <c r="AW119" s="995"/>
      <c r="AX119" s="995"/>
      <c r="AY119" s="995"/>
      <c r="AZ119" s="275" t="s">
        <v>185</v>
      </c>
      <c r="BA119" s="275"/>
      <c r="BB119" s="275"/>
      <c r="BC119" s="275"/>
      <c r="BD119" s="275"/>
      <c r="BE119" s="275"/>
      <c r="BF119" s="275"/>
      <c r="BG119" s="275"/>
      <c r="BH119" s="275"/>
      <c r="BI119" s="275"/>
      <c r="BJ119" s="275"/>
      <c r="BK119" s="275"/>
      <c r="BL119" s="275"/>
      <c r="BM119" s="275"/>
      <c r="BN119" s="275"/>
      <c r="BO119" s="1067" t="s">
        <v>460</v>
      </c>
      <c r="BP119" s="1098"/>
      <c r="BQ119" s="1089">
        <v>9035114</v>
      </c>
      <c r="BR119" s="1090"/>
      <c r="BS119" s="1090"/>
      <c r="BT119" s="1090"/>
      <c r="BU119" s="1090"/>
      <c r="BV119" s="1090">
        <v>8749249</v>
      </c>
      <c r="BW119" s="1090"/>
      <c r="BX119" s="1090"/>
      <c r="BY119" s="1090"/>
      <c r="BZ119" s="1090"/>
      <c r="CA119" s="1090">
        <v>8781743</v>
      </c>
      <c r="CB119" s="1090"/>
      <c r="CC119" s="1090"/>
      <c r="CD119" s="1090"/>
      <c r="CE119" s="1090"/>
      <c r="CF119" s="1091"/>
      <c r="CG119" s="1092"/>
      <c r="CH119" s="1092"/>
      <c r="CI119" s="1092"/>
      <c r="CJ119" s="1093"/>
      <c r="CK119" s="1039"/>
      <c r="CL119" s="1040"/>
      <c r="CM119" s="1094" t="s">
        <v>461</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t="s">
        <v>128</v>
      </c>
      <c r="DH119" s="1076"/>
      <c r="DI119" s="1076"/>
      <c r="DJ119" s="1076"/>
      <c r="DK119" s="1077"/>
      <c r="DL119" s="1075" t="s">
        <v>128</v>
      </c>
      <c r="DM119" s="1076"/>
      <c r="DN119" s="1076"/>
      <c r="DO119" s="1076"/>
      <c r="DP119" s="1077"/>
      <c r="DQ119" s="1075" t="s">
        <v>128</v>
      </c>
      <c r="DR119" s="1076"/>
      <c r="DS119" s="1076"/>
      <c r="DT119" s="1076"/>
      <c r="DU119" s="1077"/>
      <c r="DV119" s="1078" t="s">
        <v>128</v>
      </c>
      <c r="DW119" s="1079"/>
      <c r="DX119" s="1079"/>
      <c r="DY119" s="1079"/>
      <c r="DZ119" s="1080"/>
    </row>
    <row r="120" spans="1:130" s="244" customFormat="1" ht="26.25" customHeight="1" x14ac:dyDescent="0.15">
      <c r="A120" s="1151"/>
      <c r="B120" s="1038"/>
      <c r="C120" s="1008" t="s">
        <v>438</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128</v>
      </c>
      <c r="AB120" s="1051"/>
      <c r="AC120" s="1051"/>
      <c r="AD120" s="1051"/>
      <c r="AE120" s="1052"/>
      <c r="AF120" s="1053" t="s">
        <v>128</v>
      </c>
      <c r="AG120" s="1051"/>
      <c r="AH120" s="1051"/>
      <c r="AI120" s="1051"/>
      <c r="AJ120" s="1052"/>
      <c r="AK120" s="1053" t="s">
        <v>128</v>
      </c>
      <c r="AL120" s="1051"/>
      <c r="AM120" s="1051"/>
      <c r="AN120" s="1051"/>
      <c r="AO120" s="1052"/>
      <c r="AP120" s="1054" t="s">
        <v>128</v>
      </c>
      <c r="AQ120" s="1055"/>
      <c r="AR120" s="1055"/>
      <c r="AS120" s="1055"/>
      <c r="AT120" s="1056"/>
      <c r="AU120" s="1081" t="s">
        <v>462</v>
      </c>
      <c r="AV120" s="1082"/>
      <c r="AW120" s="1082"/>
      <c r="AX120" s="1082"/>
      <c r="AY120" s="1083"/>
      <c r="AZ120" s="1032" t="s">
        <v>463</v>
      </c>
      <c r="BA120" s="981"/>
      <c r="BB120" s="981"/>
      <c r="BC120" s="981"/>
      <c r="BD120" s="981"/>
      <c r="BE120" s="981"/>
      <c r="BF120" s="981"/>
      <c r="BG120" s="981"/>
      <c r="BH120" s="981"/>
      <c r="BI120" s="981"/>
      <c r="BJ120" s="981"/>
      <c r="BK120" s="981"/>
      <c r="BL120" s="981"/>
      <c r="BM120" s="981"/>
      <c r="BN120" s="981"/>
      <c r="BO120" s="981"/>
      <c r="BP120" s="982"/>
      <c r="BQ120" s="1018">
        <v>2707438</v>
      </c>
      <c r="BR120" s="1019"/>
      <c r="BS120" s="1019"/>
      <c r="BT120" s="1019"/>
      <c r="BU120" s="1019"/>
      <c r="BV120" s="1019">
        <v>2679023</v>
      </c>
      <c r="BW120" s="1019"/>
      <c r="BX120" s="1019"/>
      <c r="BY120" s="1019"/>
      <c r="BZ120" s="1019"/>
      <c r="CA120" s="1019">
        <v>2976251</v>
      </c>
      <c r="CB120" s="1019"/>
      <c r="CC120" s="1019"/>
      <c r="CD120" s="1019"/>
      <c r="CE120" s="1019"/>
      <c r="CF120" s="1033">
        <v>90.1</v>
      </c>
      <c r="CG120" s="1034"/>
      <c r="CH120" s="1034"/>
      <c r="CI120" s="1034"/>
      <c r="CJ120" s="1034"/>
      <c r="CK120" s="1099" t="s">
        <v>464</v>
      </c>
      <c r="CL120" s="1100"/>
      <c r="CM120" s="1100"/>
      <c r="CN120" s="1100"/>
      <c r="CO120" s="1101"/>
      <c r="CP120" s="1107" t="s">
        <v>408</v>
      </c>
      <c r="CQ120" s="1108"/>
      <c r="CR120" s="1108"/>
      <c r="CS120" s="1108"/>
      <c r="CT120" s="1108"/>
      <c r="CU120" s="1108"/>
      <c r="CV120" s="1108"/>
      <c r="CW120" s="1108"/>
      <c r="CX120" s="1108"/>
      <c r="CY120" s="1108"/>
      <c r="CZ120" s="1108"/>
      <c r="DA120" s="1108"/>
      <c r="DB120" s="1108"/>
      <c r="DC120" s="1108"/>
      <c r="DD120" s="1108"/>
      <c r="DE120" s="1108"/>
      <c r="DF120" s="1109"/>
      <c r="DG120" s="1018">
        <v>1772906</v>
      </c>
      <c r="DH120" s="1019"/>
      <c r="DI120" s="1019"/>
      <c r="DJ120" s="1019"/>
      <c r="DK120" s="1019"/>
      <c r="DL120" s="1019">
        <v>1777842</v>
      </c>
      <c r="DM120" s="1019"/>
      <c r="DN120" s="1019"/>
      <c r="DO120" s="1019"/>
      <c r="DP120" s="1019"/>
      <c r="DQ120" s="1019">
        <v>1789038</v>
      </c>
      <c r="DR120" s="1019"/>
      <c r="DS120" s="1019"/>
      <c r="DT120" s="1019"/>
      <c r="DU120" s="1019"/>
      <c r="DV120" s="1020">
        <v>54.1</v>
      </c>
      <c r="DW120" s="1020"/>
      <c r="DX120" s="1020"/>
      <c r="DY120" s="1020"/>
      <c r="DZ120" s="1021"/>
    </row>
    <row r="121" spans="1:130" s="244" customFormat="1" ht="26.25" customHeight="1" x14ac:dyDescent="0.15">
      <c r="A121" s="1151"/>
      <c r="B121" s="1038"/>
      <c r="C121" s="1059" t="s">
        <v>465</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128</v>
      </c>
      <c r="AB121" s="1051"/>
      <c r="AC121" s="1051"/>
      <c r="AD121" s="1051"/>
      <c r="AE121" s="1052"/>
      <c r="AF121" s="1053" t="s">
        <v>128</v>
      </c>
      <c r="AG121" s="1051"/>
      <c r="AH121" s="1051"/>
      <c r="AI121" s="1051"/>
      <c r="AJ121" s="1052"/>
      <c r="AK121" s="1053" t="s">
        <v>128</v>
      </c>
      <c r="AL121" s="1051"/>
      <c r="AM121" s="1051"/>
      <c r="AN121" s="1051"/>
      <c r="AO121" s="1052"/>
      <c r="AP121" s="1054" t="s">
        <v>128</v>
      </c>
      <c r="AQ121" s="1055"/>
      <c r="AR121" s="1055"/>
      <c r="AS121" s="1055"/>
      <c r="AT121" s="1056"/>
      <c r="AU121" s="1084"/>
      <c r="AV121" s="1085"/>
      <c r="AW121" s="1085"/>
      <c r="AX121" s="1085"/>
      <c r="AY121" s="1086"/>
      <c r="AZ121" s="1041" t="s">
        <v>466</v>
      </c>
      <c r="BA121" s="1042"/>
      <c r="BB121" s="1042"/>
      <c r="BC121" s="1042"/>
      <c r="BD121" s="1042"/>
      <c r="BE121" s="1042"/>
      <c r="BF121" s="1042"/>
      <c r="BG121" s="1042"/>
      <c r="BH121" s="1042"/>
      <c r="BI121" s="1042"/>
      <c r="BJ121" s="1042"/>
      <c r="BK121" s="1042"/>
      <c r="BL121" s="1042"/>
      <c r="BM121" s="1042"/>
      <c r="BN121" s="1042"/>
      <c r="BO121" s="1042"/>
      <c r="BP121" s="1043"/>
      <c r="BQ121" s="1011" t="s">
        <v>128</v>
      </c>
      <c r="BR121" s="1012"/>
      <c r="BS121" s="1012"/>
      <c r="BT121" s="1012"/>
      <c r="BU121" s="1012"/>
      <c r="BV121" s="1012" t="s">
        <v>128</v>
      </c>
      <c r="BW121" s="1012"/>
      <c r="BX121" s="1012"/>
      <c r="BY121" s="1012"/>
      <c r="BZ121" s="1012"/>
      <c r="CA121" s="1012" t="s">
        <v>128</v>
      </c>
      <c r="CB121" s="1012"/>
      <c r="CC121" s="1012"/>
      <c r="CD121" s="1012"/>
      <c r="CE121" s="1012"/>
      <c r="CF121" s="1006" t="s">
        <v>128</v>
      </c>
      <c r="CG121" s="1007"/>
      <c r="CH121" s="1007"/>
      <c r="CI121" s="1007"/>
      <c r="CJ121" s="1007"/>
      <c r="CK121" s="1102"/>
      <c r="CL121" s="1103"/>
      <c r="CM121" s="1103"/>
      <c r="CN121" s="1103"/>
      <c r="CO121" s="1104"/>
      <c r="CP121" s="1112" t="s">
        <v>410</v>
      </c>
      <c r="CQ121" s="1113"/>
      <c r="CR121" s="1113"/>
      <c r="CS121" s="1113"/>
      <c r="CT121" s="1113"/>
      <c r="CU121" s="1113"/>
      <c r="CV121" s="1113"/>
      <c r="CW121" s="1113"/>
      <c r="CX121" s="1113"/>
      <c r="CY121" s="1113"/>
      <c r="CZ121" s="1113"/>
      <c r="DA121" s="1113"/>
      <c r="DB121" s="1113"/>
      <c r="DC121" s="1113"/>
      <c r="DD121" s="1113"/>
      <c r="DE121" s="1113"/>
      <c r="DF121" s="1114"/>
      <c r="DG121" s="1011">
        <v>745199</v>
      </c>
      <c r="DH121" s="1012"/>
      <c r="DI121" s="1012"/>
      <c r="DJ121" s="1012"/>
      <c r="DK121" s="1012"/>
      <c r="DL121" s="1012">
        <v>667629</v>
      </c>
      <c r="DM121" s="1012"/>
      <c r="DN121" s="1012"/>
      <c r="DO121" s="1012"/>
      <c r="DP121" s="1012"/>
      <c r="DQ121" s="1012">
        <v>589179</v>
      </c>
      <c r="DR121" s="1012"/>
      <c r="DS121" s="1012"/>
      <c r="DT121" s="1012"/>
      <c r="DU121" s="1012"/>
      <c r="DV121" s="1013">
        <v>17.8</v>
      </c>
      <c r="DW121" s="1013"/>
      <c r="DX121" s="1013"/>
      <c r="DY121" s="1013"/>
      <c r="DZ121" s="1014"/>
    </row>
    <row r="122" spans="1:130" s="244" customFormat="1" ht="26.25" customHeight="1" x14ac:dyDescent="0.15">
      <c r="A122" s="1151"/>
      <c r="B122" s="1038"/>
      <c r="C122" s="1008" t="s">
        <v>448</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128</v>
      </c>
      <c r="AB122" s="1051"/>
      <c r="AC122" s="1051"/>
      <c r="AD122" s="1051"/>
      <c r="AE122" s="1052"/>
      <c r="AF122" s="1053" t="s">
        <v>128</v>
      </c>
      <c r="AG122" s="1051"/>
      <c r="AH122" s="1051"/>
      <c r="AI122" s="1051"/>
      <c r="AJ122" s="1052"/>
      <c r="AK122" s="1053" t="s">
        <v>128</v>
      </c>
      <c r="AL122" s="1051"/>
      <c r="AM122" s="1051"/>
      <c r="AN122" s="1051"/>
      <c r="AO122" s="1052"/>
      <c r="AP122" s="1054" t="s">
        <v>128</v>
      </c>
      <c r="AQ122" s="1055"/>
      <c r="AR122" s="1055"/>
      <c r="AS122" s="1055"/>
      <c r="AT122" s="1056"/>
      <c r="AU122" s="1084"/>
      <c r="AV122" s="1085"/>
      <c r="AW122" s="1085"/>
      <c r="AX122" s="1085"/>
      <c r="AY122" s="1086"/>
      <c r="AZ122" s="1066" t="s">
        <v>467</v>
      </c>
      <c r="BA122" s="1057"/>
      <c r="BB122" s="1057"/>
      <c r="BC122" s="1057"/>
      <c r="BD122" s="1057"/>
      <c r="BE122" s="1057"/>
      <c r="BF122" s="1057"/>
      <c r="BG122" s="1057"/>
      <c r="BH122" s="1057"/>
      <c r="BI122" s="1057"/>
      <c r="BJ122" s="1057"/>
      <c r="BK122" s="1057"/>
      <c r="BL122" s="1057"/>
      <c r="BM122" s="1057"/>
      <c r="BN122" s="1057"/>
      <c r="BO122" s="1057"/>
      <c r="BP122" s="1058"/>
      <c r="BQ122" s="1089">
        <v>5234150</v>
      </c>
      <c r="BR122" s="1090"/>
      <c r="BS122" s="1090"/>
      <c r="BT122" s="1090"/>
      <c r="BU122" s="1090"/>
      <c r="BV122" s="1090">
        <v>5074709</v>
      </c>
      <c r="BW122" s="1090"/>
      <c r="BX122" s="1090"/>
      <c r="BY122" s="1090"/>
      <c r="BZ122" s="1090"/>
      <c r="CA122" s="1090">
        <v>5098081</v>
      </c>
      <c r="CB122" s="1090"/>
      <c r="CC122" s="1090"/>
      <c r="CD122" s="1090"/>
      <c r="CE122" s="1090"/>
      <c r="CF122" s="1110">
        <v>154.30000000000001</v>
      </c>
      <c r="CG122" s="1111"/>
      <c r="CH122" s="1111"/>
      <c r="CI122" s="1111"/>
      <c r="CJ122" s="1111"/>
      <c r="CK122" s="1102"/>
      <c r="CL122" s="1103"/>
      <c r="CM122" s="1103"/>
      <c r="CN122" s="1103"/>
      <c r="CO122" s="1104"/>
      <c r="CP122" s="1112" t="s">
        <v>406</v>
      </c>
      <c r="CQ122" s="1113"/>
      <c r="CR122" s="1113"/>
      <c r="CS122" s="1113"/>
      <c r="CT122" s="1113"/>
      <c r="CU122" s="1113"/>
      <c r="CV122" s="1113"/>
      <c r="CW122" s="1113"/>
      <c r="CX122" s="1113"/>
      <c r="CY122" s="1113"/>
      <c r="CZ122" s="1113"/>
      <c r="DA122" s="1113"/>
      <c r="DB122" s="1113"/>
      <c r="DC122" s="1113"/>
      <c r="DD122" s="1113"/>
      <c r="DE122" s="1113"/>
      <c r="DF122" s="1114"/>
      <c r="DG122" s="1011">
        <v>3909</v>
      </c>
      <c r="DH122" s="1012"/>
      <c r="DI122" s="1012"/>
      <c r="DJ122" s="1012"/>
      <c r="DK122" s="1012"/>
      <c r="DL122" s="1012">
        <v>2770</v>
      </c>
      <c r="DM122" s="1012"/>
      <c r="DN122" s="1012"/>
      <c r="DO122" s="1012"/>
      <c r="DP122" s="1012"/>
      <c r="DQ122" s="1012">
        <v>2351</v>
      </c>
      <c r="DR122" s="1012"/>
      <c r="DS122" s="1012"/>
      <c r="DT122" s="1012"/>
      <c r="DU122" s="1012"/>
      <c r="DV122" s="1013">
        <v>0.1</v>
      </c>
      <c r="DW122" s="1013"/>
      <c r="DX122" s="1013"/>
      <c r="DY122" s="1013"/>
      <c r="DZ122" s="1014"/>
    </row>
    <row r="123" spans="1:130" s="244" customFormat="1" ht="26.25" customHeight="1" x14ac:dyDescent="0.15">
      <c r="A123" s="1151"/>
      <c r="B123" s="1038"/>
      <c r="C123" s="1008" t="s">
        <v>454</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t="s">
        <v>128</v>
      </c>
      <c r="AB123" s="1051"/>
      <c r="AC123" s="1051"/>
      <c r="AD123" s="1051"/>
      <c r="AE123" s="1052"/>
      <c r="AF123" s="1053" t="s">
        <v>128</v>
      </c>
      <c r="AG123" s="1051"/>
      <c r="AH123" s="1051"/>
      <c r="AI123" s="1051"/>
      <c r="AJ123" s="1052"/>
      <c r="AK123" s="1053" t="s">
        <v>128</v>
      </c>
      <c r="AL123" s="1051"/>
      <c r="AM123" s="1051"/>
      <c r="AN123" s="1051"/>
      <c r="AO123" s="1052"/>
      <c r="AP123" s="1054" t="s">
        <v>128</v>
      </c>
      <c r="AQ123" s="1055"/>
      <c r="AR123" s="1055"/>
      <c r="AS123" s="1055"/>
      <c r="AT123" s="1056"/>
      <c r="AU123" s="1087"/>
      <c r="AV123" s="1088"/>
      <c r="AW123" s="1088"/>
      <c r="AX123" s="1088"/>
      <c r="AY123" s="1088"/>
      <c r="AZ123" s="275" t="s">
        <v>185</v>
      </c>
      <c r="BA123" s="275"/>
      <c r="BB123" s="275"/>
      <c r="BC123" s="275"/>
      <c r="BD123" s="275"/>
      <c r="BE123" s="275"/>
      <c r="BF123" s="275"/>
      <c r="BG123" s="275"/>
      <c r="BH123" s="275"/>
      <c r="BI123" s="275"/>
      <c r="BJ123" s="275"/>
      <c r="BK123" s="275"/>
      <c r="BL123" s="275"/>
      <c r="BM123" s="275"/>
      <c r="BN123" s="275"/>
      <c r="BO123" s="1067" t="s">
        <v>468</v>
      </c>
      <c r="BP123" s="1098"/>
      <c r="BQ123" s="1157">
        <v>7941588</v>
      </c>
      <c r="BR123" s="1158"/>
      <c r="BS123" s="1158"/>
      <c r="BT123" s="1158"/>
      <c r="BU123" s="1158"/>
      <c r="BV123" s="1158">
        <v>7753732</v>
      </c>
      <c r="BW123" s="1158"/>
      <c r="BX123" s="1158"/>
      <c r="BY123" s="1158"/>
      <c r="BZ123" s="1158"/>
      <c r="CA123" s="1158">
        <v>8074332</v>
      </c>
      <c r="CB123" s="1158"/>
      <c r="CC123" s="1158"/>
      <c r="CD123" s="1158"/>
      <c r="CE123" s="1158"/>
      <c r="CF123" s="1091"/>
      <c r="CG123" s="1092"/>
      <c r="CH123" s="1092"/>
      <c r="CI123" s="1092"/>
      <c r="CJ123" s="1093"/>
      <c r="CK123" s="1102"/>
      <c r="CL123" s="1103"/>
      <c r="CM123" s="1103"/>
      <c r="CN123" s="1103"/>
      <c r="CO123" s="1104"/>
      <c r="CP123" s="1112" t="s">
        <v>404</v>
      </c>
      <c r="CQ123" s="1113"/>
      <c r="CR123" s="1113"/>
      <c r="CS123" s="1113"/>
      <c r="CT123" s="1113"/>
      <c r="CU123" s="1113"/>
      <c r="CV123" s="1113"/>
      <c r="CW123" s="1113"/>
      <c r="CX123" s="1113"/>
      <c r="CY123" s="1113"/>
      <c r="CZ123" s="1113"/>
      <c r="DA123" s="1113"/>
      <c r="DB123" s="1113"/>
      <c r="DC123" s="1113"/>
      <c r="DD123" s="1113"/>
      <c r="DE123" s="1113"/>
      <c r="DF123" s="1114"/>
      <c r="DG123" s="1050" t="s">
        <v>128</v>
      </c>
      <c r="DH123" s="1051"/>
      <c r="DI123" s="1051"/>
      <c r="DJ123" s="1051"/>
      <c r="DK123" s="1052"/>
      <c r="DL123" s="1053" t="s">
        <v>128</v>
      </c>
      <c r="DM123" s="1051"/>
      <c r="DN123" s="1051"/>
      <c r="DO123" s="1051"/>
      <c r="DP123" s="1052"/>
      <c r="DQ123" s="1053" t="s">
        <v>128</v>
      </c>
      <c r="DR123" s="1051"/>
      <c r="DS123" s="1051"/>
      <c r="DT123" s="1051"/>
      <c r="DU123" s="1052"/>
      <c r="DV123" s="1054" t="s">
        <v>128</v>
      </c>
      <c r="DW123" s="1055"/>
      <c r="DX123" s="1055"/>
      <c r="DY123" s="1055"/>
      <c r="DZ123" s="1056"/>
    </row>
    <row r="124" spans="1:130" s="244" customFormat="1" ht="26.25" customHeight="1" thickBot="1" x14ac:dyDescent="0.2">
      <c r="A124" s="1151"/>
      <c r="B124" s="1038"/>
      <c r="C124" s="1008" t="s">
        <v>457</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128</v>
      </c>
      <c r="AB124" s="1051"/>
      <c r="AC124" s="1051"/>
      <c r="AD124" s="1051"/>
      <c r="AE124" s="1052"/>
      <c r="AF124" s="1053" t="s">
        <v>128</v>
      </c>
      <c r="AG124" s="1051"/>
      <c r="AH124" s="1051"/>
      <c r="AI124" s="1051"/>
      <c r="AJ124" s="1052"/>
      <c r="AK124" s="1053" t="s">
        <v>128</v>
      </c>
      <c r="AL124" s="1051"/>
      <c r="AM124" s="1051"/>
      <c r="AN124" s="1051"/>
      <c r="AO124" s="1052"/>
      <c r="AP124" s="1054" t="s">
        <v>128</v>
      </c>
      <c r="AQ124" s="1055"/>
      <c r="AR124" s="1055"/>
      <c r="AS124" s="1055"/>
      <c r="AT124" s="1056"/>
      <c r="AU124" s="1153" t="s">
        <v>469</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v>35.5</v>
      </c>
      <c r="BR124" s="1120"/>
      <c r="BS124" s="1120"/>
      <c r="BT124" s="1120"/>
      <c r="BU124" s="1120"/>
      <c r="BV124" s="1120">
        <v>32.1</v>
      </c>
      <c r="BW124" s="1120"/>
      <c r="BX124" s="1120"/>
      <c r="BY124" s="1120"/>
      <c r="BZ124" s="1120"/>
      <c r="CA124" s="1120">
        <v>21.4</v>
      </c>
      <c r="CB124" s="1120"/>
      <c r="CC124" s="1120"/>
      <c r="CD124" s="1120"/>
      <c r="CE124" s="1120"/>
      <c r="CF124" s="1121"/>
      <c r="CG124" s="1122"/>
      <c r="CH124" s="1122"/>
      <c r="CI124" s="1122"/>
      <c r="CJ124" s="1123"/>
      <c r="CK124" s="1105"/>
      <c r="CL124" s="1105"/>
      <c r="CM124" s="1105"/>
      <c r="CN124" s="1105"/>
      <c r="CO124" s="1106"/>
      <c r="CP124" s="1112" t="s">
        <v>470</v>
      </c>
      <c r="CQ124" s="1113"/>
      <c r="CR124" s="1113"/>
      <c r="CS124" s="1113"/>
      <c r="CT124" s="1113"/>
      <c r="CU124" s="1113"/>
      <c r="CV124" s="1113"/>
      <c r="CW124" s="1113"/>
      <c r="CX124" s="1113"/>
      <c r="CY124" s="1113"/>
      <c r="CZ124" s="1113"/>
      <c r="DA124" s="1113"/>
      <c r="DB124" s="1113"/>
      <c r="DC124" s="1113"/>
      <c r="DD124" s="1113"/>
      <c r="DE124" s="1113"/>
      <c r="DF124" s="1114"/>
      <c r="DG124" s="1097" t="s">
        <v>128</v>
      </c>
      <c r="DH124" s="1076"/>
      <c r="DI124" s="1076"/>
      <c r="DJ124" s="1076"/>
      <c r="DK124" s="1077"/>
      <c r="DL124" s="1075" t="s">
        <v>128</v>
      </c>
      <c r="DM124" s="1076"/>
      <c r="DN124" s="1076"/>
      <c r="DO124" s="1076"/>
      <c r="DP124" s="1077"/>
      <c r="DQ124" s="1075" t="s">
        <v>128</v>
      </c>
      <c r="DR124" s="1076"/>
      <c r="DS124" s="1076"/>
      <c r="DT124" s="1076"/>
      <c r="DU124" s="1077"/>
      <c r="DV124" s="1078" t="s">
        <v>128</v>
      </c>
      <c r="DW124" s="1079"/>
      <c r="DX124" s="1079"/>
      <c r="DY124" s="1079"/>
      <c r="DZ124" s="1080"/>
    </row>
    <row r="125" spans="1:130" s="244" customFormat="1" ht="26.25" customHeight="1" x14ac:dyDescent="0.15">
      <c r="A125" s="1151"/>
      <c r="B125" s="1038"/>
      <c r="C125" s="1008" t="s">
        <v>459</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128</v>
      </c>
      <c r="AB125" s="1051"/>
      <c r="AC125" s="1051"/>
      <c r="AD125" s="1051"/>
      <c r="AE125" s="1052"/>
      <c r="AF125" s="1053" t="s">
        <v>128</v>
      </c>
      <c r="AG125" s="1051"/>
      <c r="AH125" s="1051"/>
      <c r="AI125" s="1051"/>
      <c r="AJ125" s="1052"/>
      <c r="AK125" s="1053" t="s">
        <v>128</v>
      </c>
      <c r="AL125" s="1051"/>
      <c r="AM125" s="1051"/>
      <c r="AN125" s="1051"/>
      <c r="AO125" s="1052"/>
      <c r="AP125" s="1054" t="s">
        <v>128</v>
      </c>
      <c r="AQ125" s="1055"/>
      <c r="AR125" s="1055"/>
      <c r="AS125" s="1055"/>
      <c r="AT125" s="1056"/>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15" t="s">
        <v>471</v>
      </c>
      <c r="CL125" s="1100"/>
      <c r="CM125" s="1100"/>
      <c r="CN125" s="1100"/>
      <c r="CO125" s="1101"/>
      <c r="CP125" s="1032" t="s">
        <v>472</v>
      </c>
      <c r="CQ125" s="981"/>
      <c r="CR125" s="981"/>
      <c r="CS125" s="981"/>
      <c r="CT125" s="981"/>
      <c r="CU125" s="981"/>
      <c r="CV125" s="981"/>
      <c r="CW125" s="981"/>
      <c r="CX125" s="981"/>
      <c r="CY125" s="981"/>
      <c r="CZ125" s="981"/>
      <c r="DA125" s="981"/>
      <c r="DB125" s="981"/>
      <c r="DC125" s="981"/>
      <c r="DD125" s="981"/>
      <c r="DE125" s="981"/>
      <c r="DF125" s="982"/>
      <c r="DG125" s="1018" t="s">
        <v>128</v>
      </c>
      <c r="DH125" s="1019"/>
      <c r="DI125" s="1019"/>
      <c r="DJ125" s="1019"/>
      <c r="DK125" s="1019"/>
      <c r="DL125" s="1019" t="s">
        <v>128</v>
      </c>
      <c r="DM125" s="1019"/>
      <c r="DN125" s="1019"/>
      <c r="DO125" s="1019"/>
      <c r="DP125" s="1019"/>
      <c r="DQ125" s="1019" t="s">
        <v>128</v>
      </c>
      <c r="DR125" s="1019"/>
      <c r="DS125" s="1019"/>
      <c r="DT125" s="1019"/>
      <c r="DU125" s="1019"/>
      <c r="DV125" s="1020" t="s">
        <v>128</v>
      </c>
      <c r="DW125" s="1020"/>
      <c r="DX125" s="1020"/>
      <c r="DY125" s="1020"/>
      <c r="DZ125" s="1021"/>
    </row>
    <row r="126" spans="1:130" s="244" customFormat="1" ht="26.25" customHeight="1" thickBot="1" x14ac:dyDescent="0.2">
      <c r="A126" s="1151"/>
      <c r="B126" s="1038"/>
      <c r="C126" s="1008" t="s">
        <v>461</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128</v>
      </c>
      <c r="AB126" s="1051"/>
      <c r="AC126" s="1051"/>
      <c r="AD126" s="1051"/>
      <c r="AE126" s="1052"/>
      <c r="AF126" s="1053" t="s">
        <v>128</v>
      </c>
      <c r="AG126" s="1051"/>
      <c r="AH126" s="1051"/>
      <c r="AI126" s="1051"/>
      <c r="AJ126" s="1052"/>
      <c r="AK126" s="1053" t="s">
        <v>128</v>
      </c>
      <c r="AL126" s="1051"/>
      <c r="AM126" s="1051"/>
      <c r="AN126" s="1051"/>
      <c r="AO126" s="1052"/>
      <c r="AP126" s="1054" t="s">
        <v>128</v>
      </c>
      <c r="AQ126" s="1055"/>
      <c r="AR126" s="1055"/>
      <c r="AS126" s="1055"/>
      <c r="AT126" s="1056"/>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16"/>
      <c r="CL126" s="1103"/>
      <c r="CM126" s="1103"/>
      <c r="CN126" s="1103"/>
      <c r="CO126" s="1104"/>
      <c r="CP126" s="1041" t="s">
        <v>473</v>
      </c>
      <c r="CQ126" s="1042"/>
      <c r="CR126" s="1042"/>
      <c r="CS126" s="1042"/>
      <c r="CT126" s="1042"/>
      <c r="CU126" s="1042"/>
      <c r="CV126" s="1042"/>
      <c r="CW126" s="1042"/>
      <c r="CX126" s="1042"/>
      <c r="CY126" s="1042"/>
      <c r="CZ126" s="1042"/>
      <c r="DA126" s="1042"/>
      <c r="DB126" s="1042"/>
      <c r="DC126" s="1042"/>
      <c r="DD126" s="1042"/>
      <c r="DE126" s="1042"/>
      <c r="DF126" s="1043"/>
      <c r="DG126" s="1011" t="s">
        <v>128</v>
      </c>
      <c r="DH126" s="1012"/>
      <c r="DI126" s="1012"/>
      <c r="DJ126" s="1012"/>
      <c r="DK126" s="1012"/>
      <c r="DL126" s="1012" t="s">
        <v>128</v>
      </c>
      <c r="DM126" s="1012"/>
      <c r="DN126" s="1012"/>
      <c r="DO126" s="1012"/>
      <c r="DP126" s="1012"/>
      <c r="DQ126" s="1012" t="s">
        <v>128</v>
      </c>
      <c r="DR126" s="1012"/>
      <c r="DS126" s="1012"/>
      <c r="DT126" s="1012"/>
      <c r="DU126" s="1012"/>
      <c r="DV126" s="1013" t="s">
        <v>128</v>
      </c>
      <c r="DW126" s="1013"/>
      <c r="DX126" s="1013"/>
      <c r="DY126" s="1013"/>
      <c r="DZ126" s="1014"/>
    </row>
    <row r="127" spans="1:130" s="244" customFormat="1" ht="26.25" customHeight="1" x14ac:dyDescent="0.15">
      <c r="A127" s="1152"/>
      <c r="B127" s="1040"/>
      <c r="C127" s="1094" t="s">
        <v>474</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t="s">
        <v>128</v>
      </c>
      <c r="AB127" s="1051"/>
      <c r="AC127" s="1051"/>
      <c r="AD127" s="1051"/>
      <c r="AE127" s="1052"/>
      <c r="AF127" s="1053" t="s">
        <v>128</v>
      </c>
      <c r="AG127" s="1051"/>
      <c r="AH127" s="1051"/>
      <c r="AI127" s="1051"/>
      <c r="AJ127" s="1052"/>
      <c r="AK127" s="1053" t="s">
        <v>128</v>
      </c>
      <c r="AL127" s="1051"/>
      <c r="AM127" s="1051"/>
      <c r="AN127" s="1051"/>
      <c r="AO127" s="1052"/>
      <c r="AP127" s="1054" t="s">
        <v>128</v>
      </c>
      <c r="AQ127" s="1055"/>
      <c r="AR127" s="1055"/>
      <c r="AS127" s="1055"/>
      <c r="AT127" s="1056"/>
      <c r="AU127" s="280"/>
      <c r="AV127" s="280"/>
      <c r="AW127" s="280"/>
      <c r="AX127" s="1124" t="s">
        <v>475</v>
      </c>
      <c r="AY127" s="1125"/>
      <c r="AZ127" s="1125"/>
      <c r="BA127" s="1125"/>
      <c r="BB127" s="1125"/>
      <c r="BC127" s="1125"/>
      <c r="BD127" s="1125"/>
      <c r="BE127" s="1126"/>
      <c r="BF127" s="1127" t="s">
        <v>476</v>
      </c>
      <c r="BG127" s="1125"/>
      <c r="BH127" s="1125"/>
      <c r="BI127" s="1125"/>
      <c r="BJ127" s="1125"/>
      <c r="BK127" s="1125"/>
      <c r="BL127" s="1126"/>
      <c r="BM127" s="1127" t="s">
        <v>477</v>
      </c>
      <c r="BN127" s="1125"/>
      <c r="BO127" s="1125"/>
      <c r="BP127" s="1125"/>
      <c r="BQ127" s="1125"/>
      <c r="BR127" s="1125"/>
      <c r="BS127" s="1126"/>
      <c r="BT127" s="1127" t="s">
        <v>478</v>
      </c>
      <c r="BU127" s="1125"/>
      <c r="BV127" s="1125"/>
      <c r="BW127" s="1125"/>
      <c r="BX127" s="1125"/>
      <c r="BY127" s="1125"/>
      <c r="BZ127" s="1149"/>
      <c r="CA127" s="280"/>
      <c r="CB127" s="280"/>
      <c r="CC127" s="280"/>
      <c r="CD127" s="281"/>
      <c r="CE127" s="281"/>
      <c r="CF127" s="281"/>
      <c r="CG127" s="278"/>
      <c r="CH127" s="278"/>
      <c r="CI127" s="278"/>
      <c r="CJ127" s="279"/>
      <c r="CK127" s="1116"/>
      <c r="CL127" s="1103"/>
      <c r="CM127" s="1103"/>
      <c r="CN127" s="1103"/>
      <c r="CO127" s="1104"/>
      <c r="CP127" s="1041" t="s">
        <v>479</v>
      </c>
      <c r="CQ127" s="1042"/>
      <c r="CR127" s="1042"/>
      <c r="CS127" s="1042"/>
      <c r="CT127" s="1042"/>
      <c r="CU127" s="1042"/>
      <c r="CV127" s="1042"/>
      <c r="CW127" s="1042"/>
      <c r="CX127" s="1042"/>
      <c r="CY127" s="1042"/>
      <c r="CZ127" s="1042"/>
      <c r="DA127" s="1042"/>
      <c r="DB127" s="1042"/>
      <c r="DC127" s="1042"/>
      <c r="DD127" s="1042"/>
      <c r="DE127" s="1042"/>
      <c r="DF127" s="1043"/>
      <c r="DG127" s="1011" t="s">
        <v>128</v>
      </c>
      <c r="DH127" s="1012"/>
      <c r="DI127" s="1012"/>
      <c r="DJ127" s="1012"/>
      <c r="DK127" s="1012"/>
      <c r="DL127" s="1012" t="s">
        <v>128</v>
      </c>
      <c r="DM127" s="1012"/>
      <c r="DN127" s="1012"/>
      <c r="DO127" s="1012"/>
      <c r="DP127" s="1012"/>
      <c r="DQ127" s="1012" t="s">
        <v>128</v>
      </c>
      <c r="DR127" s="1012"/>
      <c r="DS127" s="1012"/>
      <c r="DT127" s="1012"/>
      <c r="DU127" s="1012"/>
      <c r="DV127" s="1013" t="s">
        <v>128</v>
      </c>
      <c r="DW127" s="1013"/>
      <c r="DX127" s="1013"/>
      <c r="DY127" s="1013"/>
      <c r="DZ127" s="1014"/>
    </row>
    <row r="128" spans="1:130" s="244" customFormat="1" ht="26.25" customHeight="1" thickBot="1" x14ac:dyDescent="0.2">
      <c r="A128" s="1135" t="s">
        <v>480</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481</v>
      </c>
      <c r="X128" s="1137"/>
      <c r="Y128" s="1137"/>
      <c r="Z128" s="1138"/>
      <c r="AA128" s="1139" t="s">
        <v>128</v>
      </c>
      <c r="AB128" s="1140"/>
      <c r="AC128" s="1140"/>
      <c r="AD128" s="1140"/>
      <c r="AE128" s="1141"/>
      <c r="AF128" s="1142" t="s">
        <v>128</v>
      </c>
      <c r="AG128" s="1140"/>
      <c r="AH128" s="1140"/>
      <c r="AI128" s="1140"/>
      <c r="AJ128" s="1141"/>
      <c r="AK128" s="1142" t="s">
        <v>128</v>
      </c>
      <c r="AL128" s="1140"/>
      <c r="AM128" s="1140"/>
      <c r="AN128" s="1140"/>
      <c r="AO128" s="1141"/>
      <c r="AP128" s="1143"/>
      <c r="AQ128" s="1144"/>
      <c r="AR128" s="1144"/>
      <c r="AS128" s="1144"/>
      <c r="AT128" s="1145"/>
      <c r="AU128" s="280"/>
      <c r="AV128" s="280"/>
      <c r="AW128" s="280"/>
      <c r="AX128" s="980" t="s">
        <v>482</v>
      </c>
      <c r="AY128" s="981"/>
      <c r="AZ128" s="981"/>
      <c r="BA128" s="981"/>
      <c r="BB128" s="981"/>
      <c r="BC128" s="981"/>
      <c r="BD128" s="981"/>
      <c r="BE128" s="982"/>
      <c r="BF128" s="1146" t="s">
        <v>128</v>
      </c>
      <c r="BG128" s="1147"/>
      <c r="BH128" s="1147"/>
      <c r="BI128" s="1147"/>
      <c r="BJ128" s="1147"/>
      <c r="BK128" s="1147"/>
      <c r="BL128" s="1148"/>
      <c r="BM128" s="1146">
        <v>15</v>
      </c>
      <c r="BN128" s="1147"/>
      <c r="BO128" s="1147"/>
      <c r="BP128" s="1147"/>
      <c r="BQ128" s="1147"/>
      <c r="BR128" s="1147"/>
      <c r="BS128" s="1148"/>
      <c r="BT128" s="1146">
        <v>20</v>
      </c>
      <c r="BU128" s="1147"/>
      <c r="BV128" s="1147"/>
      <c r="BW128" s="1147"/>
      <c r="BX128" s="1147"/>
      <c r="BY128" s="1147"/>
      <c r="BZ128" s="1171"/>
      <c r="CA128" s="281"/>
      <c r="CB128" s="281"/>
      <c r="CC128" s="281"/>
      <c r="CD128" s="281"/>
      <c r="CE128" s="281"/>
      <c r="CF128" s="281"/>
      <c r="CG128" s="278"/>
      <c r="CH128" s="278"/>
      <c r="CI128" s="278"/>
      <c r="CJ128" s="279"/>
      <c r="CK128" s="1117"/>
      <c r="CL128" s="1118"/>
      <c r="CM128" s="1118"/>
      <c r="CN128" s="1118"/>
      <c r="CO128" s="1119"/>
      <c r="CP128" s="1128" t="s">
        <v>483</v>
      </c>
      <c r="CQ128" s="1129"/>
      <c r="CR128" s="1129"/>
      <c r="CS128" s="1129"/>
      <c r="CT128" s="1129"/>
      <c r="CU128" s="1129"/>
      <c r="CV128" s="1129"/>
      <c r="CW128" s="1129"/>
      <c r="CX128" s="1129"/>
      <c r="CY128" s="1129"/>
      <c r="CZ128" s="1129"/>
      <c r="DA128" s="1129"/>
      <c r="DB128" s="1129"/>
      <c r="DC128" s="1129"/>
      <c r="DD128" s="1129"/>
      <c r="DE128" s="1129"/>
      <c r="DF128" s="1130"/>
      <c r="DG128" s="1131" t="s">
        <v>128</v>
      </c>
      <c r="DH128" s="1132"/>
      <c r="DI128" s="1132"/>
      <c r="DJ128" s="1132"/>
      <c r="DK128" s="1132"/>
      <c r="DL128" s="1132">
        <v>6897</v>
      </c>
      <c r="DM128" s="1132"/>
      <c r="DN128" s="1132"/>
      <c r="DO128" s="1132"/>
      <c r="DP128" s="1132"/>
      <c r="DQ128" s="1132">
        <v>8822</v>
      </c>
      <c r="DR128" s="1132"/>
      <c r="DS128" s="1132"/>
      <c r="DT128" s="1132"/>
      <c r="DU128" s="1132"/>
      <c r="DV128" s="1133">
        <v>0.3</v>
      </c>
      <c r="DW128" s="1133"/>
      <c r="DX128" s="1133"/>
      <c r="DY128" s="1133"/>
      <c r="DZ128" s="1134"/>
    </row>
    <row r="129" spans="1:131" s="244" customFormat="1" ht="26.25" customHeight="1" x14ac:dyDescent="0.15">
      <c r="A129" s="1022" t="s">
        <v>106</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484</v>
      </c>
      <c r="X129" s="1166"/>
      <c r="Y129" s="1166"/>
      <c r="Z129" s="1167"/>
      <c r="AA129" s="1050">
        <v>3545065</v>
      </c>
      <c r="AB129" s="1051"/>
      <c r="AC129" s="1051"/>
      <c r="AD129" s="1051"/>
      <c r="AE129" s="1052"/>
      <c r="AF129" s="1053">
        <v>3563929</v>
      </c>
      <c r="AG129" s="1051"/>
      <c r="AH129" s="1051"/>
      <c r="AI129" s="1051"/>
      <c r="AJ129" s="1052"/>
      <c r="AK129" s="1053">
        <v>3761022</v>
      </c>
      <c r="AL129" s="1051"/>
      <c r="AM129" s="1051"/>
      <c r="AN129" s="1051"/>
      <c r="AO129" s="1052"/>
      <c r="AP129" s="1168"/>
      <c r="AQ129" s="1169"/>
      <c r="AR129" s="1169"/>
      <c r="AS129" s="1169"/>
      <c r="AT129" s="1170"/>
      <c r="AU129" s="282"/>
      <c r="AV129" s="282"/>
      <c r="AW129" s="282"/>
      <c r="AX129" s="1159" t="s">
        <v>485</v>
      </c>
      <c r="AY129" s="1042"/>
      <c r="AZ129" s="1042"/>
      <c r="BA129" s="1042"/>
      <c r="BB129" s="1042"/>
      <c r="BC129" s="1042"/>
      <c r="BD129" s="1042"/>
      <c r="BE129" s="1043"/>
      <c r="BF129" s="1160" t="s">
        <v>128</v>
      </c>
      <c r="BG129" s="1161"/>
      <c r="BH129" s="1161"/>
      <c r="BI129" s="1161"/>
      <c r="BJ129" s="1161"/>
      <c r="BK129" s="1161"/>
      <c r="BL129" s="1162"/>
      <c r="BM129" s="1160">
        <v>20</v>
      </c>
      <c r="BN129" s="1161"/>
      <c r="BO129" s="1161"/>
      <c r="BP129" s="1161"/>
      <c r="BQ129" s="1161"/>
      <c r="BR129" s="1161"/>
      <c r="BS129" s="1162"/>
      <c r="BT129" s="1160">
        <v>30</v>
      </c>
      <c r="BU129" s="1163"/>
      <c r="BV129" s="1163"/>
      <c r="BW129" s="1163"/>
      <c r="BX129" s="1163"/>
      <c r="BY129" s="1163"/>
      <c r="BZ129" s="1164"/>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1022" t="s">
        <v>486</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487</v>
      </c>
      <c r="X130" s="1166"/>
      <c r="Y130" s="1166"/>
      <c r="Z130" s="1167"/>
      <c r="AA130" s="1050">
        <v>467677</v>
      </c>
      <c r="AB130" s="1051"/>
      <c r="AC130" s="1051"/>
      <c r="AD130" s="1051"/>
      <c r="AE130" s="1052"/>
      <c r="AF130" s="1053">
        <v>469393</v>
      </c>
      <c r="AG130" s="1051"/>
      <c r="AH130" s="1051"/>
      <c r="AI130" s="1051"/>
      <c r="AJ130" s="1052"/>
      <c r="AK130" s="1053">
        <v>456272</v>
      </c>
      <c r="AL130" s="1051"/>
      <c r="AM130" s="1051"/>
      <c r="AN130" s="1051"/>
      <c r="AO130" s="1052"/>
      <c r="AP130" s="1168"/>
      <c r="AQ130" s="1169"/>
      <c r="AR130" s="1169"/>
      <c r="AS130" s="1169"/>
      <c r="AT130" s="1170"/>
      <c r="AU130" s="282"/>
      <c r="AV130" s="282"/>
      <c r="AW130" s="282"/>
      <c r="AX130" s="1159" t="s">
        <v>488</v>
      </c>
      <c r="AY130" s="1042"/>
      <c r="AZ130" s="1042"/>
      <c r="BA130" s="1042"/>
      <c r="BB130" s="1042"/>
      <c r="BC130" s="1042"/>
      <c r="BD130" s="1042"/>
      <c r="BE130" s="1043"/>
      <c r="BF130" s="1196">
        <v>7.1</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489</v>
      </c>
      <c r="X131" s="1204"/>
      <c r="Y131" s="1204"/>
      <c r="Z131" s="1205"/>
      <c r="AA131" s="1097">
        <v>3077388</v>
      </c>
      <c r="AB131" s="1076"/>
      <c r="AC131" s="1076"/>
      <c r="AD131" s="1076"/>
      <c r="AE131" s="1077"/>
      <c r="AF131" s="1075">
        <v>3094536</v>
      </c>
      <c r="AG131" s="1076"/>
      <c r="AH131" s="1076"/>
      <c r="AI131" s="1076"/>
      <c r="AJ131" s="1077"/>
      <c r="AK131" s="1075">
        <v>3304750</v>
      </c>
      <c r="AL131" s="1076"/>
      <c r="AM131" s="1076"/>
      <c r="AN131" s="1076"/>
      <c r="AO131" s="1077"/>
      <c r="AP131" s="1206"/>
      <c r="AQ131" s="1207"/>
      <c r="AR131" s="1207"/>
      <c r="AS131" s="1207"/>
      <c r="AT131" s="1208"/>
      <c r="AU131" s="282"/>
      <c r="AV131" s="282"/>
      <c r="AW131" s="282"/>
      <c r="AX131" s="1178" t="s">
        <v>490</v>
      </c>
      <c r="AY131" s="1129"/>
      <c r="AZ131" s="1129"/>
      <c r="BA131" s="1129"/>
      <c r="BB131" s="1129"/>
      <c r="BC131" s="1129"/>
      <c r="BD131" s="1129"/>
      <c r="BE131" s="1130"/>
      <c r="BF131" s="1179">
        <v>21.4</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1185" t="s">
        <v>491</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492</v>
      </c>
      <c r="W132" s="1189"/>
      <c r="X132" s="1189"/>
      <c r="Y132" s="1189"/>
      <c r="Z132" s="1190"/>
      <c r="AA132" s="1191">
        <v>6.3046973599999996</v>
      </c>
      <c r="AB132" s="1192"/>
      <c r="AC132" s="1192"/>
      <c r="AD132" s="1192"/>
      <c r="AE132" s="1193"/>
      <c r="AF132" s="1194">
        <v>7.5738979930000001</v>
      </c>
      <c r="AG132" s="1192"/>
      <c r="AH132" s="1192"/>
      <c r="AI132" s="1192"/>
      <c r="AJ132" s="1193"/>
      <c r="AK132" s="1194">
        <v>7.4704591880000004</v>
      </c>
      <c r="AL132" s="1192"/>
      <c r="AM132" s="1192"/>
      <c r="AN132" s="1192"/>
      <c r="AO132" s="1193"/>
      <c r="AP132" s="1091"/>
      <c r="AQ132" s="1092"/>
      <c r="AR132" s="1092"/>
      <c r="AS132" s="1092"/>
      <c r="AT132" s="1195"/>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493</v>
      </c>
      <c r="W133" s="1172"/>
      <c r="X133" s="1172"/>
      <c r="Y133" s="1172"/>
      <c r="Z133" s="1173"/>
      <c r="AA133" s="1174">
        <v>6.5</v>
      </c>
      <c r="AB133" s="1175"/>
      <c r="AC133" s="1175"/>
      <c r="AD133" s="1175"/>
      <c r="AE133" s="1176"/>
      <c r="AF133" s="1174">
        <v>6.5</v>
      </c>
      <c r="AG133" s="1175"/>
      <c r="AH133" s="1175"/>
      <c r="AI133" s="1175"/>
      <c r="AJ133" s="1176"/>
      <c r="AK133" s="1174">
        <v>7.1</v>
      </c>
      <c r="AL133" s="1175"/>
      <c r="AM133" s="1175"/>
      <c r="AN133" s="1175"/>
      <c r="AO133" s="1176"/>
      <c r="AP133" s="1121"/>
      <c r="AQ133" s="1122"/>
      <c r="AR133" s="1122"/>
      <c r="AS133" s="1122"/>
      <c r="AT133" s="1177"/>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sheetData>
  <sheetProtection algorithmName="SHA-512" hashValue="fv6iY/ZgPavLlijh9jvaxKcgJsKILhdGwkqlMEaOqaTuf+zEddO9tuXp2qcp+s0mpNms0ElTwC0oaHqnQX6gRA==" saltValue="h9ehPtXr+geUvuurMTYa5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494</v>
      </c>
    </row>
    <row r="98" spans="24:120" hidden="1" x14ac:dyDescent="0.15">
      <c r="CS98" s="288"/>
      <c r="CX98" s="288"/>
      <c r="DC98" s="288"/>
      <c r="DH98" s="288"/>
    </row>
    <row r="99" spans="24:120" hidden="1" x14ac:dyDescent="0.15">
      <c r="CS99" s="288"/>
      <c r="CX99" s="288"/>
      <c r="DC99" s="288"/>
      <c r="DH99" s="288"/>
    </row>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sheetData>
  <sheetProtection algorithmName="SHA-512" hashValue="ugg/VUx34rRRopvFL4rHk/jEuyKgvxvy5fVrEKgFa4P8/0i3aJITuVSLETzGv2Tgds27R0/4/c1pWxcHyzrxhg==" saltValue="SNQhBp1RPs6Xp6gGfxjCDg=="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T/MZY8ppLXDTFTYoG4H8f/TxXGkoOrxSiToDRlFzH1HELWvFzndNMEd+FcjJzw0hYF8y9+3HaEyJWrIICw1mg==" saltValue="AYB97dPV/QxWxsxKxlwN6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495</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496</v>
      </c>
      <c r="AL6" s="296"/>
      <c r="AM6" s="296"/>
      <c r="AN6" s="296"/>
      <c r="AO6" s="291"/>
      <c r="AP6" s="291"/>
      <c r="AQ6" s="291"/>
      <c r="AR6" s="291"/>
    </row>
    <row r="7" spans="1:46" ht="13.5" customHeight="1"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09" t="s">
        <v>497</v>
      </c>
      <c r="AP7" s="301"/>
      <c r="AQ7" s="302" t="s">
        <v>498</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0"/>
      <c r="AP8" s="307" t="s">
        <v>499</v>
      </c>
      <c r="AQ8" s="308" t="s">
        <v>500</v>
      </c>
      <c r="AR8" s="309" t="s">
        <v>501</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11" t="s">
        <v>502</v>
      </c>
      <c r="AL9" s="1212"/>
      <c r="AM9" s="1212"/>
      <c r="AN9" s="1213"/>
      <c r="AO9" s="310">
        <v>979156</v>
      </c>
      <c r="AP9" s="310">
        <v>75651</v>
      </c>
      <c r="AQ9" s="311">
        <v>99000</v>
      </c>
      <c r="AR9" s="312">
        <v>-23.6</v>
      </c>
    </row>
    <row r="10" spans="1:46" ht="13.5" customHeight="1"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11" t="s">
        <v>503</v>
      </c>
      <c r="AL10" s="1212"/>
      <c r="AM10" s="1212"/>
      <c r="AN10" s="1213"/>
      <c r="AO10" s="313">
        <v>201178</v>
      </c>
      <c r="AP10" s="313">
        <v>15543</v>
      </c>
      <c r="AQ10" s="314">
        <v>14922</v>
      </c>
      <c r="AR10" s="315">
        <v>4.2</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11" t="s">
        <v>504</v>
      </c>
      <c r="AL11" s="1212"/>
      <c r="AM11" s="1212"/>
      <c r="AN11" s="1213"/>
      <c r="AO11" s="313" t="s">
        <v>505</v>
      </c>
      <c r="AP11" s="313" t="s">
        <v>505</v>
      </c>
      <c r="AQ11" s="314">
        <v>769</v>
      </c>
      <c r="AR11" s="315" t="s">
        <v>505</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11" t="s">
        <v>506</v>
      </c>
      <c r="AL12" s="1212"/>
      <c r="AM12" s="1212"/>
      <c r="AN12" s="1213"/>
      <c r="AO12" s="313" t="s">
        <v>505</v>
      </c>
      <c r="AP12" s="313" t="s">
        <v>505</v>
      </c>
      <c r="AQ12" s="314" t="s">
        <v>505</v>
      </c>
      <c r="AR12" s="315" t="s">
        <v>505</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11" t="s">
        <v>507</v>
      </c>
      <c r="AL13" s="1212"/>
      <c r="AM13" s="1212"/>
      <c r="AN13" s="1213"/>
      <c r="AO13" s="313">
        <v>38032</v>
      </c>
      <c r="AP13" s="313">
        <v>2938</v>
      </c>
      <c r="AQ13" s="314">
        <v>4122</v>
      </c>
      <c r="AR13" s="315">
        <v>-28.7</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11" t="s">
        <v>508</v>
      </c>
      <c r="AL14" s="1212"/>
      <c r="AM14" s="1212"/>
      <c r="AN14" s="1213"/>
      <c r="AO14" s="313">
        <v>26288</v>
      </c>
      <c r="AP14" s="313">
        <v>2031</v>
      </c>
      <c r="AQ14" s="314">
        <v>2449</v>
      </c>
      <c r="AR14" s="315">
        <v>-17.100000000000001</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17" t="s">
        <v>509</v>
      </c>
      <c r="AL15" s="1218"/>
      <c r="AM15" s="1218"/>
      <c r="AN15" s="1219"/>
      <c r="AO15" s="313">
        <v>-60537</v>
      </c>
      <c r="AP15" s="313">
        <v>-4677</v>
      </c>
      <c r="AQ15" s="314">
        <v>-7484</v>
      </c>
      <c r="AR15" s="315">
        <v>-37.5</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17" t="s">
        <v>185</v>
      </c>
      <c r="AL16" s="1218"/>
      <c r="AM16" s="1218"/>
      <c r="AN16" s="1219"/>
      <c r="AO16" s="313">
        <v>1184117</v>
      </c>
      <c r="AP16" s="313">
        <v>91487</v>
      </c>
      <c r="AQ16" s="314">
        <v>113777</v>
      </c>
      <c r="AR16" s="315">
        <v>-19.600000000000001</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316"/>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7"/>
      <c r="AR18" s="317"/>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510</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8"/>
      <c r="AL20" s="319"/>
      <c r="AM20" s="319"/>
      <c r="AN20" s="320"/>
      <c r="AO20" s="321" t="s">
        <v>511</v>
      </c>
      <c r="AP20" s="322" t="s">
        <v>512</v>
      </c>
      <c r="AQ20" s="323" t="s">
        <v>513</v>
      </c>
      <c r="AR20" s="324"/>
    </row>
    <row r="21" spans="1:46" s="330" customFormat="1" x14ac:dyDescent="0.15">
      <c r="A21" s="325"/>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20" t="s">
        <v>514</v>
      </c>
      <c r="AL21" s="1221"/>
      <c r="AM21" s="1221"/>
      <c r="AN21" s="1222"/>
      <c r="AO21" s="326">
        <v>7.34</v>
      </c>
      <c r="AP21" s="327">
        <v>10.16</v>
      </c>
      <c r="AQ21" s="328">
        <v>-2.82</v>
      </c>
      <c r="AR21" s="296"/>
      <c r="AS21" s="329"/>
      <c r="AT21" s="325"/>
    </row>
    <row r="22" spans="1:46" s="330" customFormat="1" x14ac:dyDescent="0.15">
      <c r="A22" s="325"/>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20" t="s">
        <v>515</v>
      </c>
      <c r="AL22" s="1221"/>
      <c r="AM22" s="1221"/>
      <c r="AN22" s="1222"/>
      <c r="AO22" s="331">
        <v>96.7</v>
      </c>
      <c r="AP22" s="332">
        <v>96.4</v>
      </c>
      <c r="AQ22" s="333">
        <v>0.3</v>
      </c>
      <c r="AR22" s="317"/>
      <c r="AS22" s="329"/>
      <c r="AT22" s="325"/>
    </row>
    <row r="23" spans="1:46" s="330" customFormat="1" x14ac:dyDescent="0.15">
      <c r="A23" s="325"/>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7"/>
      <c r="AQ23" s="317"/>
      <c r="AR23" s="317"/>
      <c r="AS23" s="329"/>
      <c r="AT23" s="325"/>
    </row>
    <row r="24" spans="1:46" s="330" customFormat="1" x14ac:dyDescent="0.15">
      <c r="A24" s="325"/>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6" t="s">
        <v>516</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7"/>
      <c r="AQ26" s="317"/>
      <c r="AR26" s="317"/>
      <c r="AS26" s="296"/>
      <c r="AT26" s="296"/>
    </row>
    <row r="27" spans="1:46" x14ac:dyDescent="0.15">
      <c r="A27" s="338"/>
      <c r="AO27" s="291"/>
      <c r="AP27" s="291"/>
      <c r="AQ27" s="291"/>
      <c r="AR27" s="291"/>
      <c r="AS27" s="291"/>
      <c r="AT27" s="291"/>
    </row>
    <row r="28" spans="1:46" ht="17.25" x14ac:dyDescent="0.15">
      <c r="A28" s="292" t="s">
        <v>517</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9"/>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518</v>
      </c>
      <c r="AL29" s="296"/>
      <c r="AM29" s="296"/>
      <c r="AN29" s="296"/>
      <c r="AO29" s="291"/>
      <c r="AP29" s="291"/>
      <c r="AQ29" s="291"/>
      <c r="AR29" s="291"/>
      <c r="AS29" s="340"/>
    </row>
    <row r="30" spans="1:46" ht="13.5" customHeight="1"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09" t="s">
        <v>497</v>
      </c>
      <c r="AP30" s="301"/>
      <c r="AQ30" s="302" t="s">
        <v>498</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0"/>
      <c r="AP31" s="307" t="s">
        <v>499</v>
      </c>
      <c r="AQ31" s="308" t="s">
        <v>500</v>
      </c>
      <c r="AR31" s="309" t="s">
        <v>501</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14" t="s">
        <v>519</v>
      </c>
      <c r="AL32" s="1215"/>
      <c r="AM32" s="1215"/>
      <c r="AN32" s="1216"/>
      <c r="AO32" s="341">
        <v>406502</v>
      </c>
      <c r="AP32" s="341">
        <v>31407</v>
      </c>
      <c r="AQ32" s="342">
        <v>56454</v>
      </c>
      <c r="AR32" s="343">
        <v>-44.4</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14" t="s">
        <v>520</v>
      </c>
      <c r="AL33" s="1215"/>
      <c r="AM33" s="1215"/>
      <c r="AN33" s="1216"/>
      <c r="AO33" s="341" t="s">
        <v>505</v>
      </c>
      <c r="AP33" s="341" t="s">
        <v>505</v>
      </c>
      <c r="AQ33" s="342" t="s">
        <v>505</v>
      </c>
      <c r="AR33" s="343" t="s">
        <v>505</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14" t="s">
        <v>521</v>
      </c>
      <c r="AL34" s="1215"/>
      <c r="AM34" s="1215"/>
      <c r="AN34" s="1216"/>
      <c r="AO34" s="341" t="s">
        <v>505</v>
      </c>
      <c r="AP34" s="341" t="s">
        <v>505</v>
      </c>
      <c r="AQ34" s="342" t="s">
        <v>505</v>
      </c>
      <c r="AR34" s="343" t="s">
        <v>505</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14" t="s">
        <v>522</v>
      </c>
      <c r="AL35" s="1215"/>
      <c r="AM35" s="1215"/>
      <c r="AN35" s="1216"/>
      <c r="AO35" s="341">
        <v>260264</v>
      </c>
      <c r="AP35" s="341">
        <v>20108</v>
      </c>
      <c r="AQ35" s="342">
        <v>20776</v>
      </c>
      <c r="AR35" s="343">
        <v>-3.2</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14" t="s">
        <v>523</v>
      </c>
      <c r="AL36" s="1215"/>
      <c r="AM36" s="1215"/>
      <c r="AN36" s="1216"/>
      <c r="AO36" s="341">
        <v>36386</v>
      </c>
      <c r="AP36" s="341">
        <v>2811</v>
      </c>
      <c r="AQ36" s="342">
        <v>4629</v>
      </c>
      <c r="AR36" s="343">
        <v>-39.299999999999997</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14" t="s">
        <v>524</v>
      </c>
      <c r="AL37" s="1215"/>
      <c r="AM37" s="1215"/>
      <c r="AN37" s="1216"/>
      <c r="AO37" s="341" t="s">
        <v>505</v>
      </c>
      <c r="AP37" s="341" t="s">
        <v>505</v>
      </c>
      <c r="AQ37" s="342">
        <v>590</v>
      </c>
      <c r="AR37" s="343" t="s">
        <v>505</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3" t="s">
        <v>525</v>
      </c>
      <c r="AL38" s="1224"/>
      <c r="AM38" s="1224"/>
      <c r="AN38" s="1225"/>
      <c r="AO38" s="344" t="s">
        <v>505</v>
      </c>
      <c r="AP38" s="344" t="s">
        <v>505</v>
      </c>
      <c r="AQ38" s="345">
        <v>4</v>
      </c>
      <c r="AR38" s="333" t="s">
        <v>505</v>
      </c>
      <c r="AS38" s="340"/>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3" t="s">
        <v>526</v>
      </c>
      <c r="AL39" s="1224"/>
      <c r="AM39" s="1224"/>
      <c r="AN39" s="1225"/>
      <c r="AO39" s="341" t="s">
        <v>505</v>
      </c>
      <c r="AP39" s="341" t="s">
        <v>505</v>
      </c>
      <c r="AQ39" s="342">
        <v>-1455</v>
      </c>
      <c r="AR39" s="343" t="s">
        <v>505</v>
      </c>
      <c r="AS39" s="340"/>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14" t="s">
        <v>527</v>
      </c>
      <c r="AL40" s="1215"/>
      <c r="AM40" s="1215"/>
      <c r="AN40" s="1216"/>
      <c r="AO40" s="341">
        <v>-456272</v>
      </c>
      <c r="AP40" s="341">
        <v>-35252</v>
      </c>
      <c r="AQ40" s="342">
        <v>-55724</v>
      </c>
      <c r="AR40" s="343">
        <v>-36.700000000000003</v>
      </c>
      <c r="AS40" s="340"/>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6" t="s">
        <v>298</v>
      </c>
      <c r="AL41" s="1227"/>
      <c r="AM41" s="1227"/>
      <c r="AN41" s="1228"/>
      <c r="AO41" s="341">
        <v>246880</v>
      </c>
      <c r="AP41" s="341">
        <v>19074</v>
      </c>
      <c r="AQ41" s="342">
        <v>25274</v>
      </c>
      <c r="AR41" s="343">
        <v>-24.5</v>
      </c>
      <c r="AS41" s="340"/>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6" t="s">
        <v>528</v>
      </c>
      <c r="AL42" s="291"/>
      <c r="AM42" s="291"/>
      <c r="AN42" s="291"/>
      <c r="AO42" s="291"/>
      <c r="AP42" s="291"/>
      <c r="AQ42" s="317"/>
      <c r="AR42" s="317"/>
      <c r="AS42" s="340"/>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7"/>
      <c r="AQ43" s="317"/>
      <c r="AR43" s="291"/>
      <c r="AS43" s="340"/>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7"/>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8"/>
      <c r="AR45" s="293"/>
      <c r="AS45" s="293"/>
      <c r="AT45" s="291"/>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1"/>
    </row>
    <row r="47" spans="1:46" ht="17.25" customHeight="1" x14ac:dyDescent="0.15">
      <c r="A47" s="350" t="s">
        <v>529</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1" t="s">
        <v>530</v>
      </c>
      <c r="AL48" s="351"/>
      <c r="AM48" s="351"/>
      <c r="AN48" s="351"/>
      <c r="AO48" s="351"/>
      <c r="AP48" s="351"/>
      <c r="AQ48" s="352"/>
      <c r="AR48" s="351"/>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3"/>
      <c r="AL49" s="354"/>
      <c r="AM49" s="1229" t="s">
        <v>497</v>
      </c>
      <c r="AN49" s="1231" t="s">
        <v>531</v>
      </c>
      <c r="AO49" s="1232"/>
      <c r="AP49" s="1232"/>
      <c r="AQ49" s="1232"/>
      <c r="AR49" s="1233"/>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5"/>
      <c r="AL50" s="356"/>
      <c r="AM50" s="1230"/>
      <c r="AN50" s="357" t="s">
        <v>532</v>
      </c>
      <c r="AO50" s="358" t="s">
        <v>533</v>
      </c>
      <c r="AP50" s="359" t="s">
        <v>534</v>
      </c>
      <c r="AQ50" s="360" t="s">
        <v>535</v>
      </c>
      <c r="AR50" s="361" t="s">
        <v>536</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3" t="s">
        <v>537</v>
      </c>
      <c r="AL51" s="354"/>
      <c r="AM51" s="362">
        <v>804860</v>
      </c>
      <c r="AN51" s="363">
        <v>60006</v>
      </c>
      <c r="AO51" s="364">
        <v>-77</v>
      </c>
      <c r="AP51" s="365">
        <v>78903</v>
      </c>
      <c r="AQ51" s="366">
        <v>-25.6</v>
      </c>
      <c r="AR51" s="367">
        <v>-51.4</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8"/>
      <c r="AL52" s="369" t="s">
        <v>538</v>
      </c>
      <c r="AM52" s="370">
        <v>390282</v>
      </c>
      <c r="AN52" s="371">
        <v>29097</v>
      </c>
      <c r="AO52" s="372">
        <v>-76.900000000000006</v>
      </c>
      <c r="AP52" s="373">
        <v>49201</v>
      </c>
      <c r="AQ52" s="374">
        <v>11.1</v>
      </c>
      <c r="AR52" s="375">
        <v>-88</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3" t="s">
        <v>539</v>
      </c>
      <c r="AL53" s="354"/>
      <c r="AM53" s="362">
        <v>833505</v>
      </c>
      <c r="AN53" s="363">
        <v>62882</v>
      </c>
      <c r="AO53" s="364">
        <v>4.8</v>
      </c>
      <c r="AP53" s="365">
        <v>82993</v>
      </c>
      <c r="AQ53" s="366">
        <v>5.2</v>
      </c>
      <c r="AR53" s="367">
        <v>-0.4</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8"/>
      <c r="AL54" s="369" t="s">
        <v>538</v>
      </c>
      <c r="AM54" s="370">
        <v>577598</v>
      </c>
      <c r="AN54" s="371">
        <v>43576</v>
      </c>
      <c r="AO54" s="372">
        <v>49.8</v>
      </c>
      <c r="AP54" s="373">
        <v>46787</v>
      </c>
      <c r="AQ54" s="374">
        <v>-4.9000000000000004</v>
      </c>
      <c r="AR54" s="375">
        <v>54.7</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3" t="s">
        <v>540</v>
      </c>
      <c r="AL55" s="354"/>
      <c r="AM55" s="362">
        <v>540103</v>
      </c>
      <c r="AN55" s="363">
        <v>40911</v>
      </c>
      <c r="AO55" s="364">
        <v>-34.9</v>
      </c>
      <c r="AP55" s="365">
        <v>108252</v>
      </c>
      <c r="AQ55" s="366">
        <v>30.4</v>
      </c>
      <c r="AR55" s="367">
        <v>-65.3</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8"/>
      <c r="AL56" s="369" t="s">
        <v>538</v>
      </c>
      <c r="AM56" s="370">
        <v>296624</v>
      </c>
      <c r="AN56" s="371">
        <v>22468</v>
      </c>
      <c r="AO56" s="372">
        <v>-48.4</v>
      </c>
      <c r="AP56" s="373">
        <v>50321</v>
      </c>
      <c r="AQ56" s="374">
        <v>7.6</v>
      </c>
      <c r="AR56" s="375">
        <v>-56</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3" t="s">
        <v>541</v>
      </c>
      <c r="AL57" s="354"/>
      <c r="AM57" s="362">
        <v>839398</v>
      </c>
      <c r="AN57" s="363">
        <v>63871</v>
      </c>
      <c r="AO57" s="364">
        <v>56.1</v>
      </c>
      <c r="AP57" s="365">
        <v>93492</v>
      </c>
      <c r="AQ57" s="366">
        <v>-13.6</v>
      </c>
      <c r="AR57" s="367">
        <v>69.7</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8"/>
      <c r="AL58" s="369" t="s">
        <v>538</v>
      </c>
      <c r="AM58" s="370">
        <v>497256</v>
      </c>
      <c r="AN58" s="371">
        <v>37837</v>
      </c>
      <c r="AO58" s="372">
        <v>68.400000000000006</v>
      </c>
      <c r="AP58" s="373">
        <v>53316</v>
      </c>
      <c r="AQ58" s="374">
        <v>6</v>
      </c>
      <c r="AR58" s="375">
        <v>62.4</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3" t="s">
        <v>542</v>
      </c>
      <c r="AL59" s="354"/>
      <c r="AM59" s="362">
        <v>882281</v>
      </c>
      <c r="AN59" s="363">
        <v>68167</v>
      </c>
      <c r="AO59" s="364">
        <v>6.7</v>
      </c>
      <c r="AP59" s="365">
        <v>94796</v>
      </c>
      <c r="AQ59" s="366">
        <v>1.4</v>
      </c>
      <c r="AR59" s="367">
        <v>5.3</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8"/>
      <c r="AL60" s="369" t="s">
        <v>538</v>
      </c>
      <c r="AM60" s="370">
        <v>551291</v>
      </c>
      <c r="AN60" s="371">
        <v>42594</v>
      </c>
      <c r="AO60" s="372">
        <v>12.6</v>
      </c>
      <c r="AP60" s="373">
        <v>55781</v>
      </c>
      <c r="AQ60" s="374">
        <v>4.5999999999999996</v>
      </c>
      <c r="AR60" s="375">
        <v>8</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3" t="s">
        <v>543</v>
      </c>
      <c r="AL61" s="376"/>
      <c r="AM61" s="377">
        <v>780029</v>
      </c>
      <c r="AN61" s="378">
        <v>59167</v>
      </c>
      <c r="AO61" s="379">
        <v>-8.9</v>
      </c>
      <c r="AP61" s="380">
        <v>91687</v>
      </c>
      <c r="AQ61" s="381">
        <v>-0.4</v>
      </c>
      <c r="AR61" s="367">
        <v>-8.5</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8"/>
      <c r="AL62" s="369" t="s">
        <v>538</v>
      </c>
      <c r="AM62" s="370">
        <v>462610</v>
      </c>
      <c r="AN62" s="371">
        <v>35114</v>
      </c>
      <c r="AO62" s="372">
        <v>1.1000000000000001</v>
      </c>
      <c r="AP62" s="373">
        <v>51081</v>
      </c>
      <c r="AQ62" s="374">
        <v>4.9000000000000004</v>
      </c>
      <c r="AR62" s="375">
        <v>-3.8</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sheetData>
  <sheetProtection algorithmName="SHA-512" hashValue="2LTKGqft242nfFP77AS2vnxzs2tUayib69y504XglhMTCrqF/bmEgKmmPi5XcCkkJvCikIEHyHeX263+8HoDoA==" saltValue="b4C/l3CQKLwd6uZ9+74vH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545</v>
      </c>
    </row>
    <row r="120" spans="125:125" ht="13.5" hidden="1" customHeight="1" x14ac:dyDescent="0.15"/>
    <row r="121" spans="125:125" ht="13.5" hidden="1" customHeight="1" x14ac:dyDescent="0.15">
      <c r="DU121" s="288"/>
    </row>
  </sheetData>
  <sheetProtection algorithmName="SHA-512" hashValue="difaEsXGCF8N0SWaHx5a1UVIAzdFG8r8qAzIMdicmZxuiTM0J8+1v3BqkAwVq1TtdPjQ6fSaEnrESI76kX8lrQ==" saltValue="4HZPyL7hSeawjGiWAFX3Y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546</v>
      </c>
    </row>
  </sheetData>
  <sheetProtection algorithmName="SHA-512" hashValue="/YKzYmStv3nuuc/7stjcRhGIMCS82MsYR6bhHaJqMkx9V61AZJmxV1FWwcoqVWWbVjDpaUI/PSrpxEwtXl+8kA==" saltValue="FaU/BqAjqQyrahgNLujU9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4" t="s">
        <v>3</v>
      </c>
      <c r="D47" s="1234"/>
      <c r="E47" s="1235"/>
      <c r="F47" s="11">
        <v>40.32</v>
      </c>
      <c r="G47" s="12">
        <v>40.549999999999997</v>
      </c>
      <c r="H47" s="12">
        <v>40.619999999999997</v>
      </c>
      <c r="I47" s="12">
        <v>41.78</v>
      </c>
      <c r="J47" s="13">
        <v>41.77</v>
      </c>
    </row>
    <row r="48" spans="2:10" ht="57.75" customHeight="1" x14ac:dyDescent="0.15">
      <c r="B48" s="14"/>
      <c r="C48" s="1236" t="s">
        <v>4</v>
      </c>
      <c r="D48" s="1236"/>
      <c r="E48" s="1237"/>
      <c r="F48" s="15">
        <v>5.5</v>
      </c>
      <c r="G48" s="16">
        <v>5.82</v>
      </c>
      <c r="H48" s="16">
        <v>6.04</v>
      </c>
      <c r="I48" s="16">
        <v>4.9800000000000004</v>
      </c>
      <c r="J48" s="17">
        <v>6.42</v>
      </c>
    </row>
    <row r="49" spans="2:10" ht="57.75" customHeight="1" thickBot="1" x14ac:dyDescent="0.2">
      <c r="B49" s="18"/>
      <c r="C49" s="1238" t="s">
        <v>5</v>
      </c>
      <c r="D49" s="1238"/>
      <c r="E49" s="1239"/>
      <c r="F49" s="19" t="s">
        <v>552</v>
      </c>
      <c r="G49" s="20">
        <v>0.41</v>
      </c>
      <c r="H49" s="20">
        <v>0.41</v>
      </c>
      <c r="I49" s="20">
        <v>0.34</v>
      </c>
      <c r="J49" s="21">
        <v>3.87</v>
      </c>
    </row>
    <row r="50" spans="2:10" ht="13.5" customHeight="1" x14ac:dyDescent="0.15"/>
  </sheetData>
  <sheetProtection algorithmName="SHA-512" hashValue="R1seaGs8RdBB8JmtIMV1rHwdkyvXkmH56wbXFFsM4eEeEZJDjc0PvkU5Siejt9ortYr04WQ0jbpFIpyX2BfM4g==" saltValue="fUQ9nhQhV83PmLnMGRSeS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2022-03-16T01:11:15Z</cp:lastPrinted>
  <dcterms:created xsi:type="dcterms:W3CDTF">2022-02-02T04:08:30Z</dcterms:created>
  <dcterms:modified xsi:type="dcterms:W3CDTF">2022-09-12T23:41:00Z</dcterms:modified>
  <cp:category/>
</cp:coreProperties>
</file>