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kurai-makoto\Desktop\作業中\"/>
    </mc:Choice>
  </mc:AlternateContent>
  <workbookProtection workbookPassword="B501" lockStructure="1"/>
  <bookViews>
    <workbookView xWindow="240" yWindow="60" windowWidth="14940" windowHeight="7875"/>
  </bookViews>
  <sheets>
    <sheet name="法非適用_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AY8" i="4" s="1"/>
  <c r="R6" i="5"/>
  <c r="AQ8" i="4" s="1"/>
  <c r="Q6" i="5"/>
  <c r="P6" i="5"/>
  <c r="O6" i="5"/>
  <c r="N6" i="5"/>
  <c r="M6" i="5"/>
  <c r="L6" i="5"/>
  <c r="K6" i="5"/>
  <c r="R8" i="4" s="1"/>
  <c r="J6" i="5"/>
  <c r="I6" i="5"/>
  <c r="B8" i="4" s="1"/>
  <c r="H6" i="5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Y10" i="4"/>
  <c r="AQ10" i="4"/>
  <c r="AI10" i="4"/>
  <c r="Z10" i="4"/>
  <c r="R10" i="4"/>
  <c r="J10" i="4"/>
  <c r="B10" i="4"/>
  <c r="AI8" i="4"/>
  <c r="Z8" i="4"/>
  <c r="J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<sst xmlns="http://schemas.openxmlformats.org/spreadsheetml/2006/main" count="218" uniqueCount="108">
  <si>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</si>
  <si>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</si>
  <si>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</si>
  <si>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</si>
  <si>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</si>
  <si>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</si>
  <si>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</si>
  <si>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</si>
  <si>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</si>
  <si>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</si>
  <si>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</si>
  <si>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</si>
  <si>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</si>
  <si>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</si>
  <si>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</si>
  <si>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</si>
  <si>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</si>
  <si>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</si>
  <si>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</si>
  <si>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</si>
  <si>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</si>
  <si>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</si>
  <si>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</si>
  <si>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</si>
  <si>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</si>
  <si>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</si>
  <si>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</si>
  <si>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</si>
  <si>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</si>
  <si>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</si>
  <si>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</si>
  <si>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</si>
  <si>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</si>
  <si>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</si>
  <si>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</si>
  <si>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</si>
  <si>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</si>
  <si>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</si>
  <si>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</si>
  <si>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平成22年度から平成25年度における各指標の類似団体平均値は、当時の事業数を基に算出していますが、管路更新率については、平成26年度の事業数を基に類似団体平均値を算出しています。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</si>
  <si>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</si>
  <si>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</si>
  <si>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</si>
  <si>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</si>
  <si>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</si>
  <si>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</si>
  <si>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</si>
  <si>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</si>
  <si>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</si>
  <si>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</si>
  <si>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</si>
  <si>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</si>
  <si>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</si>
  <si>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</si>
  <si>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</si>
  <si>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</si>
  <si>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</si>
  <si>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</si>
  <si>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</si>
  <si>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</si>
  <si>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</si>
  <si>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</si>
  <si>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</si>
  <si>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</si>
  <si>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</si>
  <si>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</si>
  <si>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</si>
  <si>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</si>
  <si>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</si>
  <si>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</si>
  <si>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</si>
  <si>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</si>
  <si>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</si>
  <si>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</si>
  <si>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</si>
  <si>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</si>
  <si>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</si>
  <si>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</si>
  <si>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</si>
  <si>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</si>
  <si>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</si>
  <si>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</si>
  <si>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</si>
  <si>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</si>
  <si>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</si>
  <si>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</si>
  <si>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</si>
  <si>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</si>
  <si>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</si>
  <si>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</si>
  <si>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</si>
  <si>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</si>
  <si>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</si>
  <si>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群馬県　神流町</t>
  </si>
  <si>
    <t>法非適用</t>
  </si>
  <si>
    <t>水道事業</t>
  </si>
  <si>
    <t>簡易水道事業</t>
  </si>
  <si>
    <t>D3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</si>
  <si>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</si>
  <si>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</si>
  <si>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</si>
  <si>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</si>
  <si>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</si>
  <si>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</si>
  <si>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</si>
  <si>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管路を含め老朽化した施設が多数あるので、計画的に改修を行っている。計画を見直しながら、今後も改修事業を実施する。</t>
    <rPh sb="0" eb="2">
      <t>カンロ</t>
    </rPh>
    <rPh sb="3" eb="4">
      <t>フク</t>
    </rPh>
    <rPh sb="5" eb="8">
      <t>ロウキュウカ</t>
    </rPh>
    <rPh sb="10" eb="12">
      <t>シセツ</t>
    </rPh>
    <rPh sb="13" eb="15">
      <t>タスウ</t>
    </rPh>
    <rPh sb="20" eb="23">
      <t>ケイカクテキ</t>
    </rPh>
    <rPh sb="24" eb="26">
      <t>カイシュウ</t>
    </rPh>
    <rPh sb="27" eb="28">
      <t>オコナ</t>
    </rPh>
    <rPh sb="33" eb="35">
      <t>ケイカク</t>
    </rPh>
    <rPh sb="36" eb="38">
      <t>ミナオ</t>
    </rPh>
    <rPh sb="43" eb="45">
      <t>コンゴ</t>
    </rPh>
    <rPh sb="46" eb="48">
      <t>カイシュウ</t>
    </rPh>
    <rPh sb="48" eb="50">
      <t>ジギョウ</t>
    </rPh>
    <rPh sb="51" eb="53">
      <t>ジッシ</t>
    </rPh>
    <phoneticPr fontId="4"/>
  </si>
  <si>
    <t>経営健全化に向け、料金の見直しが必要である。改修計画の見直しを行いながら、効果的な改修を実施する。</t>
    <rPh sb="0" eb="2">
      <t>ケイエイ</t>
    </rPh>
    <rPh sb="2" eb="5">
      <t>ケンゼンカ</t>
    </rPh>
    <rPh sb="6" eb="7">
      <t>ム</t>
    </rPh>
    <rPh sb="9" eb="11">
      <t>リョウキン</t>
    </rPh>
    <rPh sb="12" eb="14">
      <t>ミナオ</t>
    </rPh>
    <rPh sb="16" eb="18">
      <t>ヒツヨウ</t>
    </rPh>
    <rPh sb="22" eb="24">
      <t>カイシュウ</t>
    </rPh>
    <rPh sb="24" eb="26">
      <t>ケイカク</t>
    </rPh>
    <rPh sb="27" eb="29">
      <t>ミナオ</t>
    </rPh>
    <rPh sb="31" eb="32">
      <t>オコナ</t>
    </rPh>
    <rPh sb="37" eb="40">
      <t>コウカテキ</t>
    </rPh>
    <rPh sb="41" eb="43">
      <t>カイシュウ</t>
    </rPh>
    <rPh sb="44" eb="46">
      <t>ジッシ</t>
    </rPh>
    <phoneticPr fontId="4"/>
  </si>
  <si>
    <t>①総収益が減少傾向にあるので、料金の見直しが必要である。　④今後、企業債を借入予定であるので、上昇が見込まれる。　⑤全国平均程度ではあるが、料金設定が適正とはいえない。　⑥平均値以下であるが、今後も経費削減に努める。　⑦配水量の減少により、低い数値となっている。施設規模の見直しが必要である。　⑧平均値以上ではあるが、まだ漏水箇所等が多数あると考える。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給水人口が減少傾向にあるので、今後大幅な料金収入の増加は見込めない。料金見直しの検討が必要である。　施設利用率が低く、人口も減少傾向にあるので、施設規模を見直し、適切な施設となるよう改修事業を行う。</t>
    <rPh sb="1" eb="4">
      <t>ソウシュウエキ</t>
    </rPh>
    <rPh sb="5" eb="7">
      <t>ゲンショウ</t>
    </rPh>
    <rPh sb="7" eb="9">
      <t>ケイコウ</t>
    </rPh>
    <rPh sb="15" eb="17">
      <t>リョウキン</t>
    </rPh>
    <rPh sb="18" eb="20">
      <t>ミナオ</t>
    </rPh>
    <rPh sb="22" eb="24">
      <t>ヒツヨウ</t>
    </rPh>
    <rPh sb="30" eb="32">
      <t>コンゴ</t>
    </rPh>
    <rPh sb="33" eb="36">
      <t>キギョウサイ</t>
    </rPh>
    <rPh sb="37" eb="39">
      <t>カリイレ</t>
    </rPh>
    <rPh sb="39" eb="41">
      <t>ヨテイ</t>
    </rPh>
    <rPh sb="47" eb="49">
      <t>ジョウショウ</t>
    </rPh>
    <rPh sb="50" eb="52">
      <t>ミコ</t>
    </rPh>
    <rPh sb="58" eb="60">
      <t>ゼンコク</t>
    </rPh>
    <rPh sb="60" eb="62">
      <t>ヘイキン</t>
    </rPh>
    <rPh sb="62" eb="64">
      <t>テイド</t>
    </rPh>
    <rPh sb="70" eb="72">
      <t>リョウキン</t>
    </rPh>
    <rPh sb="72" eb="74">
      <t>セッテイ</t>
    </rPh>
    <rPh sb="75" eb="77">
      <t>テキセイ</t>
    </rPh>
    <rPh sb="86" eb="88">
      <t>ヘイキン</t>
    </rPh>
    <rPh sb="88" eb="89">
      <t>チ</t>
    </rPh>
    <rPh sb="89" eb="91">
      <t>イカ</t>
    </rPh>
    <rPh sb="96" eb="98">
      <t>コンゴ</t>
    </rPh>
    <rPh sb="99" eb="101">
      <t>ケイヒ</t>
    </rPh>
    <rPh sb="101" eb="103">
      <t>サクゲン</t>
    </rPh>
    <rPh sb="104" eb="105">
      <t>ツト</t>
    </rPh>
    <rPh sb="110" eb="113">
      <t>ハイスイリョウ</t>
    </rPh>
    <rPh sb="114" eb="116">
      <t>ゲンショウ</t>
    </rPh>
    <rPh sb="120" eb="121">
      <t>ヒク</t>
    </rPh>
    <rPh sb="122" eb="124">
      <t>スウチ</t>
    </rPh>
    <rPh sb="131" eb="133">
      <t>シセツ</t>
    </rPh>
    <rPh sb="133" eb="135">
      <t>キボ</t>
    </rPh>
    <rPh sb="136" eb="138">
      <t>ミナオ</t>
    </rPh>
    <rPh sb="140" eb="142">
      <t>ヒツヨウ</t>
    </rPh>
    <rPh sb="148" eb="151">
      <t>ヘイキンチ</t>
    </rPh>
    <rPh sb="151" eb="153">
      <t>イジョウ</t>
    </rPh>
    <rPh sb="161" eb="163">
      <t>ロウスイ</t>
    </rPh>
    <rPh sb="163" eb="165">
      <t>カショ</t>
    </rPh>
    <rPh sb="165" eb="166">
      <t>トウ</t>
    </rPh>
    <rPh sb="167" eb="169">
      <t>タスウ</t>
    </rPh>
    <rPh sb="172" eb="173">
      <t>カンガ</t>
    </rPh>
    <rPh sb="273" eb="275">
      <t>キュウスイ</t>
    </rPh>
    <rPh sb="275" eb="277">
      <t>ジンコウ</t>
    </rPh>
    <rPh sb="278" eb="280">
      <t>ゲンショウ</t>
    </rPh>
    <rPh sb="280" eb="282">
      <t>ケイコウ</t>
    </rPh>
    <rPh sb="288" eb="290">
      <t>コンゴ</t>
    </rPh>
    <rPh sb="290" eb="292">
      <t>オオハバ</t>
    </rPh>
    <rPh sb="293" eb="295">
      <t>リョウキン</t>
    </rPh>
    <rPh sb="295" eb="297">
      <t>シュウニュウ</t>
    </rPh>
    <rPh sb="298" eb="300">
      <t>ゾウカ</t>
    </rPh>
    <rPh sb="301" eb="303">
      <t>ミコ</t>
    </rPh>
    <rPh sb="307" eb="309">
      <t>リョウキン</t>
    </rPh>
    <rPh sb="309" eb="311">
      <t>ミナオ</t>
    </rPh>
    <rPh sb="313" eb="315">
      <t>ケントウ</t>
    </rPh>
    <rPh sb="316" eb="318">
      <t>ヒツヨウ</t>
    </rPh>
    <rPh sb="323" eb="325">
      <t>シセツ</t>
    </rPh>
    <rPh sb="325" eb="328">
      <t>リヨウリツ</t>
    </rPh>
    <rPh sb="329" eb="330">
      <t>ヒク</t>
    </rPh>
    <rPh sb="332" eb="334">
      <t>ジンコウ</t>
    </rPh>
    <rPh sb="335" eb="337">
      <t>ゲンショウ</t>
    </rPh>
    <rPh sb="337" eb="339">
      <t>ケイコウ</t>
    </rPh>
    <rPh sb="345" eb="347">
      <t>シセツ</t>
    </rPh>
    <rPh sb="347" eb="349">
      <t>キボ</t>
    </rPh>
    <rPh sb="350" eb="352">
      <t>ミナオ</t>
    </rPh>
    <rPh sb="354" eb="356">
      <t>テキセツ</t>
    </rPh>
    <rPh sb="357" eb="359">
      <t>シセツ</t>
    </rPh>
    <rPh sb="364" eb="366">
      <t>カイシュウ</t>
    </rPh>
    <rPh sb="366" eb="368">
      <t>ジギョウ</t>
    </rPh>
    <rPh sb="369" eb="370">
      <t>オコナ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</si>
</sst>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2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データ!$EC$6:$EG$6</c:f>
              <c:numCache>
                <c:formatCode>#,##0.00;"△"#,##0.00;"-"</c:formatCode>
                <c:ptCount val="5"/>
                <c:pt idx="0">
                  <c:v>0.8</c:v>
                </c:pt>
                <c:pt idx="1">
                  <c:v>0.18</c:v>
                </c:pt>
                <c:pt idx="2">
                  <c:v>1.02</c:v>
                </c:pt>
                <c:pt idx="3">
                  <c:v>0.56000000000000005</c:v>
                </c:pt>
                <c:pt idx="4">
                  <c:v>1.19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482464"/>
        <c:axId val="31482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0.48</c:v>
                </c:pt>
                <c:pt idx="1">
                  <c:v>0.47</c:v>
                </c:pt>
                <c:pt idx="2">
                  <c:v>0.46</c:v>
                </c:pt>
                <c:pt idx="3">
                  <c:v>0.8</c:v>
                </c:pt>
                <c:pt idx="4">
                  <c:v>0.69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82464"/>
        <c:axId val="31482856"/>
      </c:lineChart>
      <c:dateAx>
        <c:axId val="314824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482856"/>
        <c:crosses val="autoZero"/>
        <c:auto val="1"/>
        <c:lblOffset val="100"/>
        <c:baseTimeUnit val="years"/>
      </c:dateAx>
      <c:valAx>
        <c:axId val="31482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4824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33.47</c:v>
                </c:pt>
                <c:pt idx="1">
                  <c:v>33.380000000000003</c:v>
                </c:pt>
                <c:pt idx="2">
                  <c:v>32.28</c:v>
                </c:pt>
                <c:pt idx="3">
                  <c:v>30.54</c:v>
                </c:pt>
                <c:pt idx="4">
                  <c:v>29.58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5547360"/>
        <c:axId val="215820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57.95</c:v>
                </c:pt>
                <c:pt idx="1">
                  <c:v>58.25</c:v>
                </c:pt>
                <c:pt idx="2">
                  <c:v>57.17</c:v>
                </c:pt>
                <c:pt idx="3">
                  <c:v>57.55</c:v>
                </c:pt>
                <c:pt idx="4">
                  <c:v>57.43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547360"/>
        <c:axId val="215820144"/>
      </c:lineChart>
      <c:dateAx>
        <c:axId val="435547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5820144"/>
        <c:crosses val="autoZero"/>
        <c:auto val="1"/>
        <c:lblOffset val="100"/>
        <c:baseTimeUnit val="years"/>
      </c:dateAx>
      <c:valAx>
        <c:axId val="215820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5547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82.62</c:v>
                </c:pt>
                <c:pt idx="1">
                  <c:v>78.14</c:v>
                </c:pt>
                <c:pt idx="2">
                  <c:v>82.93</c:v>
                </c:pt>
                <c:pt idx="3">
                  <c:v>82.93</c:v>
                </c:pt>
                <c:pt idx="4">
                  <c:v>82.96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000480"/>
        <c:axId val="176000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76.33</c:v>
                </c:pt>
                <c:pt idx="1">
                  <c:v>74.53</c:v>
                </c:pt>
                <c:pt idx="2">
                  <c:v>74.94</c:v>
                </c:pt>
                <c:pt idx="3">
                  <c:v>74.14</c:v>
                </c:pt>
                <c:pt idx="4">
                  <c:v>73.83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000480"/>
        <c:axId val="176000872"/>
      </c:lineChart>
      <c:dateAx>
        <c:axId val="1760004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6000872"/>
        <c:crosses val="autoZero"/>
        <c:auto val="1"/>
        <c:lblOffset val="100"/>
        <c:baseTimeUnit val="years"/>
      </c:dateAx>
      <c:valAx>
        <c:axId val="176000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60004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61.67</c:v>
                </c:pt>
                <c:pt idx="1">
                  <c:v>54.84</c:v>
                </c:pt>
                <c:pt idx="2">
                  <c:v>46.39</c:v>
                </c:pt>
                <c:pt idx="3">
                  <c:v>44.2</c:v>
                </c:pt>
                <c:pt idx="4">
                  <c:v>49.95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896440"/>
        <c:axId val="213896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78.62</c:v>
                </c:pt>
                <c:pt idx="1">
                  <c:v>75.89</c:v>
                </c:pt>
                <c:pt idx="2">
                  <c:v>74.52</c:v>
                </c:pt>
                <c:pt idx="3">
                  <c:v>76.09</c:v>
                </c:pt>
                <c:pt idx="4">
                  <c:v>75.87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896440"/>
        <c:axId val="213896832"/>
      </c:lineChart>
      <c:dateAx>
        <c:axId val="213896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3896832"/>
        <c:crosses val="autoZero"/>
        <c:auto val="1"/>
        <c:lblOffset val="100"/>
        <c:baseTimeUnit val="years"/>
      </c:dateAx>
      <c:valAx>
        <c:axId val="213896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3896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データ!$DG$6:$DK$6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822312"/>
        <c:axId val="284822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822312"/>
        <c:axId val="284822704"/>
      </c:lineChart>
      <c:dateAx>
        <c:axId val="284822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4822704"/>
        <c:crosses val="autoZero"/>
        <c:auto val="1"/>
        <c:lblOffset val="100"/>
        <c:baseTimeUnit val="years"/>
      </c:dateAx>
      <c:valAx>
        <c:axId val="284822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848223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データ!$DR$6:$DV$6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823880"/>
        <c:axId val="213864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823880"/>
        <c:axId val="213864880"/>
      </c:lineChart>
      <c:dateAx>
        <c:axId val="284823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3864880"/>
        <c:crosses val="autoZero"/>
        <c:auto val="1"/>
        <c:lblOffset val="100"/>
        <c:baseTimeUnit val="years"/>
      </c:dateAx>
      <c:valAx>
        <c:axId val="213864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84823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866056"/>
        <c:axId val="213866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866056"/>
        <c:axId val="213866448"/>
      </c:lineChart>
      <c:dateAx>
        <c:axId val="213866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3866448"/>
        <c:crosses val="autoZero"/>
        <c:auto val="1"/>
        <c:lblOffset val="100"/>
        <c:baseTimeUnit val="years"/>
      </c:dateAx>
      <c:valAx>
        <c:axId val="213866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38660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データ!$AS$6:$AW$6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5547752"/>
        <c:axId val="43554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547752"/>
        <c:axId val="435548144"/>
      </c:lineChart>
      <c:dateAx>
        <c:axId val="435547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5548144"/>
        <c:crosses val="autoZero"/>
        <c:auto val="1"/>
        <c:lblOffset val="100"/>
        <c:baseTimeUnit val="years"/>
      </c:dateAx>
      <c:valAx>
        <c:axId val="43554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5547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1539.18</c:v>
                </c:pt>
                <c:pt idx="1">
                  <c:v>1509.92</c:v>
                </c:pt>
                <c:pt idx="2">
                  <c:v>1412.17</c:v>
                </c:pt>
                <c:pt idx="3">
                  <c:v>1349.24</c:v>
                </c:pt>
                <c:pt idx="4">
                  <c:v>1741.43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181392"/>
        <c:axId val="213181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1137.3599999999999</c:v>
                </c:pt>
                <c:pt idx="1">
                  <c:v>1124.6400000000001</c:v>
                </c:pt>
                <c:pt idx="2">
                  <c:v>1108.26</c:v>
                </c:pt>
                <c:pt idx="3">
                  <c:v>1113.76</c:v>
                </c:pt>
                <c:pt idx="4">
                  <c:v>1125.69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181392"/>
        <c:axId val="213181784"/>
      </c:lineChart>
      <c:dateAx>
        <c:axId val="2131813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3181784"/>
        <c:crosses val="autoZero"/>
        <c:auto val="1"/>
        <c:lblOffset val="100"/>
        <c:baseTimeUnit val="years"/>
      </c:dateAx>
      <c:valAx>
        <c:axId val="213181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31813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42.33</c:v>
                </c:pt>
                <c:pt idx="1">
                  <c:v>37.619999999999997</c:v>
                </c:pt>
                <c:pt idx="2">
                  <c:v>29.5</c:v>
                </c:pt>
                <c:pt idx="3">
                  <c:v>31.32</c:v>
                </c:pt>
                <c:pt idx="4">
                  <c:v>36.11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3386592"/>
        <c:axId val="433386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57.51</c:v>
                </c:pt>
                <c:pt idx="1">
                  <c:v>56.46</c:v>
                </c:pt>
                <c:pt idx="2">
                  <c:v>19.77</c:v>
                </c:pt>
                <c:pt idx="3">
                  <c:v>34.25</c:v>
                </c:pt>
                <c:pt idx="4">
                  <c:v>46.48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386592"/>
        <c:axId val="433386984"/>
      </c:lineChart>
      <c:dateAx>
        <c:axId val="433386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3386984"/>
        <c:crosses val="autoZero"/>
        <c:auto val="1"/>
        <c:lblOffset val="100"/>
        <c:baseTimeUnit val="years"/>
      </c:dateAx>
      <c:valAx>
        <c:axId val="433386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3386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225.43</c:v>
                </c:pt>
                <c:pt idx="1">
                  <c:v>258.2</c:v>
                </c:pt>
                <c:pt idx="2">
                  <c:v>321.89999999999998</c:v>
                </c:pt>
                <c:pt idx="3">
                  <c:v>312.60000000000002</c:v>
                </c:pt>
                <c:pt idx="4">
                  <c:v>280.57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818576"/>
        <c:axId val="215818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291.83</c:v>
                </c:pt>
                <c:pt idx="1">
                  <c:v>306.49</c:v>
                </c:pt>
                <c:pt idx="2">
                  <c:v>878.73</c:v>
                </c:pt>
                <c:pt idx="3">
                  <c:v>501.18</c:v>
                </c:pt>
                <c:pt idx="4">
                  <c:v>376.61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818576"/>
        <c:axId val="215818968"/>
      </c:lineChart>
      <c:dateAx>
        <c:axId val="215818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5818968"/>
        <c:crosses val="autoZero"/>
        <c:auto val="1"/>
        <c:lblOffset val="100"/>
        <c:baseTimeUnit val="years"/>
      </c:dateAx>
      <c:valAx>
        <c:axId val="215818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5818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5C5551-6BC5-448F-A607-3D12B8B59C7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【76.03】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A7864B-ACF3-481F-B050-61B73191253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【1,239.32】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EA00AD4-712F-48B4-8AC6-D165EE501A5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36CBBAC-41F3-4693-A3B2-EDF36D7758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【58.19】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416C90C-C1F4-4DC9-ABA9-4A5B4038DE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【476.46】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73F2C93-BBF4-47A9-AB7E-81D1582D3ED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【36.33】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C584A1D-6D2A-4B72-85F2-F54367919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zoomScaleNormal="100" workbookViewId="0">
      <selection activeCell="BL45" sqref="BL45:BZ46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群馬県　神流町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3"/>
      <c r="D7" s="43"/>
      <c r="E7" s="43"/>
      <c r="F7" s="43"/>
      <c r="G7" s="43"/>
      <c r="H7" s="43"/>
      <c r="I7" s="44"/>
      <c r="J7" s="42" t="s">
        <v>2</v>
      </c>
      <c r="K7" s="43"/>
      <c r="L7" s="43"/>
      <c r="M7" s="43"/>
      <c r="N7" s="43"/>
      <c r="O7" s="43"/>
      <c r="P7" s="43"/>
      <c r="Q7" s="44"/>
      <c r="R7" s="42" t="s">
        <v>3</v>
      </c>
      <c r="S7" s="43"/>
      <c r="T7" s="43"/>
      <c r="U7" s="43"/>
      <c r="V7" s="43"/>
      <c r="W7" s="43"/>
      <c r="X7" s="43"/>
      <c r="Y7" s="44"/>
      <c r="Z7" s="42" t="s">
        <v>4</v>
      </c>
      <c r="AA7" s="43"/>
      <c r="AB7" s="43"/>
      <c r="AC7" s="43"/>
      <c r="AD7" s="43"/>
      <c r="AE7" s="43"/>
      <c r="AF7" s="43"/>
      <c r="AG7" s="44"/>
      <c r="AH7" s="3"/>
      <c r="AI7" s="42" t="s">
        <v>5</v>
      </c>
      <c r="AJ7" s="43"/>
      <c r="AK7" s="43"/>
      <c r="AL7" s="43"/>
      <c r="AM7" s="43"/>
      <c r="AN7" s="43"/>
      <c r="AO7" s="43"/>
      <c r="AP7" s="44"/>
      <c r="AQ7" s="45" t="s">
        <v>6</v>
      </c>
      <c r="AR7" s="45"/>
      <c r="AS7" s="45"/>
      <c r="AT7" s="45"/>
      <c r="AU7" s="45"/>
      <c r="AV7" s="45"/>
      <c r="AW7" s="45"/>
      <c r="AX7" s="45"/>
      <c r="AY7" s="45" t="s">
        <v>7</v>
      </c>
      <c r="AZ7" s="45"/>
      <c r="BA7" s="45"/>
      <c r="BB7" s="45"/>
      <c r="BC7" s="45"/>
      <c r="BD7" s="45"/>
      <c r="BE7" s="45"/>
      <c r="BF7" s="45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51" t="str">
        <f>データ!I6</f>
        <v>法非適用</v>
      </c>
      <c r="C8" s="52"/>
      <c r="D8" s="52"/>
      <c r="E8" s="52"/>
      <c r="F8" s="52"/>
      <c r="G8" s="52"/>
      <c r="H8" s="52"/>
      <c r="I8" s="53"/>
      <c r="J8" s="51" t="str">
        <f>データ!J6</f>
        <v>水道事業</v>
      </c>
      <c r="K8" s="52"/>
      <c r="L8" s="52"/>
      <c r="M8" s="52"/>
      <c r="N8" s="52"/>
      <c r="O8" s="52"/>
      <c r="P8" s="52"/>
      <c r="Q8" s="53"/>
      <c r="R8" s="51" t="str">
        <f>データ!K6</f>
        <v>簡易水道事業</v>
      </c>
      <c r="S8" s="52"/>
      <c r="T8" s="52"/>
      <c r="U8" s="52"/>
      <c r="V8" s="52"/>
      <c r="W8" s="52"/>
      <c r="X8" s="52"/>
      <c r="Y8" s="53"/>
      <c r="Z8" s="51" t="str">
        <f>データ!L6</f>
        <v>D3</v>
      </c>
      <c r="AA8" s="52"/>
      <c r="AB8" s="52"/>
      <c r="AC8" s="52"/>
      <c r="AD8" s="52"/>
      <c r="AE8" s="52"/>
      <c r="AF8" s="52"/>
      <c r="AG8" s="53"/>
      <c r="AH8" s="3"/>
      <c r="AI8" s="54">
        <f>データ!Q6</f>
        <v>2170</v>
      </c>
      <c r="AJ8" s="55"/>
      <c r="AK8" s="55"/>
      <c r="AL8" s="55"/>
      <c r="AM8" s="55"/>
      <c r="AN8" s="55"/>
      <c r="AO8" s="55"/>
      <c r="AP8" s="56"/>
      <c r="AQ8" s="46">
        <f>データ!R6</f>
        <v>114.6</v>
      </c>
      <c r="AR8" s="46"/>
      <c r="AS8" s="46"/>
      <c r="AT8" s="46"/>
      <c r="AU8" s="46"/>
      <c r="AV8" s="46"/>
      <c r="AW8" s="46"/>
      <c r="AX8" s="46"/>
      <c r="AY8" s="46">
        <f>データ!S6</f>
        <v>18.940000000000001</v>
      </c>
      <c r="AZ8" s="46"/>
      <c r="BA8" s="46"/>
      <c r="BB8" s="46"/>
      <c r="BC8" s="46"/>
      <c r="BD8" s="46"/>
      <c r="BE8" s="46"/>
      <c r="BF8" s="46"/>
      <c r="BG8" s="3"/>
      <c r="BH8" s="3"/>
      <c r="BI8" s="3"/>
      <c r="BJ8" s="3"/>
      <c r="BK8" s="3"/>
      <c r="BL8" s="47" t="s">
        <v>9</v>
      </c>
      <c r="BM8" s="4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5" t="s">
        <v>11</v>
      </c>
      <c r="C9" s="45"/>
      <c r="D9" s="45"/>
      <c r="E9" s="45"/>
      <c r="F9" s="45"/>
      <c r="G9" s="45"/>
      <c r="H9" s="45"/>
      <c r="I9" s="45"/>
      <c r="J9" s="45" t="s">
        <v>12</v>
      </c>
      <c r="K9" s="45"/>
      <c r="L9" s="45"/>
      <c r="M9" s="45"/>
      <c r="N9" s="45"/>
      <c r="O9" s="45"/>
      <c r="P9" s="45"/>
      <c r="Q9" s="45"/>
      <c r="R9" s="45" t="s">
        <v>13</v>
      </c>
      <c r="S9" s="45"/>
      <c r="T9" s="45"/>
      <c r="U9" s="45"/>
      <c r="V9" s="45"/>
      <c r="W9" s="45"/>
      <c r="X9" s="45"/>
      <c r="Y9" s="45"/>
      <c r="Z9" s="45" t="s">
        <v>14</v>
      </c>
      <c r="AA9" s="45"/>
      <c r="AB9" s="45"/>
      <c r="AC9" s="45"/>
      <c r="AD9" s="45"/>
      <c r="AE9" s="45"/>
      <c r="AF9" s="45"/>
      <c r="AG9" s="45"/>
      <c r="AH9" s="3"/>
      <c r="AI9" s="45" t="s">
        <v>15</v>
      </c>
      <c r="AJ9" s="45"/>
      <c r="AK9" s="45"/>
      <c r="AL9" s="45"/>
      <c r="AM9" s="45"/>
      <c r="AN9" s="45"/>
      <c r="AO9" s="45"/>
      <c r="AP9" s="45"/>
      <c r="AQ9" s="45" t="s">
        <v>16</v>
      </c>
      <c r="AR9" s="45"/>
      <c r="AS9" s="45"/>
      <c r="AT9" s="45"/>
      <c r="AU9" s="45"/>
      <c r="AV9" s="45"/>
      <c r="AW9" s="45"/>
      <c r="AX9" s="45"/>
      <c r="AY9" s="45" t="s">
        <v>17</v>
      </c>
      <c r="AZ9" s="45"/>
      <c r="BA9" s="45"/>
      <c r="BB9" s="45"/>
      <c r="BC9" s="45"/>
      <c r="BD9" s="45"/>
      <c r="BE9" s="45"/>
      <c r="BF9" s="45"/>
      <c r="BG9" s="3"/>
      <c r="BH9" s="3"/>
      <c r="BI9" s="3"/>
      <c r="BJ9" s="3"/>
      <c r="BK9" s="3"/>
      <c r="BL9" s="49" t="s">
        <v>18</v>
      </c>
      <c r="BM9" s="50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6" t="str">
        <f>データ!M6</f>
        <v>-</v>
      </c>
      <c r="C10" s="46"/>
      <c r="D10" s="46"/>
      <c r="E10" s="46"/>
      <c r="F10" s="46"/>
      <c r="G10" s="46"/>
      <c r="H10" s="46"/>
      <c r="I10" s="46"/>
      <c r="J10" s="46" t="str">
        <f>データ!N6</f>
        <v>該当数値なし</v>
      </c>
      <c r="K10" s="46"/>
      <c r="L10" s="46"/>
      <c r="M10" s="46"/>
      <c r="N10" s="46"/>
      <c r="O10" s="46"/>
      <c r="P10" s="46"/>
      <c r="Q10" s="46"/>
      <c r="R10" s="46">
        <f>データ!O6</f>
        <v>94.39</v>
      </c>
      <c r="S10" s="46"/>
      <c r="T10" s="46"/>
      <c r="U10" s="46"/>
      <c r="V10" s="46"/>
      <c r="W10" s="46"/>
      <c r="X10" s="46"/>
      <c r="Y10" s="46"/>
      <c r="Z10" s="80">
        <f>データ!P6</f>
        <v>1620</v>
      </c>
      <c r="AA10" s="80"/>
      <c r="AB10" s="80"/>
      <c r="AC10" s="80"/>
      <c r="AD10" s="80"/>
      <c r="AE10" s="80"/>
      <c r="AF10" s="80"/>
      <c r="AG10" s="80"/>
      <c r="AH10" s="2"/>
      <c r="AI10" s="80">
        <f>データ!T6</f>
        <v>2019</v>
      </c>
      <c r="AJ10" s="80"/>
      <c r="AK10" s="80"/>
      <c r="AL10" s="80"/>
      <c r="AM10" s="80"/>
      <c r="AN10" s="80"/>
      <c r="AO10" s="80"/>
      <c r="AP10" s="80"/>
      <c r="AQ10" s="46">
        <f>データ!U6</f>
        <v>1110</v>
      </c>
      <c r="AR10" s="46"/>
      <c r="AS10" s="46"/>
      <c r="AT10" s="46"/>
      <c r="AU10" s="46"/>
      <c r="AV10" s="46"/>
      <c r="AW10" s="46"/>
      <c r="AX10" s="46"/>
      <c r="AY10" s="46">
        <f>データ!V6</f>
        <v>1.82</v>
      </c>
      <c r="AZ10" s="46"/>
      <c r="BA10" s="46"/>
      <c r="BB10" s="46"/>
      <c r="BC10" s="46"/>
      <c r="BD10" s="46"/>
      <c r="BE10" s="46"/>
      <c r="BF10" s="46"/>
      <c r="BG10" s="3"/>
      <c r="BH10" s="3"/>
      <c r="BI10" s="3"/>
      <c r="BJ10" s="2"/>
      <c r="BK10" s="2"/>
      <c r="BL10" s="64" t="s">
        <v>20</v>
      </c>
      <c r="BM10" s="65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6" t="s">
        <v>22</v>
      </c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</row>
    <row r="14" spans="1:78" ht="13.5" customHeight="1">
      <c r="A14" s="2"/>
      <c r="B14" s="68" t="s">
        <v>23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70"/>
      <c r="BK14" s="2"/>
      <c r="BL14" s="74" t="s">
        <v>24</v>
      </c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6"/>
    </row>
    <row r="15" spans="1:78" ht="13.5" customHeight="1">
      <c r="A15" s="2"/>
      <c r="B15" s="71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3"/>
      <c r="BK15" s="2"/>
      <c r="BL15" s="77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9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7" t="s">
        <v>107</v>
      </c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9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7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9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7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9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7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9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7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9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7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9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7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9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7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9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7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9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7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9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7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9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7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9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7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9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7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9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7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9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7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9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7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9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7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9"/>
    </row>
    <row r="34" spans="1:78" ht="13.5" customHeight="1">
      <c r="A34" s="2"/>
      <c r="B34" s="16"/>
      <c r="C34" s="63" t="s">
        <v>25</v>
      </c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19"/>
      <c r="R34" s="63" t="s">
        <v>26</v>
      </c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19"/>
      <c r="AG34" s="63" t="s">
        <v>27</v>
      </c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19"/>
      <c r="AV34" s="63" t="s">
        <v>28</v>
      </c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18"/>
      <c r="BK34" s="2"/>
      <c r="BL34" s="57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9"/>
    </row>
    <row r="35" spans="1:78" ht="13.5" customHeight="1">
      <c r="A35" s="2"/>
      <c r="B35" s="16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19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19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19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18"/>
      <c r="BK35" s="2"/>
      <c r="BL35" s="57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9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7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9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7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9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7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9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7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9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7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9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7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9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7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9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7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9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0"/>
      <c r="BM44" s="61"/>
      <c r="BN44" s="61"/>
      <c r="BO44" s="61"/>
      <c r="BP44" s="61"/>
      <c r="BQ44" s="61"/>
      <c r="BR44" s="61"/>
      <c r="BS44" s="61"/>
      <c r="BT44" s="61"/>
      <c r="BU44" s="61"/>
      <c r="BV44" s="61"/>
      <c r="BW44" s="61"/>
      <c r="BX44" s="61"/>
      <c r="BY44" s="61"/>
      <c r="BZ44" s="62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74" t="s">
        <v>29</v>
      </c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5"/>
      <c r="BY45" s="75"/>
      <c r="BZ45" s="76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77"/>
      <c r="BM46" s="78"/>
      <c r="BN46" s="78"/>
      <c r="BO46" s="78"/>
      <c r="BP46" s="78"/>
      <c r="BQ46" s="78"/>
      <c r="BR46" s="78"/>
      <c r="BS46" s="78"/>
      <c r="BT46" s="78"/>
      <c r="BU46" s="78"/>
      <c r="BV46" s="78"/>
      <c r="BW46" s="78"/>
      <c r="BX46" s="78"/>
      <c r="BY46" s="78"/>
      <c r="BZ46" s="79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7" t="s">
        <v>105</v>
      </c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9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7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9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7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9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7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9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7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9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7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9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7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9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7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9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7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9"/>
    </row>
    <row r="56" spans="1:78" ht="13.5" customHeight="1">
      <c r="A56" s="2"/>
      <c r="B56" s="16"/>
      <c r="C56" s="63" t="s">
        <v>30</v>
      </c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19"/>
      <c r="R56" s="63" t="s">
        <v>31</v>
      </c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19"/>
      <c r="AG56" s="63" t="s">
        <v>32</v>
      </c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19"/>
      <c r="AV56" s="63" t="s">
        <v>33</v>
      </c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18"/>
      <c r="BK56" s="2"/>
      <c r="BL56" s="57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9"/>
    </row>
    <row r="57" spans="1:78" ht="13.5" customHeight="1">
      <c r="A57" s="2"/>
      <c r="B57" s="16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19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19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19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18"/>
      <c r="BK57" s="2"/>
      <c r="BL57" s="57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9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57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9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57"/>
      <c r="BM59" s="58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59"/>
    </row>
    <row r="60" spans="1:78" ht="13.5" customHeight="1">
      <c r="A60" s="2"/>
      <c r="B60" s="71" t="s">
        <v>34</v>
      </c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3"/>
      <c r="BK60" s="2"/>
      <c r="BL60" s="57"/>
      <c r="BM60" s="58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9"/>
    </row>
    <row r="61" spans="1:78" ht="13.5" customHeight="1">
      <c r="A61" s="2"/>
      <c r="B61" s="71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3"/>
      <c r="BK61" s="2"/>
      <c r="BL61" s="57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9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7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9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0"/>
      <c r="BM63" s="61"/>
      <c r="BN63" s="61"/>
      <c r="BO63" s="61"/>
      <c r="BP63" s="61"/>
      <c r="BQ63" s="61"/>
      <c r="BR63" s="61"/>
      <c r="BS63" s="61"/>
      <c r="BT63" s="61"/>
      <c r="BU63" s="61"/>
      <c r="BV63" s="61"/>
      <c r="BW63" s="61"/>
      <c r="BX63" s="61"/>
      <c r="BY63" s="61"/>
      <c r="BZ63" s="62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74" t="s">
        <v>35</v>
      </c>
      <c r="BM64" s="75"/>
      <c r="BN64" s="75"/>
      <c r="BO64" s="75"/>
      <c r="BP64" s="75"/>
      <c r="BQ64" s="75"/>
      <c r="BR64" s="75"/>
      <c r="BS64" s="75"/>
      <c r="BT64" s="75"/>
      <c r="BU64" s="75"/>
      <c r="BV64" s="75"/>
      <c r="BW64" s="75"/>
      <c r="BX64" s="75"/>
      <c r="BY64" s="75"/>
      <c r="BZ64" s="76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77"/>
      <c r="BM65" s="78"/>
      <c r="BN65" s="78"/>
      <c r="BO65" s="78"/>
      <c r="BP65" s="78"/>
      <c r="BQ65" s="78"/>
      <c r="BR65" s="78"/>
      <c r="BS65" s="78"/>
      <c r="BT65" s="78"/>
      <c r="BU65" s="78"/>
      <c r="BV65" s="78"/>
      <c r="BW65" s="78"/>
      <c r="BX65" s="78"/>
      <c r="BY65" s="78"/>
      <c r="BZ65" s="79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7" t="s">
        <v>106</v>
      </c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9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7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9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7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9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7"/>
      <c r="BM69" s="58"/>
      <c r="BN69" s="58"/>
      <c r="BO69" s="58"/>
      <c r="BP69" s="58"/>
      <c r="BQ69" s="58"/>
      <c r="BR69" s="58"/>
      <c r="BS69" s="58"/>
      <c r="BT69" s="58"/>
      <c r="BU69" s="58"/>
      <c r="BV69" s="58"/>
      <c r="BW69" s="58"/>
      <c r="BX69" s="58"/>
      <c r="BY69" s="58"/>
      <c r="BZ69" s="59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7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9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7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9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7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9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7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9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7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9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7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9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7"/>
      <c r="BM76" s="58"/>
      <c r="BN76" s="58"/>
      <c r="BO76" s="58"/>
      <c r="BP76" s="58"/>
      <c r="BQ76" s="58"/>
      <c r="BR76" s="58"/>
      <c r="BS76" s="58"/>
      <c r="BT76" s="58"/>
      <c r="BU76" s="58"/>
      <c r="BV76" s="58"/>
      <c r="BW76" s="58"/>
      <c r="BX76" s="58"/>
      <c r="BY76" s="58"/>
      <c r="BZ76" s="59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7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9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7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9"/>
    </row>
    <row r="79" spans="1:78" ht="13.5" customHeight="1">
      <c r="A79" s="2"/>
      <c r="B79" s="16"/>
      <c r="C79" s="63" t="s">
        <v>36</v>
      </c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19"/>
      <c r="V79" s="19"/>
      <c r="W79" s="63" t="s">
        <v>37</v>
      </c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19"/>
      <c r="AP79" s="19"/>
      <c r="AQ79" s="63" t="s">
        <v>38</v>
      </c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17"/>
      <c r="BJ79" s="18"/>
      <c r="BK79" s="2"/>
      <c r="BL79" s="57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9"/>
    </row>
    <row r="80" spans="1:78" ht="13.5" customHeight="1">
      <c r="A80" s="2"/>
      <c r="B80" s="16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19"/>
      <c r="V80" s="19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19"/>
      <c r="AP80" s="19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17"/>
      <c r="BJ80" s="18"/>
      <c r="BK80" s="2"/>
      <c r="BL80" s="57"/>
      <c r="BM80" s="58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8"/>
      <c r="BY80" s="58"/>
      <c r="BZ80" s="59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57"/>
      <c r="BM81" s="58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59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0"/>
      <c r="BM82" s="61"/>
      <c r="BN82" s="61"/>
      <c r="BO82" s="61"/>
      <c r="BP82" s="61"/>
      <c r="BQ82" s="61"/>
      <c r="BR82" s="61"/>
      <c r="BS82" s="61"/>
      <c r="BT82" s="61"/>
      <c r="BU82" s="61"/>
      <c r="BV82" s="61"/>
      <c r="BW82" s="61"/>
      <c r="BX82" s="61"/>
      <c r="BY82" s="61"/>
      <c r="BZ82" s="62"/>
    </row>
    <row r="83" spans="1:78">
      <c r="C83" s="2" t="s">
        <v>39</v>
      </c>
    </row>
  </sheetData>
  <sheetProtection password="B501" sheet="1" objects="1" scenarios="1" formatCells="0" formatColumns="0" formatRows="0"/>
  <mergeCells count="53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16:BZ44"/>
    <mergeCell ref="C34:P35"/>
    <mergeCell ref="R34:AE35"/>
    <mergeCell ref="AG34:AT35"/>
    <mergeCell ref="AV34:BI35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2:BZ4"/>
    <mergeCell ref="B6:AG6"/>
    <mergeCell ref="B7:I7"/>
    <mergeCell ref="J7:Q7"/>
    <mergeCell ref="R7:Y7"/>
    <mergeCell ref="Z7:AG7"/>
    <mergeCell ref="AI7:AP7"/>
    <mergeCell ref="AQ7:AX7"/>
    <mergeCell ref="AY7:BF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2" t="s">
        <v>49</v>
      </c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4"/>
      <c r="W3" s="88" t="s">
        <v>50</v>
      </c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 t="s">
        <v>51</v>
      </c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</row>
    <row r="4" spans="1:143">
      <c r="A4" s="26" t="s">
        <v>52</v>
      </c>
      <c r="B4" s="28"/>
      <c r="C4" s="28"/>
      <c r="D4" s="28"/>
      <c r="E4" s="28"/>
      <c r="F4" s="28"/>
      <c r="G4" s="28"/>
      <c r="H4" s="85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7"/>
      <c r="W4" s="81" t="s">
        <v>53</v>
      </c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 t="s">
        <v>54</v>
      </c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 t="s">
        <v>55</v>
      </c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 t="s">
        <v>56</v>
      </c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 t="s">
        <v>57</v>
      </c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 t="s">
        <v>58</v>
      </c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 t="s">
        <v>59</v>
      </c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 t="s">
        <v>60</v>
      </c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 t="s">
        <v>61</v>
      </c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 t="s">
        <v>62</v>
      </c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 t="s">
        <v>63</v>
      </c>
      <c r="ED4" s="81"/>
      <c r="EE4" s="81"/>
      <c r="EF4" s="81"/>
      <c r="EG4" s="81"/>
      <c r="EH4" s="81"/>
      <c r="EI4" s="81"/>
      <c r="EJ4" s="81"/>
      <c r="EK4" s="81"/>
      <c r="EL4" s="81"/>
      <c r="EM4" s="81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2014</v>
      </c>
      <c r="C6" s="31">
        <f t="shared" ref="C6:V6" si="3">C7</f>
        <v>103675</v>
      </c>
      <c r="D6" s="31">
        <f t="shared" si="3"/>
        <v>47</v>
      </c>
      <c r="E6" s="31">
        <f t="shared" si="3"/>
        <v>1</v>
      </c>
      <c r="F6" s="31">
        <f t="shared" si="3"/>
        <v>0</v>
      </c>
      <c r="G6" s="31">
        <f t="shared" si="3"/>
        <v>0</v>
      </c>
      <c r="H6" s="31" t="str">
        <f t="shared" si="3"/>
        <v>群馬県　神流町</v>
      </c>
      <c r="I6" s="31" t="str">
        <f t="shared" si="3"/>
        <v>法非適用</v>
      </c>
      <c r="J6" s="31" t="str">
        <f t="shared" si="3"/>
        <v>水道事業</v>
      </c>
      <c r="K6" s="31" t="str">
        <f t="shared" si="3"/>
        <v>簡易水道事業</v>
      </c>
      <c r="L6" s="31" t="str">
        <f t="shared" si="3"/>
        <v>D3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94.39</v>
      </c>
      <c r="P6" s="32">
        <f t="shared" si="3"/>
        <v>1620</v>
      </c>
      <c r="Q6" s="32">
        <f t="shared" si="3"/>
        <v>2170</v>
      </c>
      <c r="R6" s="32">
        <f t="shared" si="3"/>
        <v>114.6</v>
      </c>
      <c r="S6" s="32">
        <f t="shared" si="3"/>
        <v>18.940000000000001</v>
      </c>
      <c r="T6" s="32">
        <f t="shared" si="3"/>
        <v>2019</v>
      </c>
      <c r="U6" s="32">
        <f t="shared" si="3"/>
        <v>1110</v>
      </c>
      <c r="V6" s="32">
        <f t="shared" si="3"/>
        <v>1.82</v>
      </c>
      <c r="W6" s="33">
        <f>IF(W7="",NA(),W7)</f>
        <v>61.67</v>
      </c>
      <c r="X6" s="33">
        <f t="shared" ref="X6:AF6" si="4">IF(X7="",NA(),X7)</f>
        <v>54.84</v>
      </c>
      <c r="Y6" s="33">
        <f t="shared" si="4"/>
        <v>46.39</v>
      </c>
      <c r="Z6" s="33">
        <f t="shared" si="4"/>
        <v>44.2</v>
      </c>
      <c r="AA6" s="33">
        <f t="shared" si="4"/>
        <v>49.95</v>
      </c>
      <c r="AB6" s="33">
        <f t="shared" si="4"/>
        <v>78.62</v>
      </c>
      <c r="AC6" s="33">
        <f t="shared" si="4"/>
        <v>75.89</v>
      </c>
      <c r="AD6" s="33">
        <f t="shared" si="4"/>
        <v>74.52</v>
      </c>
      <c r="AE6" s="33">
        <f t="shared" si="4"/>
        <v>76.09</v>
      </c>
      <c r="AF6" s="33">
        <f t="shared" si="4"/>
        <v>75.87</v>
      </c>
      <c r="AG6" s="32" t="str">
        <f>IF(AG7="","",IF(AG7="-","【-】","【"&amp;SUBSTITUTE(TEXT(AG7,"#,##0.00"),"-","△")&amp;"】"))</f>
        <v>【76.03】</v>
      </c>
      <c r="AH6" s="32" t="e">
        <f>IF(AH7="",NA(),AH7)</f>
        <v>#N/A</v>
      </c>
      <c r="AI6" s="32" t="e">
        <f t="shared" ref="AI6:AQ6" si="5">IF(AI7="",NA(),AI7)</f>
        <v>#N/A</v>
      </c>
      <c r="AJ6" s="32" t="e">
        <f t="shared" si="5"/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str">
        <f>IF(AR7="","",IF(AR7="-","【-】","【"&amp;SUBSTITUTE(TEXT(AR7,"#,##0.00"),"-","△")&amp;"】"))</f>
        <v/>
      </c>
      <c r="AS6" s="32" t="e">
        <f>IF(AS7="",NA(),AS7)</f>
        <v>#N/A</v>
      </c>
      <c r="AT6" s="32" t="e">
        <f t="shared" ref="AT6:BB6" si="6">IF(AT7="",NA(),AT7)</f>
        <v>#N/A</v>
      </c>
      <c r="AU6" s="32" t="e">
        <f t="shared" si="6"/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str">
        <f>IF(BC7="","",IF(BC7="-","【-】","【"&amp;SUBSTITUTE(TEXT(BC7,"#,##0.00"),"-","△")&amp;"】"))</f>
        <v/>
      </c>
      <c r="BD6" s="33">
        <f>IF(BD7="",NA(),BD7)</f>
        <v>1539.18</v>
      </c>
      <c r="BE6" s="33">
        <f t="shared" ref="BE6:BM6" si="7">IF(BE7="",NA(),BE7)</f>
        <v>1509.92</v>
      </c>
      <c r="BF6" s="33">
        <f t="shared" si="7"/>
        <v>1412.17</v>
      </c>
      <c r="BG6" s="33">
        <f t="shared" si="7"/>
        <v>1349.24</v>
      </c>
      <c r="BH6" s="33">
        <f t="shared" si="7"/>
        <v>1741.43</v>
      </c>
      <c r="BI6" s="33">
        <f t="shared" si="7"/>
        <v>1137.3599999999999</v>
      </c>
      <c r="BJ6" s="33">
        <f t="shared" si="7"/>
        <v>1124.6400000000001</v>
      </c>
      <c r="BK6" s="33">
        <f t="shared" si="7"/>
        <v>1108.26</v>
      </c>
      <c r="BL6" s="33">
        <f t="shared" si="7"/>
        <v>1113.76</v>
      </c>
      <c r="BM6" s="33">
        <f t="shared" si="7"/>
        <v>1125.69</v>
      </c>
      <c r="BN6" s="32" t="str">
        <f>IF(BN7="","",IF(BN7="-","【-】","【"&amp;SUBSTITUTE(TEXT(BN7,"#,##0.00"),"-","△")&amp;"】"))</f>
        <v>【1,239.32】</v>
      </c>
      <c r="BO6" s="33">
        <f>IF(BO7="",NA(),BO7)</f>
        <v>42.33</v>
      </c>
      <c r="BP6" s="33">
        <f t="shared" ref="BP6:BX6" si="8">IF(BP7="",NA(),BP7)</f>
        <v>37.619999999999997</v>
      </c>
      <c r="BQ6" s="33">
        <f t="shared" si="8"/>
        <v>29.5</v>
      </c>
      <c r="BR6" s="33">
        <f t="shared" si="8"/>
        <v>31.32</v>
      </c>
      <c r="BS6" s="33">
        <f t="shared" si="8"/>
        <v>36.11</v>
      </c>
      <c r="BT6" s="33">
        <f t="shared" si="8"/>
        <v>57.51</v>
      </c>
      <c r="BU6" s="33">
        <f t="shared" si="8"/>
        <v>56.46</v>
      </c>
      <c r="BV6" s="33">
        <f t="shared" si="8"/>
        <v>19.77</v>
      </c>
      <c r="BW6" s="33">
        <f t="shared" si="8"/>
        <v>34.25</v>
      </c>
      <c r="BX6" s="33">
        <f t="shared" si="8"/>
        <v>46.48</v>
      </c>
      <c r="BY6" s="32" t="str">
        <f>IF(BY7="","",IF(BY7="-","【-】","【"&amp;SUBSTITUTE(TEXT(BY7,"#,##0.00"),"-","△")&amp;"】"))</f>
        <v>【36.33】</v>
      </c>
      <c r="BZ6" s="33">
        <f>IF(BZ7="",NA(),BZ7)</f>
        <v>225.43</v>
      </c>
      <c r="CA6" s="33">
        <f t="shared" ref="CA6:CI6" si="9">IF(CA7="",NA(),CA7)</f>
        <v>258.2</v>
      </c>
      <c r="CB6" s="33">
        <f t="shared" si="9"/>
        <v>321.89999999999998</v>
      </c>
      <c r="CC6" s="33">
        <f t="shared" si="9"/>
        <v>312.60000000000002</v>
      </c>
      <c r="CD6" s="33">
        <f t="shared" si="9"/>
        <v>280.57</v>
      </c>
      <c r="CE6" s="33">
        <f t="shared" si="9"/>
        <v>291.83</v>
      </c>
      <c r="CF6" s="33">
        <f t="shared" si="9"/>
        <v>306.49</v>
      </c>
      <c r="CG6" s="33">
        <f t="shared" si="9"/>
        <v>878.73</v>
      </c>
      <c r="CH6" s="33">
        <f t="shared" si="9"/>
        <v>501.18</v>
      </c>
      <c r="CI6" s="33">
        <f t="shared" si="9"/>
        <v>376.61</v>
      </c>
      <c r="CJ6" s="32" t="str">
        <f>IF(CJ7="","",IF(CJ7="-","【-】","【"&amp;SUBSTITUTE(TEXT(CJ7,"#,##0.00"),"-","△")&amp;"】"))</f>
        <v>【476.46】</v>
      </c>
      <c r="CK6" s="33">
        <f>IF(CK7="",NA(),CK7)</f>
        <v>33.47</v>
      </c>
      <c r="CL6" s="33">
        <f t="shared" ref="CL6:CT6" si="10">IF(CL7="",NA(),CL7)</f>
        <v>33.380000000000003</v>
      </c>
      <c r="CM6" s="33">
        <f t="shared" si="10"/>
        <v>32.28</v>
      </c>
      <c r="CN6" s="33">
        <f t="shared" si="10"/>
        <v>30.54</v>
      </c>
      <c r="CO6" s="33">
        <f t="shared" si="10"/>
        <v>29.58</v>
      </c>
      <c r="CP6" s="33">
        <f t="shared" si="10"/>
        <v>57.95</v>
      </c>
      <c r="CQ6" s="33">
        <f t="shared" si="10"/>
        <v>58.25</v>
      </c>
      <c r="CR6" s="33">
        <f t="shared" si="10"/>
        <v>57.17</v>
      </c>
      <c r="CS6" s="33">
        <f t="shared" si="10"/>
        <v>57.55</v>
      </c>
      <c r="CT6" s="33">
        <f t="shared" si="10"/>
        <v>57.43</v>
      </c>
      <c r="CU6" s="32" t="str">
        <f>IF(CU7="","",IF(CU7="-","【-】","【"&amp;SUBSTITUTE(TEXT(CU7,"#,##0.00"),"-","△")&amp;"】"))</f>
        <v>【58.19】</v>
      </c>
      <c r="CV6" s="33">
        <f>IF(CV7="",NA(),CV7)</f>
        <v>82.62</v>
      </c>
      <c r="CW6" s="33">
        <f t="shared" ref="CW6:DE6" si="11">IF(CW7="",NA(),CW7)</f>
        <v>78.14</v>
      </c>
      <c r="CX6" s="33">
        <f t="shared" si="11"/>
        <v>82.93</v>
      </c>
      <c r="CY6" s="33">
        <f t="shared" si="11"/>
        <v>82.93</v>
      </c>
      <c r="CZ6" s="33">
        <f t="shared" si="11"/>
        <v>82.96</v>
      </c>
      <c r="DA6" s="33">
        <f t="shared" si="11"/>
        <v>76.33</v>
      </c>
      <c r="DB6" s="33">
        <f t="shared" si="11"/>
        <v>74.53</v>
      </c>
      <c r="DC6" s="33">
        <f t="shared" si="11"/>
        <v>74.94</v>
      </c>
      <c r="DD6" s="33">
        <f t="shared" si="11"/>
        <v>74.14</v>
      </c>
      <c r="DE6" s="33">
        <f t="shared" si="11"/>
        <v>73.83</v>
      </c>
      <c r="DF6" s="32" t="str">
        <f>IF(DF7="","",IF(DF7="-","【-】","【"&amp;SUBSTITUTE(TEXT(DF7,"#,##0.00"),"-","△")&amp;"】"))</f>
        <v>【75.39】</v>
      </c>
      <c r="DG6" s="32" t="e">
        <f>IF(DG7="",NA(),DG7)</f>
        <v>#N/A</v>
      </c>
      <c r="DH6" s="32" t="e">
        <f t="shared" ref="DH6:DP6" si="12">IF(DH7="",NA(),DH7)</f>
        <v>#N/A</v>
      </c>
      <c r="DI6" s="32" t="e">
        <f t="shared" si="12"/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str">
        <f>IF(DQ7="","",IF(DQ7="-","【-】","【"&amp;SUBSTITUTE(TEXT(DQ7,"#,##0.00"),"-","△")&amp;"】"))</f>
        <v/>
      </c>
      <c r="DR6" s="32" t="e">
        <f>IF(DR7="",NA(),DR7)</f>
        <v>#N/A</v>
      </c>
      <c r="DS6" s="32" t="e">
        <f t="shared" ref="DS6:EA6" si="13">IF(DS7="",NA(),DS7)</f>
        <v>#N/A</v>
      </c>
      <c r="DT6" s="32" t="e">
        <f t="shared" si="13"/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str">
        <f>IF(EB7="","",IF(EB7="-","【-】","【"&amp;SUBSTITUTE(TEXT(EB7,"#,##0.00"),"-","△")&amp;"】"))</f>
        <v/>
      </c>
      <c r="EC6" s="33">
        <f>IF(EC7="",NA(),EC7)</f>
        <v>0.8</v>
      </c>
      <c r="ED6" s="33">
        <f t="shared" ref="ED6:EL6" si="14">IF(ED7="",NA(),ED7)</f>
        <v>0.18</v>
      </c>
      <c r="EE6" s="33">
        <f t="shared" si="14"/>
        <v>1.02</v>
      </c>
      <c r="EF6" s="33">
        <f t="shared" si="14"/>
        <v>0.56000000000000005</v>
      </c>
      <c r="EG6" s="33">
        <f t="shared" si="14"/>
        <v>1.19</v>
      </c>
      <c r="EH6" s="33">
        <f t="shared" si="14"/>
        <v>0.48</v>
      </c>
      <c r="EI6" s="33">
        <f t="shared" si="14"/>
        <v>0.47</v>
      </c>
      <c r="EJ6" s="33">
        <f t="shared" si="14"/>
        <v>0.46</v>
      </c>
      <c r="EK6" s="33">
        <f t="shared" si="14"/>
        <v>0.8</v>
      </c>
      <c r="EL6" s="33">
        <f t="shared" si="14"/>
        <v>0.69</v>
      </c>
      <c r="EM6" s="32" t="str">
        <f>IF(EM7="","",IF(EM7="-","【-】","【"&amp;SUBSTITUTE(TEXT(EM7,"#,##0.00"),"-","△")&amp;"】"))</f>
        <v>【0.74】</v>
      </c>
    </row>
    <row r="7" spans="1:143" s="34" customFormat="1">
      <c r="A7" s="26"/>
      <c r="B7" s="35">
        <v>2014</v>
      </c>
      <c r="C7" s="35">
        <v>103675</v>
      </c>
      <c r="D7" s="35">
        <v>47</v>
      </c>
      <c r="E7" s="35">
        <v>1</v>
      </c>
      <c r="F7" s="35">
        <v>0</v>
      </c>
      <c r="G7" s="35">
        <v>0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 t="s">
        <v>99</v>
      </c>
      <c r="O7" s="36">
        <v>94.39</v>
      </c>
      <c r="P7" s="36">
        <v>1620</v>
      </c>
      <c r="Q7" s="36">
        <v>2170</v>
      </c>
      <c r="R7" s="36">
        <v>114.6</v>
      </c>
      <c r="S7" s="36">
        <v>18.940000000000001</v>
      </c>
      <c r="T7" s="36">
        <v>2019</v>
      </c>
      <c r="U7" s="36">
        <v>1110</v>
      </c>
      <c r="V7" s="36">
        <v>1.82</v>
      </c>
      <c r="W7" s="36">
        <v>61.67</v>
      </c>
      <c r="X7" s="36">
        <v>54.84</v>
      </c>
      <c r="Y7" s="36">
        <v>46.39</v>
      </c>
      <c r="Z7" s="36">
        <v>44.2</v>
      </c>
      <c r="AA7" s="36">
        <v>49.95</v>
      </c>
      <c r="AB7" s="36">
        <v>78.62</v>
      </c>
      <c r="AC7" s="36">
        <v>75.89</v>
      </c>
      <c r="AD7" s="36">
        <v>74.52</v>
      </c>
      <c r="AE7" s="36">
        <v>76.09</v>
      </c>
      <c r="AF7" s="36">
        <v>75.87</v>
      </c>
      <c r="AG7" s="36">
        <v>76.03</v>
      </c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>
        <v>1539.18</v>
      </c>
      <c r="BE7" s="36">
        <v>1509.92</v>
      </c>
      <c r="BF7" s="36">
        <v>1412.17</v>
      </c>
      <c r="BG7" s="36">
        <v>1349.24</v>
      </c>
      <c r="BH7" s="36">
        <v>1741.43</v>
      </c>
      <c r="BI7" s="36">
        <v>1137.3599999999999</v>
      </c>
      <c r="BJ7" s="36">
        <v>1124.6400000000001</v>
      </c>
      <c r="BK7" s="36">
        <v>1108.26</v>
      </c>
      <c r="BL7" s="36">
        <v>1113.76</v>
      </c>
      <c r="BM7" s="36">
        <v>1125.69</v>
      </c>
      <c r="BN7" s="36">
        <v>1239.32</v>
      </c>
      <c r="BO7" s="36">
        <v>42.33</v>
      </c>
      <c r="BP7" s="36">
        <v>37.619999999999997</v>
      </c>
      <c r="BQ7" s="36">
        <v>29.5</v>
      </c>
      <c r="BR7" s="36">
        <v>31.32</v>
      </c>
      <c r="BS7" s="36">
        <v>36.11</v>
      </c>
      <c r="BT7" s="36">
        <v>57.51</v>
      </c>
      <c r="BU7" s="36">
        <v>56.46</v>
      </c>
      <c r="BV7" s="36">
        <v>19.77</v>
      </c>
      <c r="BW7" s="36">
        <v>34.25</v>
      </c>
      <c r="BX7" s="36">
        <v>46.48</v>
      </c>
      <c r="BY7" s="36">
        <v>36.33</v>
      </c>
      <c r="BZ7" s="36">
        <v>225.43</v>
      </c>
      <c r="CA7" s="36">
        <v>258.2</v>
      </c>
      <c r="CB7" s="36">
        <v>321.89999999999998</v>
      </c>
      <c r="CC7" s="36">
        <v>312.60000000000002</v>
      </c>
      <c r="CD7" s="36">
        <v>280.57</v>
      </c>
      <c r="CE7" s="36">
        <v>291.83</v>
      </c>
      <c r="CF7" s="36">
        <v>306.49</v>
      </c>
      <c r="CG7" s="36">
        <v>878.73</v>
      </c>
      <c r="CH7" s="36">
        <v>501.18</v>
      </c>
      <c r="CI7" s="36">
        <v>376.61</v>
      </c>
      <c r="CJ7" s="36">
        <v>476.46</v>
      </c>
      <c r="CK7" s="36">
        <v>33.47</v>
      </c>
      <c r="CL7" s="36">
        <v>33.380000000000003</v>
      </c>
      <c r="CM7" s="36">
        <v>32.28</v>
      </c>
      <c r="CN7" s="36">
        <v>30.54</v>
      </c>
      <c r="CO7" s="36">
        <v>29.58</v>
      </c>
      <c r="CP7" s="36">
        <v>57.95</v>
      </c>
      <c r="CQ7" s="36">
        <v>58.25</v>
      </c>
      <c r="CR7" s="36">
        <v>57.17</v>
      </c>
      <c r="CS7" s="36">
        <v>57.55</v>
      </c>
      <c r="CT7" s="36">
        <v>57.43</v>
      </c>
      <c r="CU7" s="36">
        <v>58.19</v>
      </c>
      <c r="CV7" s="36">
        <v>82.62</v>
      </c>
      <c r="CW7" s="36">
        <v>78.14</v>
      </c>
      <c r="CX7" s="36">
        <v>82.93</v>
      </c>
      <c r="CY7" s="36">
        <v>82.93</v>
      </c>
      <c r="CZ7" s="36">
        <v>82.96</v>
      </c>
      <c r="DA7" s="36">
        <v>76.33</v>
      </c>
      <c r="DB7" s="36">
        <v>74.53</v>
      </c>
      <c r="DC7" s="36">
        <v>74.94</v>
      </c>
      <c r="DD7" s="36">
        <v>74.14</v>
      </c>
      <c r="DE7" s="36">
        <v>73.83</v>
      </c>
      <c r="DF7" s="36">
        <v>75.39</v>
      </c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>
        <v>0.8</v>
      </c>
      <c r="ED7" s="36">
        <v>0.18</v>
      </c>
      <c r="EE7" s="36">
        <v>1.02</v>
      </c>
      <c r="EF7" s="36">
        <v>0.56000000000000005</v>
      </c>
      <c r="EG7" s="36">
        <v>1.19</v>
      </c>
      <c r="EH7" s="36">
        <v>0.48</v>
      </c>
      <c r="EI7" s="36">
        <v>0.47</v>
      </c>
      <c r="EJ7" s="36">
        <v>0.46</v>
      </c>
      <c r="EK7" s="36">
        <v>0.8</v>
      </c>
      <c r="EL7" s="36">
        <v>0.69</v>
      </c>
      <c r="EM7" s="36">
        <v>0.74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</row>
    <row r="9" spans="1:143">
      <c r="A9" s="38"/>
      <c r="B9" s="38" t="s">
        <v>100</v>
      </c>
      <c r="C9" s="38" t="s">
        <v>101</v>
      </c>
      <c r="D9" s="38" t="s">
        <v>102</v>
      </c>
      <c r="E9" s="38" t="s">
        <v>103</v>
      </c>
      <c r="F9" s="38" t="s">
        <v>104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8" t="s">
        <v>43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Ｈ27年度</cp:lastModifiedBy>
  <dcterms:created xsi:type="dcterms:W3CDTF">2016-01-18T05:01:02Z</dcterms:created>
  <dcterms:modified xsi:type="dcterms:W3CDTF">2016-02-12T01:09:59Z</dcterms:modified>
  <cp:category/>
</cp:coreProperties>
</file>