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
    </mc:Choice>
  </mc:AlternateContent>
  <workbookProtection workbookPassword="8649" lockStructure="1"/>
  <bookViews>
    <workbookView xWindow="-3885" yWindow="150" windowWidth="20610" windowHeight="1164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F19" i="4" s="1"/>
  <c r="AT6" i="5"/>
  <c r="N16" i="4" s="1"/>
  <c r="AS6" i="5"/>
  <c r="AR6" i="5"/>
  <c r="AQ6" i="5"/>
  <c r="H16" i="4" s="1"/>
  <c r="AP6" i="5"/>
  <c r="F16" i="4" s="1"/>
  <c r="AO6" i="5"/>
  <c r="AN6" i="5"/>
  <c r="AM6" i="5"/>
  <c r="J15" i="4" s="1"/>
  <c r="AL6" i="5"/>
  <c r="H15" i="4" s="1"/>
  <c r="AK6" i="5"/>
  <c r="AJ6" i="5"/>
  <c r="AI6" i="5"/>
  <c r="AH6" i="5"/>
  <c r="J14" i="4" s="1"/>
  <c r="AG6" i="5"/>
  <c r="AF6" i="5"/>
  <c r="AE6" i="5"/>
  <c r="N13" i="4" s="1"/>
  <c r="AD6" i="5"/>
  <c r="L13" i="4" s="1"/>
  <c r="AC6" i="5"/>
  <c r="AB6" i="5"/>
  <c r="AA6" i="5"/>
  <c r="F13" i="4" s="1"/>
  <c r="Z6" i="5"/>
  <c r="N12" i="4" s="1"/>
  <c r="Y6" i="5"/>
  <c r="X6" i="5"/>
  <c r="W6" i="5"/>
  <c r="H12" i="4" s="1"/>
  <c r="V6" i="5"/>
  <c r="F12" i="4" s="1"/>
  <c r="U6" i="5"/>
  <c r="T6" i="5"/>
  <c r="S6" i="5"/>
  <c r="J7" i="4" s="1"/>
  <c r="R6" i="5"/>
  <c r="Q6" i="5"/>
  <c r="P6" i="5"/>
  <c r="N5" i="4" s="1"/>
  <c r="O6" i="5"/>
  <c r="N6" i="5"/>
  <c r="F5" i="4" s="1"/>
  <c r="M6" i="5"/>
  <c r="L6" i="5"/>
  <c r="FS8" i="5" s="1"/>
  <c r="K6" i="5"/>
  <c r="J3" i="4" s="1"/>
  <c r="J6" i="5"/>
  <c r="F3" i="4" s="1"/>
  <c r="I6" i="5"/>
  <c r="H6" i="5"/>
  <c r="B1" i="4" s="1"/>
  <c r="G6" i="5"/>
  <c r="F6" i="5"/>
  <c r="E6" i="5"/>
  <c r="D6" i="5"/>
  <c r="C6" i="5"/>
  <c r="B6" i="5"/>
  <c r="B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N15" i="4"/>
  <c r="L15" i="4"/>
  <c r="F15" i="4"/>
  <c r="N14" i="4"/>
  <c r="L14" i="4"/>
  <c r="H14" i="4"/>
  <c r="F14" i="4"/>
  <c r="J13" i="4"/>
  <c r="H13" i="4"/>
  <c r="L12" i="4"/>
  <c r="J12" i="4"/>
  <c r="B9" i="4"/>
  <c r="J5" i="4"/>
  <c r="B5" i="4"/>
  <c r="B3" i="4"/>
  <c r="MJ16" i="5" l="1"/>
  <c r="LP16" i="5"/>
  <c r="LZ16" i="5"/>
  <c r="LF16" i="5"/>
  <c r="KK16" i="5"/>
  <c r="JQ16" i="5"/>
  <c r="IW16" i="5"/>
  <c r="IB16" i="5"/>
  <c r="HH16" i="5"/>
  <c r="KV16" i="5"/>
  <c r="JG16" i="5"/>
  <c r="HR16" i="5"/>
  <c r="GX16" i="5"/>
  <c r="GC16" i="5"/>
  <c r="FI16" i="5"/>
  <c r="EN16" i="5"/>
  <c r="DT16" i="5"/>
  <c r="CZ16" i="5"/>
  <c r="CE16" i="5"/>
  <c r="BI16" i="5"/>
  <c r="KA16" i="5"/>
  <c r="IL16" i="5"/>
  <c r="GM16" i="5"/>
  <c r="FS16" i="5"/>
  <c r="EY16" i="5"/>
  <c r="ED16" i="5"/>
  <c r="DJ16" i="5"/>
  <c r="CO16" i="5"/>
  <c r="BT16" i="5"/>
  <c r="AX16" i="5"/>
  <c r="MJ10" i="5"/>
  <c r="LP10" i="5"/>
  <c r="KV10" i="5"/>
  <c r="KA10" i="5"/>
  <c r="GX10" i="5"/>
  <c r="CE10" i="5"/>
  <c r="BI10" i="5"/>
  <c r="LZ10" i="5"/>
  <c r="LF10" i="5"/>
  <c r="KK10" i="5"/>
  <c r="JQ10" i="5"/>
  <c r="IW10" i="5"/>
  <c r="IB10" i="5"/>
  <c r="HH10" i="5"/>
  <c r="GM10" i="5"/>
  <c r="FS10" i="5"/>
  <c r="EY10" i="5"/>
  <c r="ED10" i="5"/>
  <c r="DJ10" i="5"/>
  <c r="CO10" i="5"/>
  <c r="BT10" i="5"/>
  <c r="AX10" i="5"/>
  <c r="F11" i="4"/>
  <c r="JG10" i="5"/>
  <c r="IL10" i="5"/>
  <c r="HR10" i="5"/>
  <c r="GC10" i="5"/>
  <c r="FI10" i="5"/>
  <c r="EN10" i="5"/>
  <c r="DT10" i="5"/>
  <c r="CZ10" i="5"/>
  <c r="FW18" i="5"/>
  <c r="FU18" i="5"/>
  <c r="FS18" i="5"/>
  <c r="FV18" i="5"/>
  <c r="FT18" i="5"/>
  <c r="FW12" i="5"/>
  <c r="FU12" i="5"/>
  <c r="FV12" i="5"/>
  <c r="FT12" i="5"/>
  <c r="FS12" i="5"/>
  <c r="GM8" i="5"/>
  <c r="IO18" i="5"/>
  <c r="IM18" i="5"/>
  <c r="IP18" i="5"/>
  <c r="IN18" i="5"/>
  <c r="IL18" i="5"/>
  <c r="IO12" i="5"/>
  <c r="IM12" i="5"/>
  <c r="IP12" i="5"/>
  <c r="IN12" i="5"/>
  <c r="IL12" i="5"/>
  <c r="KO18" i="5"/>
  <c r="KM18" i="5"/>
  <c r="KK18" i="5"/>
  <c r="KN18" i="5"/>
  <c r="KL18" i="5"/>
  <c r="KO12" i="5"/>
  <c r="KM12" i="5"/>
  <c r="KK12" i="5"/>
  <c r="KN12" i="5"/>
  <c r="KL12" i="5"/>
  <c r="MM18" i="5"/>
  <c r="MK18" i="5"/>
  <c r="MN18" i="5"/>
  <c r="ML18" i="5"/>
  <c r="MJ18" i="5"/>
  <c r="MM12" i="5"/>
  <c r="MK12" i="5"/>
  <c r="MN12" i="5"/>
  <c r="ML12" i="5"/>
  <c r="MJ12" i="5"/>
  <c r="D10" i="5"/>
  <c r="F10" i="5"/>
  <c r="N3" i="4"/>
  <c r="EY8" i="5"/>
  <c r="FI8" i="5"/>
  <c r="HA18" i="5"/>
  <c r="GY18" i="5"/>
  <c r="HB18" i="5"/>
  <c r="GZ18" i="5"/>
  <c r="GX18" i="5"/>
  <c r="HA12" i="5"/>
  <c r="GY12" i="5"/>
  <c r="HB12" i="5"/>
  <c r="GZ12" i="5"/>
  <c r="GX12" i="5"/>
  <c r="HL18" i="5"/>
  <c r="HJ18" i="5"/>
  <c r="HH18" i="5"/>
  <c r="HK18" i="5"/>
  <c r="HI18" i="5"/>
  <c r="HL12" i="5"/>
  <c r="HJ12" i="5"/>
  <c r="HH12" i="5"/>
  <c r="HK12" i="5"/>
  <c r="HI12" i="5"/>
  <c r="HU18" i="5"/>
  <c r="HS18" i="5"/>
  <c r="HV18" i="5"/>
  <c r="HT18" i="5"/>
  <c r="HR18" i="5"/>
  <c r="HU12" i="5"/>
  <c r="HS12" i="5"/>
  <c r="HV12" i="5"/>
  <c r="HT12" i="5"/>
  <c r="HR12" i="5"/>
  <c r="JA18" i="5"/>
  <c r="IY18" i="5"/>
  <c r="IW18" i="5"/>
  <c r="IZ18" i="5"/>
  <c r="IX18" i="5"/>
  <c r="JA12" i="5"/>
  <c r="IY12" i="5"/>
  <c r="IW12" i="5"/>
  <c r="IZ12" i="5"/>
  <c r="IX12" i="5"/>
  <c r="JJ18" i="5"/>
  <c r="JH18" i="5"/>
  <c r="JK18" i="5"/>
  <c r="JI18" i="5"/>
  <c r="JG18" i="5"/>
  <c r="JJ12" i="5"/>
  <c r="JH12" i="5"/>
  <c r="JK12" i="5"/>
  <c r="JI12" i="5"/>
  <c r="JG12" i="5"/>
  <c r="JU18" i="5"/>
  <c r="JS18" i="5"/>
  <c r="JQ18" i="5"/>
  <c r="JT18" i="5"/>
  <c r="JR18" i="5"/>
  <c r="JU12" i="5"/>
  <c r="JS12" i="5"/>
  <c r="JQ12" i="5"/>
  <c r="JT12" i="5"/>
  <c r="JR12" i="5"/>
  <c r="KY18" i="5"/>
  <c r="KW18" i="5"/>
  <c r="KZ18" i="5"/>
  <c r="KX18" i="5"/>
  <c r="KV18" i="5"/>
  <c r="KY12" i="5"/>
  <c r="KW12" i="5"/>
  <c r="KZ12" i="5"/>
  <c r="KX12" i="5"/>
  <c r="KV12" i="5"/>
  <c r="LJ18" i="5"/>
  <c r="LH18" i="5"/>
  <c r="LF18" i="5"/>
  <c r="LI18" i="5"/>
  <c r="LG18" i="5"/>
  <c r="LJ12" i="5"/>
  <c r="LH12" i="5"/>
  <c r="LF12" i="5"/>
  <c r="LI12" i="5"/>
  <c r="LG12" i="5"/>
  <c r="LS18" i="5"/>
  <c r="LQ18" i="5"/>
  <c r="LT18" i="5"/>
  <c r="LR18" i="5"/>
  <c r="LP18" i="5"/>
  <c r="LS12" i="5"/>
  <c r="LQ12" i="5"/>
  <c r="LT12" i="5"/>
  <c r="LR12" i="5"/>
  <c r="LP12" i="5"/>
  <c r="C10" i="5"/>
  <c r="E10" i="5"/>
  <c r="MC16" i="5" l="1"/>
  <c r="LI16" i="5"/>
  <c r="MM16" i="5"/>
  <c r="LS16" i="5"/>
  <c r="KY16" i="5"/>
  <c r="KD16" i="5"/>
  <c r="JJ16" i="5"/>
  <c r="IO16" i="5"/>
  <c r="HU16" i="5"/>
  <c r="HA16" i="5"/>
  <c r="JT16" i="5"/>
  <c r="IE16" i="5"/>
  <c r="GP16" i="5"/>
  <c r="FV16" i="5"/>
  <c r="FB16" i="5"/>
  <c r="EG16" i="5"/>
  <c r="DM16" i="5"/>
  <c r="CR16" i="5"/>
  <c r="BW16" i="5"/>
  <c r="BA16" i="5"/>
  <c r="KN16" i="5"/>
  <c r="IZ16" i="5"/>
  <c r="HK16" i="5"/>
  <c r="GF16" i="5"/>
  <c r="FL16" i="5"/>
  <c r="EQ16" i="5"/>
  <c r="DW16" i="5"/>
  <c r="DC16" i="5"/>
  <c r="CH16" i="5"/>
  <c r="BL16" i="5"/>
  <c r="IZ10" i="5"/>
  <c r="IE10" i="5"/>
  <c r="HK10" i="5"/>
  <c r="FV10" i="5"/>
  <c r="FB10" i="5"/>
  <c r="EG10" i="5"/>
  <c r="DM10" i="5"/>
  <c r="CR10" i="5"/>
  <c r="L11" i="4"/>
  <c r="MM10" i="5"/>
  <c r="LS10" i="5"/>
  <c r="KY10" i="5"/>
  <c r="KD10" i="5"/>
  <c r="JJ10" i="5"/>
  <c r="IO10" i="5"/>
  <c r="HU10" i="5"/>
  <c r="HA10" i="5"/>
  <c r="GF10" i="5"/>
  <c r="FL10" i="5"/>
  <c r="EQ10" i="5"/>
  <c r="DW10" i="5"/>
  <c r="DC10" i="5"/>
  <c r="CH10" i="5"/>
  <c r="BL10" i="5"/>
  <c r="MC10" i="5"/>
  <c r="LI10" i="5"/>
  <c r="KN10" i="5"/>
  <c r="JT10" i="5"/>
  <c r="GP10" i="5"/>
  <c r="BW10" i="5"/>
  <c r="BA10" i="5"/>
  <c r="FL18" i="5"/>
  <c r="FJ18" i="5"/>
  <c r="FM18" i="5"/>
  <c r="FK18" i="5"/>
  <c r="FI18" i="5"/>
  <c r="FM12" i="5"/>
  <c r="FK12" i="5"/>
  <c r="FI12" i="5"/>
  <c r="FJ12" i="5"/>
  <c r="FL12" i="5"/>
  <c r="ML16" i="5"/>
  <c r="LR16" i="5"/>
  <c r="MB16" i="5"/>
  <c r="LH16" i="5"/>
  <c r="KM16" i="5"/>
  <c r="JS16" i="5"/>
  <c r="IY16" i="5"/>
  <c r="ID16" i="5"/>
  <c r="HJ16" i="5"/>
  <c r="KC16" i="5"/>
  <c r="IN16" i="5"/>
  <c r="GZ16" i="5"/>
  <c r="GE16" i="5"/>
  <c r="FK16" i="5"/>
  <c r="EP16" i="5"/>
  <c r="DV16" i="5"/>
  <c r="DB16" i="5"/>
  <c r="CG16" i="5"/>
  <c r="BK16" i="5"/>
  <c r="KX16" i="5"/>
  <c r="JI16" i="5"/>
  <c r="HT16" i="5"/>
  <c r="GO16" i="5"/>
  <c r="FU16" i="5"/>
  <c r="FA16" i="5"/>
  <c r="EF16" i="5"/>
  <c r="DL16" i="5"/>
  <c r="CQ16" i="5"/>
  <c r="BV16" i="5"/>
  <c r="AZ16" i="5"/>
  <c r="MB10" i="5"/>
  <c r="LH10" i="5"/>
  <c r="KM10" i="5"/>
  <c r="JS10" i="5"/>
  <c r="IY10" i="5"/>
  <c r="ID10" i="5"/>
  <c r="HJ10" i="5"/>
  <c r="GO10" i="5"/>
  <c r="FU10" i="5"/>
  <c r="FA10" i="5"/>
  <c r="EF10" i="5"/>
  <c r="DL10" i="5"/>
  <c r="CQ10" i="5"/>
  <c r="BV10" i="5"/>
  <c r="AZ10" i="5"/>
  <c r="J11" i="4"/>
  <c r="ML10" i="5"/>
  <c r="LR10" i="5"/>
  <c r="KX10" i="5"/>
  <c r="KC10" i="5"/>
  <c r="JI10" i="5"/>
  <c r="IN10" i="5"/>
  <c r="HT10" i="5"/>
  <c r="GZ10" i="5"/>
  <c r="GE10" i="5"/>
  <c r="FK10" i="5"/>
  <c r="EP10" i="5"/>
  <c r="DV10" i="5"/>
  <c r="DB10" i="5"/>
  <c r="CG10" i="5"/>
  <c r="BK10" i="5"/>
  <c r="MA16" i="5"/>
  <c r="LG16" i="5"/>
  <c r="MK16" i="5"/>
  <c r="LQ16" i="5"/>
  <c r="KW16" i="5"/>
  <c r="KB16" i="5"/>
  <c r="JH16" i="5"/>
  <c r="IM16" i="5"/>
  <c r="HS16" i="5"/>
  <c r="KL16" i="5"/>
  <c r="IX16" i="5"/>
  <c r="HI16" i="5"/>
  <c r="GN16" i="5"/>
  <c r="FT16" i="5"/>
  <c r="EZ16" i="5"/>
  <c r="EE16" i="5"/>
  <c r="DK16" i="5"/>
  <c r="CP16" i="5"/>
  <c r="BU16" i="5"/>
  <c r="AY16" i="5"/>
  <c r="JR16" i="5"/>
  <c r="IC16" i="5"/>
  <c r="GY16" i="5"/>
  <c r="GD16" i="5"/>
  <c r="FJ16" i="5"/>
  <c r="EO16" i="5"/>
  <c r="DU16" i="5"/>
  <c r="DA16" i="5"/>
  <c r="CF16" i="5"/>
  <c r="BJ16" i="5"/>
  <c r="MA10" i="5"/>
  <c r="AY10" i="5"/>
  <c r="H11" i="4"/>
  <c r="MK10" i="5"/>
  <c r="LQ10" i="5"/>
  <c r="KW10" i="5"/>
  <c r="KB10" i="5"/>
  <c r="JH10" i="5"/>
  <c r="IM10" i="5"/>
  <c r="HS10" i="5"/>
  <c r="GY10" i="5"/>
  <c r="GD10" i="5"/>
  <c r="FJ10" i="5"/>
  <c r="EO10" i="5"/>
  <c r="DU10" i="5"/>
  <c r="DA10" i="5"/>
  <c r="CF10" i="5"/>
  <c r="BJ10" i="5"/>
  <c r="LG10" i="5"/>
  <c r="KL10" i="5"/>
  <c r="JR10" i="5"/>
  <c r="IX10" i="5"/>
  <c r="IC10" i="5"/>
  <c r="HI10" i="5"/>
  <c r="GN10" i="5"/>
  <c r="FT10" i="5"/>
  <c r="EZ10" i="5"/>
  <c r="EE10" i="5"/>
  <c r="DK10" i="5"/>
  <c r="CP10" i="5"/>
  <c r="BU10" i="5"/>
  <c r="FC18" i="5"/>
  <c r="FA18" i="5"/>
  <c r="EY18" i="5"/>
  <c r="FB18" i="5"/>
  <c r="EZ18" i="5"/>
  <c r="FB12" i="5"/>
  <c r="EZ12" i="5"/>
  <c r="FA12" i="5"/>
  <c r="FC12" i="5"/>
  <c r="EY12" i="5"/>
  <c r="MN16" i="5"/>
  <c r="LT16" i="5"/>
  <c r="KZ16" i="5"/>
  <c r="MD16" i="5"/>
  <c r="LJ16" i="5"/>
  <c r="KO16" i="5"/>
  <c r="JU16" i="5"/>
  <c r="JA16" i="5"/>
  <c r="IF16" i="5"/>
  <c r="HL16" i="5"/>
  <c r="JK16" i="5"/>
  <c r="HV16" i="5"/>
  <c r="GG16" i="5"/>
  <c r="FM16" i="5"/>
  <c r="ER16" i="5"/>
  <c r="DX16" i="5"/>
  <c r="DD16" i="5"/>
  <c r="CI16" i="5"/>
  <c r="BM16" i="5"/>
  <c r="KE16" i="5"/>
  <c r="IP16" i="5"/>
  <c r="HB16" i="5"/>
  <c r="GQ16" i="5"/>
  <c r="FW16" i="5"/>
  <c r="FC16" i="5"/>
  <c r="EH16" i="5"/>
  <c r="DN16" i="5"/>
  <c r="CS16" i="5"/>
  <c r="BX16" i="5"/>
  <c r="BB16" i="5"/>
  <c r="MN10" i="5"/>
  <c r="KZ10" i="5"/>
  <c r="KE10" i="5"/>
  <c r="JK10" i="5"/>
  <c r="IP10" i="5"/>
  <c r="HV10" i="5"/>
  <c r="HB10" i="5"/>
  <c r="GG10" i="5"/>
  <c r="FM10" i="5"/>
  <c r="ER10" i="5"/>
  <c r="DX10" i="5"/>
  <c r="DD10" i="5"/>
  <c r="CI10" i="5"/>
  <c r="BM10" i="5"/>
  <c r="MD10" i="5"/>
  <c r="LJ10" i="5"/>
  <c r="KO10" i="5"/>
  <c r="JU10" i="5"/>
  <c r="JA10" i="5"/>
  <c r="IF10" i="5"/>
  <c r="HL10" i="5"/>
  <c r="GQ10" i="5"/>
  <c r="FW10" i="5"/>
  <c r="FC10" i="5"/>
  <c r="EH10" i="5"/>
  <c r="DN10" i="5"/>
  <c r="CS10" i="5"/>
  <c r="BX10" i="5"/>
  <c r="BB10" i="5"/>
  <c r="N11" i="4"/>
  <c r="LT10" i="5"/>
  <c r="GQ18" i="5"/>
  <c r="GO18" i="5"/>
  <c r="GM18" i="5"/>
  <c r="GP18" i="5"/>
  <c r="GN18" i="5"/>
  <c r="GQ12" i="5"/>
  <c r="GO12" i="5"/>
  <c r="GM12" i="5"/>
  <c r="GP12" i="5"/>
  <c r="GN12" i="5"/>
</calcChain>
</file>

<file path=xl/sharedStrings.xml><?xml version="1.0" encoding="utf-8"?>
<sst xmlns="http://schemas.openxmlformats.org/spreadsheetml/2006/main" count="889" uniqueCount="176">
  <si>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</si>
  <si>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</si>
  <si>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</si>
  <si>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</si>
  <si>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</si>
  <si>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</si>
  <si>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</si>
  <si>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</si>
  <si>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</si>
  <si>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</si>
  <si>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</si>
  <si>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</si>
  <si>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</si>
  <si>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</si>
  <si>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</si>
  <si>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</si>
  <si>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</si>
  <si>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</si>
  <si>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</si>
  <si>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</si>
  <si>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</si>
  <si>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</si>
  <si>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</si>
  <si>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</si>
  <si>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</si>
  <si>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</si>
  <si>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</si>
  <si>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</si>
  <si>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</si>
  <si>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</si>
  <si>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</si>
  <si>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</si>
  <si>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</si>
  <si>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</si>
  <si>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</si>
  <si>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</si>
  <si>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</si>
  <si>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</si>
  <si>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</si>
  <si>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</si>
  <si>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</si>
  <si>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</si>
  <si>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</si>
  <si>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</si>
  <si>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</si>
  <si>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</si>
  <si>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</si>
  <si>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</si>
  <si>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</si>
  <si>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</si>
  <si>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</si>
  <si>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</si>
  <si>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</si>
  <si>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</si>
  <si>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</si>
  <si>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</si>
  <si>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</si>
  <si>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</si>
  <si>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</si>
  <si>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</si>
  <si>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</si>
  <si>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</si>
  <si>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</si>
  <si>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</si>
  <si>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</si>
  <si>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</si>
  <si>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</si>
  <si>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</si>
  <si>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</si>
  <si>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</si>
  <si>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</si>
  <si>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</si>
  <si>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</si>
  <si>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</si>
  <si>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</si>
  <si>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</si>
  <si>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</si>
  <si>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</si>
  <si>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</si>
  <si>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</si>
  <si>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</si>
  <si>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</si>
  <si>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</si>
  <si>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</si>
  <si>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</si>
  <si>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</si>
  <si>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</si>
  <si>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</si>
  <si>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</si>
  <si>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</si>
  <si>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</si>
  <si>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</si>
  <si>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</si>
  <si>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</si>
  <si>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</si>
  <si>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</si>
  <si>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</si>
  <si>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</si>
  <si>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</si>
  <si>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</si>
  <si>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</si>
  <si>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</si>
  <si>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</si>
  <si>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</si>
  <si>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</si>
  <si>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</si>
  <si>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</si>
  <si>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</si>
  <si>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</si>
  <si>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</si>
  <si>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</si>
  <si>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</si>
  <si>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</si>
  <si>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</si>
  <si>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102032</t>
  </si>
  <si>
    <t>47</t>
  </si>
  <si>
    <t>04</t>
  </si>
  <si>
    <t>0</t>
  </si>
  <si>
    <t>000</t>
  </si>
  <si>
    <t>群馬県　桐生市</t>
  </si>
  <si>
    <t>法非適用</t>
  </si>
  <si>
    <t>電気事業</t>
  </si>
  <si>
    <t>該当数値なし</t>
  </si>
  <si>
    <t>-</t>
  </si>
  <si>
    <t>平成30年3月31日　桐生市清掃センター発電所</t>
  </si>
  <si>
    <t>無</t>
  </si>
  <si>
    <t>JXエネルギー株式会社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</si>
  <si>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</si>
  <si>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</si>
  <si>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</si>
  <si>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</si>
  <si>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</si>
  <si>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</si>
  <si>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</si>
  <si>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</si>
  <si>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</si>
  <si>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</si>
  <si>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</si>
  <si>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</si>
  <si>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</si>
  <si>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</si>
  <si>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</si>
  <si>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</si>
  <si>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</si>
  <si>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</si>
  <si>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</si>
  <si>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</si>
  <si>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</si>
  <si>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</si>
  <si>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</si>
  <si>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</si>
  <si>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</si>
  <si>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</si>
  <si>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</si>
  <si>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</si>
  <si>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</si>
  <si>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</si>
  <si>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</si>
  <si>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</si>
  <si>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</si>
  <si>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</si>
  <si>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</si>
  <si>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</si>
  <si>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</si>
  <si>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</si>
  <si>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</si>
  <si>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</si>
  <si>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</si>
  <si>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</si>
  <si>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</si>
  <si>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</si>
  <si>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</si>
  <si>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一般会計で行う一般廃棄物処理の余熱利用に係る部分を、発電事業として運営している。従来の発電事業とは異なり、発電の熱源を生み出す焼却炉の整備、燃料を確保するためのごみ収集費用、人件費等、大部分を一般会計で計上していることから、営業収支比率が高いのが特徴である。また、収益のバランスをみながら、営業外収益として焼却炉の整備費用を一般会計へ繰り出してることから、収益的収支比率は概ね100％で推移している。　　　　　　　　　　　　　　　　　　　　　　　　　　　　　　　　　　　　　供給原価やEBITDAは、営業外収益に左右され、年度によってバラツキが生じている。</t>
    <rPh sb="0" eb="2">
      <t>イッパン</t>
    </rPh>
    <rPh sb="2" eb="4">
      <t>カイケイ</t>
    </rPh>
    <rPh sb="5" eb="6">
      <t>オコナ</t>
    </rPh>
    <rPh sb="7" eb="9">
      <t>イッパン</t>
    </rPh>
    <rPh sb="9" eb="12">
      <t>ハイキブツ</t>
    </rPh>
    <rPh sb="12" eb="14">
      <t>ショリ</t>
    </rPh>
    <rPh sb="15" eb="17">
      <t>ヨネツ</t>
    </rPh>
    <rPh sb="17" eb="19">
      <t>リヨウ</t>
    </rPh>
    <rPh sb="20" eb="21">
      <t>カカ</t>
    </rPh>
    <rPh sb="22" eb="24">
      <t>ブブン</t>
    </rPh>
    <rPh sb="26" eb="28">
      <t>ハツデン</t>
    </rPh>
    <rPh sb="28" eb="30">
      <t>ジギョウ</t>
    </rPh>
    <rPh sb="33" eb="35">
      <t>ウンエイ</t>
    </rPh>
    <rPh sb="40" eb="42">
      <t>ジュウライ</t>
    </rPh>
    <rPh sb="43" eb="45">
      <t>ハツデン</t>
    </rPh>
    <rPh sb="45" eb="47">
      <t>ジギョウ</t>
    </rPh>
    <rPh sb="49" eb="50">
      <t>コト</t>
    </rPh>
    <rPh sb="53" eb="55">
      <t>ハツデン</t>
    </rPh>
    <rPh sb="56" eb="58">
      <t>ネツゲン</t>
    </rPh>
    <rPh sb="59" eb="60">
      <t>ウ</t>
    </rPh>
    <rPh sb="61" eb="62">
      <t>ダ</t>
    </rPh>
    <rPh sb="63" eb="66">
      <t>ショウキャクロ</t>
    </rPh>
    <rPh sb="67" eb="69">
      <t>セイビ</t>
    </rPh>
    <rPh sb="70" eb="72">
      <t>ネンリョウ</t>
    </rPh>
    <rPh sb="73" eb="75">
      <t>カクホ</t>
    </rPh>
    <rPh sb="82" eb="84">
      <t>シュウシュウ</t>
    </rPh>
    <rPh sb="84" eb="86">
      <t>ヒヨウ</t>
    </rPh>
    <rPh sb="87" eb="91">
      <t>ジンケンヒトウ</t>
    </rPh>
    <rPh sb="92" eb="95">
      <t>ダイブブン</t>
    </rPh>
    <rPh sb="96" eb="98">
      <t>イッパン</t>
    </rPh>
    <rPh sb="98" eb="100">
      <t>カイケイ</t>
    </rPh>
    <rPh sb="101" eb="103">
      <t>ケイジョウ</t>
    </rPh>
    <rPh sb="112" eb="114">
      <t>エイギョウ</t>
    </rPh>
    <rPh sb="114" eb="116">
      <t>シュウシ</t>
    </rPh>
    <rPh sb="116" eb="118">
      <t>ヒリツ</t>
    </rPh>
    <rPh sb="119" eb="120">
      <t>タカ</t>
    </rPh>
    <rPh sb="123" eb="125">
      <t>トクチョウ</t>
    </rPh>
    <rPh sb="132" eb="134">
      <t>シュウエキ</t>
    </rPh>
    <rPh sb="145" eb="148">
      <t>エイギョウガイ</t>
    </rPh>
    <rPh sb="148" eb="150">
      <t>シュウエキ</t>
    </rPh>
    <rPh sb="153" eb="156">
      <t>ショウキャクロ</t>
    </rPh>
    <rPh sb="157" eb="159">
      <t>セイビ</t>
    </rPh>
    <rPh sb="159" eb="161">
      <t>ヒヨウ</t>
    </rPh>
    <rPh sb="162" eb="164">
      <t>イッパン</t>
    </rPh>
    <rPh sb="164" eb="166">
      <t>カイケイ</t>
    </rPh>
    <rPh sb="167" eb="168">
      <t>ク</t>
    </rPh>
    <rPh sb="169" eb="170">
      <t>ダ</t>
    </rPh>
    <rPh sb="178" eb="181">
      <t>シュウエキテキ</t>
    </rPh>
    <rPh sb="181" eb="183">
      <t>シュウシ</t>
    </rPh>
    <rPh sb="183" eb="185">
      <t>ヒリツ</t>
    </rPh>
    <rPh sb="186" eb="187">
      <t>オオム</t>
    </rPh>
    <rPh sb="193" eb="195">
      <t>スイイ</t>
    </rPh>
    <rPh sb="237" eb="239">
      <t>キョウキュウ</t>
    </rPh>
    <rPh sb="239" eb="241">
      <t>ゲンカ</t>
    </rPh>
    <rPh sb="250" eb="253">
      <t>エイギョウガイ</t>
    </rPh>
    <rPh sb="253" eb="255">
      <t>シュウエキ</t>
    </rPh>
    <rPh sb="256" eb="258">
      <t>サユウ</t>
    </rPh>
    <rPh sb="261" eb="263">
      <t>ネンド</t>
    </rPh>
    <rPh sb="272" eb="273">
      <t>ショウ</t>
    </rPh>
    <phoneticPr fontId="3"/>
  </si>
  <si>
    <t>設備利用率は、80％以上で推移しており、平均値よりも高い水準で発電設備を稼動している。平成26年度から平成28年度にかけて、基幹的設備改良工事を行い、発電効率の向上を目指している。しかし、年々発電の燃料となるごみが減少しており、今後の状況によっては安定した発電は厳しい状況となる。　　　　　　　　　　　　　　　　修繕費比率が平均値よりも大幅に高いのは、一般廃棄物処理施設の余熱利用施設という特徴から、修繕費以外の営業費用が一般会計で計上されており発電事業で実施されるのは修繕費のみとなっているためである。</t>
    <rPh sb="0" eb="2">
      <t>セツビ</t>
    </rPh>
    <rPh sb="2" eb="5">
      <t>リヨウリツ</t>
    </rPh>
    <rPh sb="10" eb="12">
      <t>イジョウ</t>
    </rPh>
    <rPh sb="13" eb="15">
      <t>スイイ</t>
    </rPh>
    <rPh sb="20" eb="23">
      <t>ヘイキンチ</t>
    </rPh>
    <rPh sb="26" eb="27">
      <t>タカ</t>
    </rPh>
    <rPh sb="28" eb="30">
      <t>スイジュン</t>
    </rPh>
    <rPh sb="31" eb="33">
      <t>ハツデン</t>
    </rPh>
    <rPh sb="33" eb="35">
      <t>セツビ</t>
    </rPh>
    <rPh sb="36" eb="38">
      <t>カドウ</t>
    </rPh>
    <rPh sb="43" eb="45">
      <t>ヘイセイ</t>
    </rPh>
    <rPh sb="47" eb="48">
      <t>ネン</t>
    </rPh>
    <rPh sb="48" eb="49">
      <t>ド</t>
    </rPh>
    <rPh sb="51" eb="53">
      <t>ヘイセイ</t>
    </rPh>
    <rPh sb="55" eb="56">
      <t>ネン</t>
    </rPh>
    <rPh sb="56" eb="57">
      <t>ド</t>
    </rPh>
    <rPh sb="62" eb="65">
      <t>キカンテキ</t>
    </rPh>
    <rPh sb="65" eb="67">
      <t>セツビ</t>
    </rPh>
    <rPh sb="67" eb="69">
      <t>カイリョウ</t>
    </rPh>
    <rPh sb="69" eb="71">
      <t>コウジ</t>
    </rPh>
    <rPh sb="72" eb="73">
      <t>オコナ</t>
    </rPh>
    <rPh sb="75" eb="77">
      <t>ハツデン</t>
    </rPh>
    <rPh sb="77" eb="79">
      <t>コウリツ</t>
    </rPh>
    <rPh sb="80" eb="82">
      <t>コウジョウ</t>
    </rPh>
    <rPh sb="83" eb="85">
      <t>メザ</t>
    </rPh>
    <rPh sb="94" eb="96">
      <t>ネンネン</t>
    </rPh>
    <rPh sb="96" eb="98">
      <t>ハツデン</t>
    </rPh>
    <rPh sb="99" eb="101">
      <t>ネンリョウ</t>
    </rPh>
    <rPh sb="107" eb="109">
      <t>ゲンショウ</t>
    </rPh>
    <rPh sb="114" eb="116">
      <t>コンゴ</t>
    </rPh>
    <rPh sb="117" eb="119">
      <t>ジョウキョウ</t>
    </rPh>
    <rPh sb="124" eb="126">
      <t>アンテイ</t>
    </rPh>
    <rPh sb="128" eb="130">
      <t>ハツデン</t>
    </rPh>
    <rPh sb="131" eb="132">
      <t>キビ</t>
    </rPh>
    <rPh sb="134" eb="136">
      <t>ジョウキョウ</t>
    </rPh>
    <rPh sb="156" eb="159">
      <t>シュウゼンヒ</t>
    </rPh>
    <rPh sb="159" eb="161">
      <t>ヒリツ</t>
    </rPh>
    <rPh sb="162" eb="165">
      <t>ヘイキンチ</t>
    </rPh>
    <rPh sb="168" eb="170">
      <t>オオハバ</t>
    </rPh>
    <rPh sb="171" eb="172">
      <t>タカ</t>
    </rPh>
    <rPh sb="176" eb="178">
      <t>イッパン</t>
    </rPh>
    <rPh sb="178" eb="181">
      <t>ハイキブツ</t>
    </rPh>
    <rPh sb="181" eb="183">
      <t>ショリ</t>
    </rPh>
    <rPh sb="183" eb="185">
      <t>シセツ</t>
    </rPh>
    <rPh sb="186" eb="188">
      <t>ヨネツ</t>
    </rPh>
    <rPh sb="188" eb="190">
      <t>リヨウ</t>
    </rPh>
    <rPh sb="190" eb="192">
      <t>シセツ</t>
    </rPh>
    <rPh sb="195" eb="197">
      <t>トクチョウ</t>
    </rPh>
    <rPh sb="200" eb="203">
      <t>シュウゼンヒ</t>
    </rPh>
    <rPh sb="203" eb="205">
      <t>イガイ</t>
    </rPh>
    <rPh sb="206" eb="208">
      <t>エイギョウ</t>
    </rPh>
    <rPh sb="208" eb="210">
      <t>ヒヨウ</t>
    </rPh>
    <rPh sb="211" eb="213">
      <t>イッパン</t>
    </rPh>
    <rPh sb="213" eb="215">
      <t>カイケイ</t>
    </rPh>
    <rPh sb="216" eb="218">
      <t>ケイジョウ</t>
    </rPh>
    <rPh sb="223" eb="225">
      <t>ハツデン</t>
    </rPh>
    <rPh sb="225" eb="227">
      <t>ジギョウ</t>
    </rPh>
    <rPh sb="228" eb="230">
      <t>ジッシ</t>
    </rPh>
    <rPh sb="235" eb="238">
      <t>シュウゼンヒ</t>
    </rPh>
    <phoneticPr fontId="3"/>
  </si>
  <si>
    <t>一般会計への繰出し
清掃管理運営事業　　　　　　　　　　　　　 15,704千円
施設整備事業　　　　　 　　　　　　　　　　13,618千円</t>
    <phoneticPr fontId="6"/>
  </si>
  <si>
    <t>高い営業収支比率かつ100％に近い収益的収支比率から一見すると、発電事業としての健全性は保たれている。しかし、一般廃棄物処理施設の運営と密接しており、一般会計で計上する費用全体を考慮すると、運営は厳しい状況となる。　　　　　　　　　　　また、社会全体の電力情勢として、安定供給が確保されていることから、電力売払い単価は減少傾向にある。更には、ごみ量も減少傾向にあり、発電量の低下に伴って、今後の営業収益は減少する見込みである。                                           　　　今後、策定を予定している経営戦略の中で、本市の発電事業は一般廃棄物処理の余熱利用として行う発電で、主たる目的は自家消費であり、余剰分のみを売電しているに過ぎないため、事業の存続を含め検討する必要がある。</t>
    <rPh sb="0" eb="1">
      <t>タカ</t>
    </rPh>
    <rPh sb="2" eb="4">
      <t>エイギョウ</t>
    </rPh>
    <rPh sb="4" eb="6">
      <t>シュウシ</t>
    </rPh>
    <rPh sb="6" eb="8">
      <t>ヒリツ</t>
    </rPh>
    <rPh sb="15" eb="16">
      <t>チカ</t>
    </rPh>
    <rPh sb="17" eb="20">
      <t>シュウエキテキ</t>
    </rPh>
    <rPh sb="20" eb="22">
      <t>シュウシ</t>
    </rPh>
    <rPh sb="22" eb="24">
      <t>ヒリツ</t>
    </rPh>
    <rPh sb="26" eb="28">
      <t>イッケン</t>
    </rPh>
    <rPh sb="32" eb="34">
      <t>ハツデン</t>
    </rPh>
    <rPh sb="34" eb="36">
      <t>ジギョウ</t>
    </rPh>
    <rPh sb="40" eb="43">
      <t>ケンゼンセイ</t>
    </rPh>
    <rPh sb="44" eb="45">
      <t>タモ</t>
    </rPh>
    <rPh sb="55" eb="57">
      <t>イッパン</t>
    </rPh>
    <rPh sb="57" eb="60">
      <t>ハイキブツ</t>
    </rPh>
    <rPh sb="60" eb="62">
      <t>ショリ</t>
    </rPh>
    <rPh sb="62" eb="64">
      <t>シセツ</t>
    </rPh>
    <rPh sb="65" eb="67">
      <t>ウンエイ</t>
    </rPh>
    <rPh sb="68" eb="70">
      <t>ミッセツ</t>
    </rPh>
    <rPh sb="75" eb="77">
      <t>イッパン</t>
    </rPh>
    <rPh sb="77" eb="79">
      <t>カイケイ</t>
    </rPh>
    <rPh sb="80" eb="82">
      <t>ケイジョウ</t>
    </rPh>
    <rPh sb="84" eb="86">
      <t>ヒヨウ</t>
    </rPh>
    <rPh sb="86" eb="88">
      <t>ゼンタイ</t>
    </rPh>
    <rPh sb="89" eb="91">
      <t>コウリョ</t>
    </rPh>
    <rPh sb="95" eb="97">
      <t>ウンエイ</t>
    </rPh>
    <rPh sb="98" eb="99">
      <t>キビ</t>
    </rPh>
    <rPh sb="101" eb="103">
      <t>ジョウキョウ</t>
    </rPh>
    <rPh sb="121" eb="123">
      <t>シャカイ</t>
    </rPh>
    <rPh sb="123" eb="125">
      <t>ゼンタイ</t>
    </rPh>
    <rPh sb="126" eb="128">
      <t>デンリョク</t>
    </rPh>
    <rPh sb="128" eb="130">
      <t>ジョウセイ</t>
    </rPh>
    <rPh sb="134" eb="136">
      <t>アンテイ</t>
    </rPh>
    <rPh sb="136" eb="138">
      <t>キョウキュウ</t>
    </rPh>
    <rPh sb="139" eb="141">
      <t>カクホ</t>
    </rPh>
    <rPh sb="151" eb="153">
      <t>デンリョク</t>
    </rPh>
    <rPh sb="153" eb="155">
      <t>ウリハラ</t>
    </rPh>
    <rPh sb="156" eb="158">
      <t>タンカ</t>
    </rPh>
    <rPh sb="159" eb="161">
      <t>ゲンショウ</t>
    </rPh>
    <rPh sb="161" eb="163">
      <t>ケイコウ</t>
    </rPh>
    <rPh sb="167" eb="168">
      <t>サラ</t>
    </rPh>
    <rPh sb="173" eb="174">
      <t>リョウ</t>
    </rPh>
    <rPh sb="175" eb="177">
      <t>ゲンショウ</t>
    </rPh>
    <rPh sb="177" eb="179">
      <t>ケイコウ</t>
    </rPh>
    <rPh sb="183" eb="185">
      <t>ハツデン</t>
    </rPh>
    <rPh sb="185" eb="186">
      <t>リョウ</t>
    </rPh>
    <rPh sb="187" eb="189">
      <t>テイカ</t>
    </rPh>
    <rPh sb="190" eb="191">
      <t>トモナ</t>
    </rPh>
    <rPh sb="194" eb="196">
      <t>コンゴ</t>
    </rPh>
    <rPh sb="197" eb="199">
      <t>エイギョウ</t>
    </rPh>
    <rPh sb="199" eb="201">
      <t>シュウエキ</t>
    </rPh>
    <rPh sb="202" eb="204">
      <t>ゲンショウ</t>
    </rPh>
    <rPh sb="206" eb="208">
      <t>ミコ</t>
    </rPh>
    <rPh sb="259" eb="261">
      <t>コンゴ</t>
    </rPh>
    <rPh sb="262" eb="264">
      <t>サクテイ</t>
    </rPh>
    <rPh sb="265" eb="267">
      <t>ヨテイ</t>
    </rPh>
    <rPh sb="271" eb="273">
      <t>ケイエイ</t>
    </rPh>
    <rPh sb="273" eb="275">
      <t>センリャク</t>
    </rPh>
    <rPh sb="276" eb="277">
      <t>ナカ</t>
    </rPh>
    <rPh sb="279" eb="280">
      <t>ホン</t>
    </rPh>
    <rPh sb="280" eb="281">
      <t>シ</t>
    </rPh>
    <rPh sb="282" eb="284">
      <t>ハツデン</t>
    </rPh>
    <rPh sb="284" eb="286">
      <t>ジギョウ</t>
    </rPh>
    <rPh sb="287" eb="289">
      <t>イッパン</t>
    </rPh>
    <rPh sb="289" eb="292">
      <t>ハイキブツ</t>
    </rPh>
    <rPh sb="292" eb="294">
      <t>ショリ</t>
    </rPh>
    <rPh sb="295" eb="297">
      <t>ヨネツ</t>
    </rPh>
    <rPh sb="297" eb="299">
      <t>リヨウ</t>
    </rPh>
    <rPh sb="302" eb="303">
      <t>オコナ</t>
    </rPh>
    <rPh sb="304" eb="306">
      <t>ハツデン</t>
    </rPh>
    <rPh sb="308" eb="309">
      <t>シュ</t>
    </rPh>
    <rPh sb="311" eb="313">
      <t>モクテキ</t>
    </rPh>
    <rPh sb="314" eb="316">
      <t>ジカ</t>
    </rPh>
    <rPh sb="316" eb="318">
      <t>ショウヒ</t>
    </rPh>
    <rPh sb="322" eb="325">
      <t>ヨジョウブン</t>
    </rPh>
    <rPh sb="328" eb="330">
      <t>バイデン</t>
    </rPh>
    <rPh sb="335" eb="336">
      <t>ス</t>
    </rPh>
    <rPh sb="342" eb="344">
      <t>ジギョウ</t>
    </rPh>
    <rPh sb="345" eb="347">
      <t>ソンゾク</t>
    </rPh>
    <rPh sb="348" eb="349">
      <t>フク</t>
    </rPh>
    <rPh sb="350" eb="352">
      <t>ケントウ</t>
    </rPh>
    <rPh sb="354" eb="35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</si>
</sst>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976.9</c:v>
                </c:pt>
                <c:pt idx="1">
                  <c:v>1425</c:v>
                </c:pt>
                <c:pt idx="2">
                  <c:v>99.5</c:v>
                </c:pt>
                <c:pt idx="3">
                  <c:v>101.7</c:v>
                </c:pt>
                <c:pt idx="4">
                  <c:v>103.5</c:v>
                </c:pt>
              </c:numCache>
            </c:numRef>
          </c:val>
        </c:ser>
        <c:dLbls>
          <c:showLegendKey val="0"/>
          <c:showVal val="0"/>
          <c:showCatName val="0"/>
          <c:showSerName val="0"/>
          <c:showPercent val="0"/>
          <c:showBubbleSize val="0"/>
        </c:dLbls>
        <c:gapWidth val="180"/>
        <c:overlap val="-90"/>
        <c:axId val="251095160"/>
        <c:axId val="25384359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1095160"/>
        <c:axId val="253843592"/>
      </c:lineChart>
      <c:catAx>
        <c:axId val="251095160"/>
        <c:scaling>
          <c:orientation val="minMax"/>
        </c:scaling>
        <c:delete val="0"/>
        <c:axPos val="b"/>
        <c:numFmt formatCode="ge" sourceLinked="1"/>
        <c:majorTickMark val="none"/>
        <c:minorTickMark val="none"/>
        <c:tickLblPos val="none"/>
        <c:crossAx val="253843592"/>
        <c:crosses val="autoZero"/>
        <c:auto val="0"/>
        <c:lblAlgn val="ctr"/>
        <c:lblOffset val="100"/>
        <c:noMultiLvlLbl val="1"/>
      </c:catAx>
      <c:valAx>
        <c:axId val="253843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095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53540536"/>
        <c:axId val="25354092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53540536"/>
        <c:axId val="253540928"/>
      </c:lineChart>
      <c:catAx>
        <c:axId val="253540536"/>
        <c:scaling>
          <c:orientation val="minMax"/>
        </c:scaling>
        <c:delete val="0"/>
        <c:axPos val="b"/>
        <c:numFmt formatCode="ge" sourceLinked="1"/>
        <c:majorTickMark val="none"/>
        <c:minorTickMark val="none"/>
        <c:tickLblPos val="none"/>
        <c:crossAx val="253540928"/>
        <c:crosses val="autoZero"/>
        <c:auto val="0"/>
        <c:lblAlgn val="ctr"/>
        <c:lblOffset val="100"/>
        <c:noMultiLvlLbl val="1"/>
      </c:catAx>
      <c:valAx>
        <c:axId val="25354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540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541712"/>
        <c:axId val="42839784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541712"/>
        <c:axId val="428397848"/>
      </c:lineChart>
      <c:catAx>
        <c:axId val="253541712"/>
        <c:scaling>
          <c:orientation val="minMax"/>
        </c:scaling>
        <c:delete val="0"/>
        <c:axPos val="b"/>
        <c:numFmt formatCode="ge" sourceLinked="1"/>
        <c:majorTickMark val="none"/>
        <c:minorTickMark val="none"/>
        <c:tickLblPos val="none"/>
        <c:crossAx val="428397848"/>
        <c:crosses val="autoZero"/>
        <c:auto val="0"/>
        <c:lblAlgn val="ctr"/>
        <c:lblOffset val="100"/>
        <c:noMultiLvlLbl val="1"/>
      </c:catAx>
      <c:valAx>
        <c:axId val="428397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54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398632"/>
        <c:axId val="42839902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398632"/>
        <c:axId val="428399024"/>
      </c:lineChart>
      <c:catAx>
        <c:axId val="428398632"/>
        <c:scaling>
          <c:orientation val="minMax"/>
        </c:scaling>
        <c:delete val="0"/>
        <c:axPos val="b"/>
        <c:numFmt formatCode="ge" sourceLinked="1"/>
        <c:majorTickMark val="none"/>
        <c:minorTickMark val="none"/>
        <c:tickLblPos val="none"/>
        <c:crossAx val="428399024"/>
        <c:crosses val="autoZero"/>
        <c:auto val="0"/>
        <c:lblAlgn val="ctr"/>
        <c:lblOffset val="100"/>
        <c:noMultiLvlLbl val="1"/>
      </c:catAx>
      <c:valAx>
        <c:axId val="42839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398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382520"/>
        <c:axId val="25338291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82520"/>
        <c:axId val="253382912"/>
      </c:lineChart>
      <c:catAx>
        <c:axId val="253382520"/>
        <c:scaling>
          <c:orientation val="minMax"/>
        </c:scaling>
        <c:delete val="0"/>
        <c:axPos val="b"/>
        <c:numFmt formatCode="ge" sourceLinked="1"/>
        <c:majorTickMark val="none"/>
        <c:minorTickMark val="none"/>
        <c:tickLblPos val="none"/>
        <c:crossAx val="253382912"/>
        <c:crosses val="autoZero"/>
        <c:auto val="0"/>
        <c:lblAlgn val="ctr"/>
        <c:lblOffset val="100"/>
        <c:noMultiLvlLbl val="1"/>
      </c:catAx>
      <c:valAx>
        <c:axId val="25338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3382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383696"/>
        <c:axId val="25338408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83696"/>
        <c:axId val="253384088"/>
      </c:lineChart>
      <c:catAx>
        <c:axId val="253383696"/>
        <c:scaling>
          <c:orientation val="minMax"/>
        </c:scaling>
        <c:delete val="0"/>
        <c:axPos val="b"/>
        <c:numFmt formatCode="ge" sourceLinked="1"/>
        <c:majorTickMark val="none"/>
        <c:minorTickMark val="none"/>
        <c:tickLblPos val="none"/>
        <c:crossAx val="253384088"/>
        <c:crosses val="autoZero"/>
        <c:auto val="0"/>
        <c:lblAlgn val="ctr"/>
        <c:lblOffset val="100"/>
        <c:noMultiLvlLbl val="1"/>
      </c:catAx>
      <c:valAx>
        <c:axId val="253384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384872"/>
        <c:axId val="25338526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84872"/>
        <c:axId val="253385264"/>
      </c:lineChart>
      <c:catAx>
        <c:axId val="253384872"/>
        <c:scaling>
          <c:orientation val="minMax"/>
        </c:scaling>
        <c:delete val="0"/>
        <c:axPos val="b"/>
        <c:numFmt formatCode="ge" sourceLinked="1"/>
        <c:majorTickMark val="none"/>
        <c:minorTickMark val="none"/>
        <c:tickLblPos val="none"/>
        <c:crossAx val="253385264"/>
        <c:crosses val="autoZero"/>
        <c:auto val="0"/>
        <c:lblAlgn val="ctr"/>
        <c:lblOffset val="100"/>
        <c:noMultiLvlLbl val="1"/>
      </c:catAx>
      <c:valAx>
        <c:axId val="25338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83.8</c:v>
                </c:pt>
                <c:pt idx="1">
                  <c:v>88.3</c:v>
                </c:pt>
                <c:pt idx="2">
                  <c:v>85.8</c:v>
                </c:pt>
                <c:pt idx="3">
                  <c:v>80.2</c:v>
                </c:pt>
                <c:pt idx="4">
                  <c:v>84.4</c:v>
                </c:pt>
              </c:numCache>
            </c:numRef>
          </c:val>
        </c:ser>
        <c:dLbls>
          <c:showLegendKey val="0"/>
          <c:showVal val="0"/>
          <c:showCatName val="0"/>
          <c:showSerName val="0"/>
          <c:showPercent val="0"/>
          <c:showBubbleSize val="0"/>
        </c:dLbls>
        <c:gapWidth val="180"/>
        <c:overlap val="-90"/>
        <c:axId val="253386048"/>
        <c:axId val="25338644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253386048"/>
        <c:axId val="253386440"/>
      </c:lineChart>
      <c:catAx>
        <c:axId val="253386048"/>
        <c:scaling>
          <c:orientation val="minMax"/>
        </c:scaling>
        <c:delete val="0"/>
        <c:axPos val="b"/>
        <c:numFmt formatCode="ge" sourceLinked="1"/>
        <c:majorTickMark val="none"/>
        <c:minorTickMark val="none"/>
        <c:tickLblPos val="none"/>
        <c:crossAx val="253386440"/>
        <c:crosses val="autoZero"/>
        <c:auto val="0"/>
        <c:lblAlgn val="ctr"/>
        <c:lblOffset val="100"/>
        <c:noMultiLvlLbl val="1"/>
      </c:catAx>
      <c:valAx>
        <c:axId val="253386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53387224"/>
        <c:axId val="25338761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253387224"/>
        <c:axId val="253387616"/>
      </c:lineChart>
      <c:catAx>
        <c:axId val="253387224"/>
        <c:scaling>
          <c:orientation val="minMax"/>
        </c:scaling>
        <c:delete val="0"/>
        <c:axPos val="b"/>
        <c:numFmt formatCode="ge" sourceLinked="1"/>
        <c:majorTickMark val="none"/>
        <c:minorTickMark val="none"/>
        <c:tickLblPos val="none"/>
        <c:crossAx val="253387616"/>
        <c:crosses val="autoZero"/>
        <c:auto val="0"/>
        <c:lblAlgn val="ctr"/>
        <c:lblOffset val="100"/>
        <c:noMultiLvlLbl val="1"/>
      </c:catAx>
      <c:valAx>
        <c:axId val="25338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7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6.6</c:v>
                </c:pt>
                <c:pt idx="1">
                  <c:v>3.9</c:v>
                </c:pt>
                <c:pt idx="2">
                  <c:v>3.3</c:v>
                </c:pt>
                <c:pt idx="3">
                  <c:v>2.4</c:v>
                </c:pt>
                <c:pt idx="4">
                  <c:v>1.8</c:v>
                </c:pt>
              </c:numCache>
            </c:numRef>
          </c:val>
        </c:ser>
        <c:dLbls>
          <c:showLegendKey val="0"/>
          <c:showVal val="0"/>
          <c:showCatName val="0"/>
          <c:showSerName val="0"/>
          <c:showPercent val="0"/>
          <c:showBubbleSize val="0"/>
        </c:dLbls>
        <c:gapWidth val="180"/>
        <c:overlap val="-90"/>
        <c:axId val="253388400"/>
        <c:axId val="25338879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253388400"/>
        <c:axId val="253388792"/>
      </c:lineChart>
      <c:catAx>
        <c:axId val="253388400"/>
        <c:scaling>
          <c:orientation val="minMax"/>
        </c:scaling>
        <c:delete val="0"/>
        <c:axPos val="b"/>
        <c:numFmt formatCode="ge" sourceLinked="1"/>
        <c:majorTickMark val="none"/>
        <c:minorTickMark val="none"/>
        <c:tickLblPos val="none"/>
        <c:crossAx val="253388792"/>
        <c:crosses val="autoZero"/>
        <c:auto val="0"/>
        <c:lblAlgn val="ctr"/>
        <c:lblOffset val="100"/>
        <c:noMultiLvlLbl val="1"/>
      </c:catAx>
      <c:valAx>
        <c:axId val="253388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389968"/>
        <c:axId val="42848796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89968"/>
        <c:axId val="428487960"/>
      </c:lineChart>
      <c:catAx>
        <c:axId val="253389968"/>
        <c:scaling>
          <c:orientation val="minMax"/>
        </c:scaling>
        <c:delete val="0"/>
        <c:axPos val="b"/>
        <c:numFmt formatCode="ge" sourceLinked="1"/>
        <c:majorTickMark val="none"/>
        <c:minorTickMark val="none"/>
        <c:tickLblPos val="none"/>
        <c:crossAx val="428487960"/>
        <c:crosses val="autoZero"/>
        <c:auto val="0"/>
        <c:lblAlgn val="ctr"/>
        <c:lblOffset val="100"/>
        <c:noMultiLvlLbl val="1"/>
      </c:catAx>
      <c:valAx>
        <c:axId val="428487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389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2362.1</c:v>
                </c:pt>
                <c:pt idx="1">
                  <c:v>3259.1</c:v>
                </c:pt>
                <c:pt idx="2">
                  <c:v>2358.1</c:v>
                </c:pt>
                <c:pt idx="3">
                  <c:v>2450.3000000000002</c:v>
                </c:pt>
                <c:pt idx="4">
                  <c:v>2486.6999999999998</c:v>
                </c:pt>
              </c:numCache>
            </c:numRef>
          </c:val>
        </c:ser>
        <c:dLbls>
          <c:showLegendKey val="0"/>
          <c:showVal val="0"/>
          <c:showCatName val="0"/>
          <c:showSerName val="0"/>
          <c:showPercent val="0"/>
          <c:showBubbleSize val="0"/>
        </c:dLbls>
        <c:gapWidth val="180"/>
        <c:overlap val="-90"/>
        <c:axId val="253843984"/>
        <c:axId val="25384437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3843984"/>
        <c:axId val="253844376"/>
      </c:lineChart>
      <c:catAx>
        <c:axId val="253843984"/>
        <c:scaling>
          <c:orientation val="minMax"/>
        </c:scaling>
        <c:delete val="0"/>
        <c:axPos val="b"/>
        <c:numFmt formatCode="ge" sourceLinked="1"/>
        <c:majorTickMark val="none"/>
        <c:minorTickMark val="none"/>
        <c:tickLblPos val="none"/>
        <c:crossAx val="253844376"/>
        <c:crosses val="autoZero"/>
        <c:auto val="0"/>
        <c:lblAlgn val="ctr"/>
        <c:lblOffset val="100"/>
        <c:noMultiLvlLbl val="1"/>
      </c:catAx>
      <c:valAx>
        <c:axId val="253844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4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28488352"/>
        <c:axId val="4284887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428488352"/>
        <c:axId val="428488744"/>
      </c:lineChart>
      <c:catAx>
        <c:axId val="428488352"/>
        <c:scaling>
          <c:orientation val="minMax"/>
        </c:scaling>
        <c:delete val="0"/>
        <c:axPos val="b"/>
        <c:numFmt formatCode="ge" sourceLinked="1"/>
        <c:majorTickMark val="none"/>
        <c:minorTickMark val="none"/>
        <c:tickLblPos val="none"/>
        <c:crossAx val="428488744"/>
        <c:crosses val="autoZero"/>
        <c:auto val="0"/>
        <c:lblAlgn val="ctr"/>
        <c:lblOffset val="100"/>
        <c:noMultiLvlLbl val="1"/>
      </c:catAx>
      <c:valAx>
        <c:axId val="428488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8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89528"/>
        <c:axId val="4284899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89528"/>
        <c:axId val="428489920"/>
      </c:lineChart>
      <c:catAx>
        <c:axId val="428489528"/>
        <c:scaling>
          <c:orientation val="minMax"/>
        </c:scaling>
        <c:delete val="0"/>
        <c:axPos val="b"/>
        <c:numFmt formatCode="ge" sourceLinked="1"/>
        <c:majorTickMark val="none"/>
        <c:minorTickMark val="none"/>
        <c:tickLblPos val="none"/>
        <c:crossAx val="428489920"/>
        <c:crosses val="autoZero"/>
        <c:auto val="0"/>
        <c:lblAlgn val="ctr"/>
        <c:lblOffset val="100"/>
        <c:noMultiLvlLbl val="1"/>
      </c:catAx>
      <c:valAx>
        <c:axId val="42848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89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90704"/>
        <c:axId val="4284910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90704"/>
        <c:axId val="428491096"/>
      </c:lineChart>
      <c:catAx>
        <c:axId val="428490704"/>
        <c:scaling>
          <c:orientation val="minMax"/>
        </c:scaling>
        <c:delete val="0"/>
        <c:axPos val="b"/>
        <c:numFmt formatCode="ge" sourceLinked="1"/>
        <c:majorTickMark val="none"/>
        <c:minorTickMark val="none"/>
        <c:tickLblPos val="none"/>
        <c:crossAx val="428491096"/>
        <c:crosses val="autoZero"/>
        <c:auto val="0"/>
        <c:lblAlgn val="ctr"/>
        <c:lblOffset val="100"/>
        <c:noMultiLvlLbl val="1"/>
      </c:catAx>
      <c:valAx>
        <c:axId val="42849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9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91880"/>
        <c:axId val="42849227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91880"/>
        <c:axId val="428492272"/>
      </c:lineChart>
      <c:catAx>
        <c:axId val="428491880"/>
        <c:scaling>
          <c:orientation val="minMax"/>
        </c:scaling>
        <c:delete val="0"/>
        <c:axPos val="b"/>
        <c:numFmt formatCode="ge" sourceLinked="1"/>
        <c:majorTickMark val="none"/>
        <c:minorTickMark val="none"/>
        <c:tickLblPos val="none"/>
        <c:crossAx val="428492272"/>
        <c:crosses val="autoZero"/>
        <c:auto val="0"/>
        <c:lblAlgn val="ctr"/>
        <c:lblOffset val="100"/>
        <c:noMultiLvlLbl val="1"/>
      </c:catAx>
      <c:valAx>
        <c:axId val="42849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91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93056"/>
        <c:axId val="42849344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93056"/>
        <c:axId val="428493448"/>
      </c:lineChart>
      <c:catAx>
        <c:axId val="428493056"/>
        <c:scaling>
          <c:orientation val="minMax"/>
        </c:scaling>
        <c:delete val="0"/>
        <c:axPos val="b"/>
        <c:numFmt formatCode="ge" sourceLinked="1"/>
        <c:majorTickMark val="none"/>
        <c:minorTickMark val="none"/>
        <c:tickLblPos val="none"/>
        <c:crossAx val="428493448"/>
        <c:crosses val="autoZero"/>
        <c:auto val="0"/>
        <c:lblAlgn val="ctr"/>
        <c:lblOffset val="100"/>
        <c:noMultiLvlLbl val="1"/>
      </c:catAx>
      <c:valAx>
        <c:axId val="428493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930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94232"/>
        <c:axId val="42849462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94232"/>
        <c:axId val="428494624"/>
      </c:lineChart>
      <c:catAx>
        <c:axId val="428494232"/>
        <c:scaling>
          <c:orientation val="minMax"/>
        </c:scaling>
        <c:delete val="0"/>
        <c:axPos val="b"/>
        <c:numFmt formatCode="ge" sourceLinked="1"/>
        <c:majorTickMark val="none"/>
        <c:minorTickMark val="none"/>
        <c:tickLblPos val="none"/>
        <c:crossAx val="428494624"/>
        <c:crosses val="autoZero"/>
        <c:auto val="0"/>
        <c:lblAlgn val="ctr"/>
        <c:lblOffset val="100"/>
        <c:noMultiLvlLbl val="1"/>
      </c:catAx>
      <c:valAx>
        <c:axId val="42849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94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495408"/>
        <c:axId val="4288238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495408"/>
        <c:axId val="428823840"/>
      </c:lineChart>
      <c:catAx>
        <c:axId val="428495408"/>
        <c:scaling>
          <c:orientation val="minMax"/>
        </c:scaling>
        <c:delete val="0"/>
        <c:axPos val="b"/>
        <c:numFmt formatCode="ge" sourceLinked="1"/>
        <c:majorTickMark val="none"/>
        <c:minorTickMark val="none"/>
        <c:tickLblPos val="none"/>
        <c:crossAx val="428823840"/>
        <c:crosses val="autoZero"/>
        <c:auto val="0"/>
        <c:lblAlgn val="ctr"/>
        <c:lblOffset val="100"/>
        <c:noMultiLvlLbl val="1"/>
      </c:catAx>
      <c:valAx>
        <c:axId val="42882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49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824624"/>
        <c:axId val="42882501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824624"/>
        <c:axId val="428825016"/>
      </c:lineChart>
      <c:catAx>
        <c:axId val="428824624"/>
        <c:scaling>
          <c:orientation val="minMax"/>
        </c:scaling>
        <c:delete val="0"/>
        <c:axPos val="b"/>
        <c:numFmt formatCode="ge" sourceLinked="1"/>
        <c:majorTickMark val="none"/>
        <c:minorTickMark val="none"/>
        <c:tickLblPos val="none"/>
        <c:crossAx val="428825016"/>
        <c:crosses val="autoZero"/>
        <c:auto val="0"/>
        <c:lblAlgn val="ctr"/>
        <c:lblOffset val="100"/>
        <c:noMultiLvlLbl val="1"/>
      </c:catAx>
      <c:valAx>
        <c:axId val="428825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82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825800"/>
        <c:axId val="42882619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825800"/>
        <c:axId val="428826192"/>
      </c:lineChart>
      <c:catAx>
        <c:axId val="428825800"/>
        <c:scaling>
          <c:orientation val="minMax"/>
        </c:scaling>
        <c:delete val="0"/>
        <c:axPos val="b"/>
        <c:numFmt formatCode="ge" sourceLinked="1"/>
        <c:majorTickMark val="none"/>
        <c:minorTickMark val="none"/>
        <c:tickLblPos val="none"/>
        <c:crossAx val="428826192"/>
        <c:crosses val="autoZero"/>
        <c:auto val="0"/>
        <c:lblAlgn val="ctr"/>
        <c:lblOffset val="100"/>
        <c:noMultiLvlLbl val="1"/>
      </c:catAx>
      <c:valAx>
        <c:axId val="42882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82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826976"/>
        <c:axId val="42882736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826976"/>
        <c:axId val="428827368"/>
      </c:lineChart>
      <c:catAx>
        <c:axId val="428826976"/>
        <c:scaling>
          <c:orientation val="minMax"/>
        </c:scaling>
        <c:delete val="0"/>
        <c:axPos val="b"/>
        <c:numFmt formatCode="ge" sourceLinked="1"/>
        <c:majorTickMark val="none"/>
        <c:minorTickMark val="none"/>
        <c:tickLblPos val="none"/>
        <c:crossAx val="428827368"/>
        <c:crosses val="autoZero"/>
        <c:auto val="0"/>
        <c:lblAlgn val="ctr"/>
        <c:lblOffset val="100"/>
        <c:noMultiLvlLbl val="1"/>
      </c:catAx>
      <c:valAx>
        <c:axId val="42882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82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845160"/>
        <c:axId val="25384555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3845160"/>
        <c:axId val="253845552"/>
      </c:lineChart>
      <c:catAx>
        <c:axId val="253845160"/>
        <c:scaling>
          <c:orientation val="minMax"/>
        </c:scaling>
        <c:delete val="0"/>
        <c:axPos val="b"/>
        <c:numFmt formatCode="ge" sourceLinked="1"/>
        <c:majorTickMark val="none"/>
        <c:minorTickMark val="none"/>
        <c:tickLblPos val="none"/>
        <c:crossAx val="253845552"/>
        <c:crosses val="autoZero"/>
        <c:auto val="0"/>
        <c:lblAlgn val="ctr"/>
        <c:lblOffset val="100"/>
        <c:noMultiLvlLbl val="1"/>
      </c:catAx>
      <c:valAx>
        <c:axId val="25384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45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8828152"/>
        <c:axId val="42882854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828152"/>
        <c:axId val="428828544"/>
      </c:lineChart>
      <c:catAx>
        <c:axId val="428828152"/>
        <c:scaling>
          <c:orientation val="minMax"/>
        </c:scaling>
        <c:delete val="0"/>
        <c:axPos val="b"/>
        <c:numFmt formatCode="ge" sourceLinked="1"/>
        <c:majorTickMark val="none"/>
        <c:minorTickMark val="none"/>
        <c:tickLblPos val="none"/>
        <c:crossAx val="428828544"/>
        <c:crosses val="autoZero"/>
        <c:auto val="0"/>
        <c:lblAlgn val="ctr"/>
        <c:lblOffset val="100"/>
        <c:noMultiLvlLbl val="1"/>
      </c:catAx>
      <c:valAx>
        <c:axId val="42882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882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1197.5999999999999</c:v>
                </c:pt>
                <c:pt idx="1">
                  <c:v>1113.5</c:v>
                </c:pt>
                <c:pt idx="2">
                  <c:v>16086.8</c:v>
                </c:pt>
                <c:pt idx="3">
                  <c:v>18455.5</c:v>
                </c:pt>
                <c:pt idx="4">
                  <c:v>16177.4</c:v>
                </c:pt>
              </c:numCache>
            </c:numRef>
          </c:val>
        </c:ser>
        <c:dLbls>
          <c:showLegendKey val="0"/>
          <c:showVal val="0"/>
          <c:showCatName val="0"/>
          <c:showSerName val="0"/>
          <c:showPercent val="0"/>
          <c:showBubbleSize val="0"/>
        </c:dLbls>
        <c:gapWidth val="180"/>
        <c:overlap val="-90"/>
        <c:axId val="253846336"/>
        <c:axId val="17320241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253846336"/>
        <c:axId val="173202416"/>
      </c:lineChart>
      <c:catAx>
        <c:axId val="253846336"/>
        <c:scaling>
          <c:orientation val="minMax"/>
        </c:scaling>
        <c:delete val="0"/>
        <c:axPos val="b"/>
        <c:numFmt formatCode="ge" sourceLinked="1"/>
        <c:majorTickMark val="none"/>
        <c:minorTickMark val="none"/>
        <c:tickLblPos val="none"/>
        <c:crossAx val="173202416"/>
        <c:crosses val="autoZero"/>
        <c:auto val="0"/>
        <c:lblAlgn val="ctr"/>
        <c:lblOffset val="100"/>
        <c:noMultiLvlLbl val="1"/>
      </c:catAx>
      <c:valAx>
        <c:axId val="17320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4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211119</c:v>
                </c:pt>
                <c:pt idx="1">
                  <c:v>312766</c:v>
                </c:pt>
                <c:pt idx="2">
                  <c:v>1020</c:v>
                </c:pt>
                <c:pt idx="3">
                  <c:v>8251</c:v>
                </c:pt>
                <c:pt idx="4">
                  <c:v>13679</c:v>
                </c:pt>
              </c:numCache>
            </c:numRef>
          </c:val>
        </c:ser>
        <c:dLbls>
          <c:showLegendKey val="0"/>
          <c:showVal val="0"/>
          <c:showCatName val="0"/>
          <c:showSerName val="0"/>
          <c:showPercent val="0"/>
          <c:showBubbleSize val="0"/>
        </c:dLbls>
        <c:gapWidth val="180"/>
        <c:overlap val="-90"/>
        <c:axId val="253510928"/>
        <c:axId val="25351132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253510928"/>
        <c:axId val="253511320"/>
      </c:lineChart>
      <c:catAx>
        <c:axId val="253510928"/>
        <c:scaling>
          <c:orientation val="minMax"/>
        </c:scaling>
        <c:delete val="0"/>
        <c:axPos val="b"/>
        <c:numFmt formatCode="ge" sourceLinked="1"/>
        <c:majorTickMark val="none"/>
        <c:minorTickMark val="none"/>
        <c:tickLblPos val="none"/>
        <c:crossAx val="253511320"/>
        <c:crosses val="autoZero"/>
        <c:auto val="0"/>
        <c:lblAlgn val="ctr"/>
        <c:lblOffset val="100"/>
        <c:noMultiLvlLbl val="1"/>
      </c:catAx>
      <c:valAx>
        <c:axId val="2535113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51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83.8</c:v>
                </c:pt>
                <c:pt idx="1">
                  <c:v>88.3</c:v>
                </c:pt>
                <c:pt idx="2">
                  <c:v>85.8</c:v>
                </c:pt>
                <c:pt idx="3">
                  <c:v>80.2</c:v>
                </c:pt>
                <c:pt idx="4">
                  <c:v>84.4</c:v>
                </c:pt>
              </c:numCache>
            </c:numRef>
          </c:val>
        </c:ser>
        <c:dLbls>
          <c:showLegendKey val="0"/>
          <c:showVal val="0"/>
          <c:showCatName val="0"/>
          <c:showSerName val="0"/>
          <c:showPercent val="0"/>
          <c:showBubbleSize val="0"/>
        </c:dLbls>
        <c:gapWidth val="180"/>
        <c:overlap val="-90"/>
        <c:axId val="253512104"/>
        <c:axId val="25377728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53512104"/>
        <c:axId val="253777288"/>
      </c:lineChart>
      <c:catAx>
        <c:axId val="253512104"/>
        <c:scaling>
          <c:orientation val="minMax"/>
        </c:scaling>
        <c:delete val="0"/>
        <c:axPos val="b"/>
        <c:numFmt formatCode="ge" sourceLinked="1"/>
        <c:majorTickMark val="none"/>
        <c:minorTickMark val="none"/>
        <c:tickLblPos val="none"/>
        <c:crossAx val="253777288"/>
        <c:crosses val="autoZero"/>
        <c:auto val="0"/>
        <c:lblAlgn val="ctr"/>
        <c:lblOffset val="100"/>
        <c:noMultiLvlLbl val="1"/>
      </c:catAx>
      <c:valAx>
        <c:axId val="253777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512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53778072"/>
        <c:axId val="25377846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253778072"/>
        <c:axId val="253778464"/>
      </c:lineChart>
      <c:catAx>
        <c:axId val="253778072"/>
        <c:scaling>
          <c:orientation val="minMax"/>
        </c:scaling>
        <c:delete val="0"/>
        <c:axPos val="b"/>
        <c:numFmt formatCode="ge" sourceLinked="1"/>
        <c:majorTickMark val="none"/>
        <c:minorTickMark val="none"/>
        <c:tickLblPos val="none"/>
        <c:crossAx val="253778464"/>
        <c:crosses val="autoZero"/>
        <c:auto val="0"/>
        <c:lblAlgn val="ctr"/>
        <c:lblOffset val="100"/>
        <c:noMultiLvlLbl val="1"/>
      </c:catAx>
      <c:valAx>
        <c:axId val="25377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78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6.6</c:v>
                </c:pt>
                <c:pt idx="1">
                  <c:v>3.9</c:v>
                </c:pt>
                <c:pt idx="2">
                  <c:v>3.3</c:v>
                </c:pt>
                <c:pt idx="3">
                  <c:v>2.4</c:v>
                </c:pt>
                <c:pt idx="4">
                  <c:v>1.8</c:v>
                </c:pt>
              </c:numCache>
            </c:numRef>
          </c:val>
        </c:ser>
        <c:dLbls>
          <c:showLegendKey val="0"/>
          <c:showVal val="0"/>
          <c:showCatName val="0"/>
          <c:showSerName val="0"/>
          <c:showPercent val="0"/>
          <c:showBubbleSize val="0"/>
        </c:dLbls>
        <c:gapWidth val="180"/>
        <c:overlap val="-90"/>
        <c:axId val="253538184"/>
        <c:axId val="25353857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253538184"/>
        <c:axId val="253538576"/>
      </c:lineChart>
      <c:catAx>
        <c:axId val="253538184"/>
        <c:scaling>
          <c:orientation val="minMax"/>
        </c:scaling>
        <c:delete val="0"/>
        <c:axPos val="b"/>
        <c:numFmt formatCode="ge" sourceLinked="1"/>
        <c:majorTickMark val="none"/>
        <c:minorTickMark val="none"/>
        <c:tickLblPos val="none"/>
        <c:crossAx val="253538576"/>
        <c:crosses val="autoZero"/>
        <c:auto val="0"/>
        <c:lblAlgn val="ctr"/>
        <c:lblOffset val="100"/>
        <c:noMultiLvlLbl val="1"/>
      </c:catAx>
      <c:valAx>
        <c:axId val="25353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538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539360"/>
        <c:axId val="25353975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539360"/>
        <c:axId val="253539752"/>
      </c:lineChart>
      <c:catAx>
        <c:axId val="253539360"/>
        <c:scaling>
          <c:orientation val="minMax"/>
        </c:scaling>
        <c:delete val="0"/>
        <c:axPos val="b"/>
        <c:numFmt formatCode="ge" sourceLinked="1"/>
        <c:majorTickMark val="none"/>
        <c:minorTickMark val="none"/>
        <c:tickLblPos val="none"/>
        <c:crossAx val="253539752"/>
        <c:crosses val="autoZero"/>
        <c:auto val="0"/>
        <c:lblAlgn val="ctr"/>
        <c:lblOffset val="100"/>
        <c:noMultiLvlLbl val="1"/>
      </c:catAx>
      <c:valAx>
        <c:axId val="253539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35393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4872" y="7268494"/>
          <a:ext cx="5688086" cy="2923935"/>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4801" y="7268494"/>
          <a:ext cx="5681284" cy="2923935"/>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07926" y="7268494"/>
          <a:ext cx="5688087" cy="2923935"/>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1937" y="7268494"/>
          <a:ext cx="5690808" cy="2923935"/>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2276" y="7268494"/>
          <a:ext cx="5697611" cy="2923935"/>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793397</xdr:colOff>
      <xdr:row>41</xdr:row>
      <xdr:rowOff>117765</xdr:rowOff>
    </xdr:from>
    <xdr:ext cx="2839239" cy="392415"/>
    <xdr:sp macro="" textlink="データ!GV9">
      <xdr:nvSpPr>
        <xdr:cNvPr id="24" name="正方形/長方形 23"/>
        <xdr:cNvSpPr/>
      </xdr:nvSpPr>
      <xdr:spPr>
        <a:xfrm>
          <a:off x="15720433"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2373" y="12020983"/>
          <a:ext cx="5686265" cy="2850332"/>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2373" y="15021359"/>
          <a:ext cx="5686265" cy="2834096"/>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2373" y="18022815"/>
          <a:ext cx="5686265" cy="2834097"/>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2373" y="21006955"/>
          <a:ext cx="5686265" cy="2834098"/>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2373" y="23961871"/>
          <a:ext cx="5686265" cy="2834096"/>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1374" y="12020983"/>
          <a:ext cx="5191977" cy="2850332"/>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1374" y="15021359"/>
          <a:ext cx="5191977" cy="2834096"/>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1374" y="18022815"/>
          <a:ext cx="5191977" cy="2834097"/>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1374" y="21006955"/>
          <a:ext cx="5191977" cy="2834098"/>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1374" y="23961871"/>
          <a:ext cx="5191977" cy="2834096"/>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3078" y="12020983"/>
          <a:ext cx="5191977" cy="2850332"/>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3078" y="15021359"/>
          <a:ext cx="5191977" cy="2834096"/>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3078" y="18022815"/>
          <a:ext cx="5191977" cy="2834097"/>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3078" y="21006955"/>
          <a:ext cx="5191977" cy="2834098"/>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3078" y="23961871"/>
          <a:ext cx="5191977" cy="2834096"/>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5510" y="12020983"/>
          <a:ext cx="5191978" cy="2850332"/>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5510" y="15021359"/>
          <a:ext cx="5191978" cy="2834096"/>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5510" y="18022815"/>
          <a:ext cx="5191978" cy="2834097"/>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5510" y="21006955"/>
          <a:ext cx="5191978" cy="2834098"/>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5510" y="23961871"/>
          <a:ext cx="5191978" cy="2834096"/>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0625" y="12020983"/>
          <a:ext cx="5191977" cy="2850332"/>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0625" y="15021359"/>
          <a:ext cx="5191977" cy="2834096"/>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0625" y="18022815"/>
          <a:ext cx="5191977" cy="2834097"/>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0625" y="21006955"/>
          <a:ext cx="5191977" cy="2834098"/>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0625" y="23961871"/>
          <a:ext cx="5191977" cy="2834096"/>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70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70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70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70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70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70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70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70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71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71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712"/>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713"/>
                </a:ext>
              </a:extLst>
            </xdr:cNvPicPr>
          </xdr:nvPicPr>
          <xdr:blipFill>
            <a:blip xmlns:r="http://schemas.openxmlformats.org/officeDocument/2006/relationships" r:embed="rId43"/>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714"/>
                </a:ext>
              </a:extLst>
            </xdr:cNvPicPr>
          </xdr:nvPicPr>
          <xdr:blipFill>
            <a:blip xmlns:r="http://schemas.openxmlformats.org/officeDocument/2006/relationships" r:embed="rId44"/>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715"/>
                </a:ext>
              </a:extLst>
            </xdr:cNvPicPr>
          </xdr:nvPicPr>
          <xdr:blipFill>
            <a:blip xmlns:r="http://schemas.openxmlformats.org/officeDocument/2006/relationships" r:embed="rId45"/>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716"/>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717"/>
                </a:ext>
              </a:extLst>
            </xdr:cNvPicPr>
          </xdr:nvPicPr>
          <xdr:blipFill>
            <a:blip xmlns:r="http://schemas.openxmlformats.org/officeDocument/2006/relationships" r:embed="rId47"/>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718"/>
                </a:ext>
              </a:extLst>
            </xdr:cNvPicPr>
          </xdr:nvPicPr>
          <xdr:blipFill>
            <a:blip xmlns:r="http://schemas.openxmlformats.org/officeDocument/2006/relationships" r:embed="rId47"/>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719"/>
                </a:ext>
              </a:extLst>
            </xdr:cNvPicPr>
          </xdr:nvPicPr>
          <xdr:blipFill>
            <a:blip xmlns:r="http://schemas.openxmlformats.org/officeDocument/2006/relationships" r:embed="rId47"/>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720"/>
                </a:ext>
              </a:extLst>
            </xdr:cNvPicPr>
          </xdr:nvPicPr>
          <xdr:blipFill>
            <a:blip xmlns:r="http://schemas.openxmlformats.org/officeDocument/2006/relationships" r:embed="rId47"/>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721"/>
                </a:ext>
              </a:extLst>
            </xdr:cNvPicPr>
          </xdr:nvPicPr>
          <xdr:blipFill>
            <a:blip xmlns:r="http://schemas.openxmlformats.org/officeDocument/2006/relationships" r:embed="rId47"/>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722"/>
                </a:ext>
              </a:extLst>
            </xdr:cNvPicPr>
          </xdr:nvPicPr>
          <xdr:blipFill>
            <a:blip xmlns:r="http://schemas.openxmlformats.org/officeDocument/2006/relationships" r:embed="rId47"/>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723"/>
                </a:ext>
              </a:extLst>
            </xdr:cNvPicPr>
          </xdr:nvPicPr>
          <xdr:blipFill>
            <a:blip xmlns:r="http://schemas.openxmlformats.org/officeDocument/2006/relationships" r:embed="rId4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724"/>
                </a:ext>
              </a:extLst>
            </xdr:cNvPicPr>
          </xdr:nvPicPr>
          <xdr:blipFill>
            <a:blip xmlns:r="http://schemas.openxmlformats.org/officeDocument/2006/relationships" r:embed="rId47"/>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725"/>
                </a:ext>
              </a:extLst>
            </xdr:cNvPicPr>
          </xdr:nvPicPr>
          <xdr:blipFill>
            <a:blip xmlns:r="http://schemas.openxmlformats.org/officeDocument/2006/relationships" r:embed="rId47"/>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726"/>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8"/>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8"/>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8"/>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8"/>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743"/>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74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桐生市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法非適用</v>
      </c>
      <c r="C3" s="169"/>
      <c r="D3" s="169"/>
      <c r="E3" s="169"/>
      <c r="F3" s="169" t="str">
        <f>データ!J6</f>
        <v>電気事業</v>
      </c>
      <c r="G3" s="169"/>
      <c r="H3" s="169"/>
      <c r="I3" s="169"/>
      <c r="J3" s="170" t="str">
        <f>データ!K6</f>
        <v>該当数値なし</v>
      </c>
      <c r="K3" s="170"/>
      <c r="L3" s="170"/>
      <c r="M3" s="170"/>
      <c r="N3" s="171" t="str">
        <f>データ!L6</f>
        <v>-</v>
      </c>
      <c r="O3" s="171"/>
      <c r="P3" s="171"/>
      <c r="Q3" s="172"/>
      <c r="R3" s="1"/>
      <c r="S3" s="173" t="s">
        <v>174</v>
      </c>
      <c r="T3" s="174"/>
      <c r="U3" s="174"/>
      <c r="V3" s="174"/>
      <c r="W3" s="174"/>
      <c r="X3" s="174"/>
      <c r="Y3" s="174"/>
      <c r="Z3" s="174"/>
      <c r="AA3" s="174"/>
      <c r="AB3" s="174"/>
      <c r="AC3" s="174"/>
      <c r="AD3" s="174"/>
      <c r="AE3" s="174"/>
      <c r="AF3" s="174"/>
      <c r="AG3" s="174"/>
      <c r="AH3" s="175"/>
      <c r="AI3" s="1"/>
      <c r="AJ3" s="1"/>
      <c r="AK3" s="108" t="s">
        <v>172</v>
      </c>
      <c r="AL3" s="109"/>
      <c r="AM3" s="109"/>
      <c r="AN3" s="109"/>
      <c r="AO3" s="109"/>
      <c r="AP3" s="109"/>
      <c r="AQ3" s="110"/>
    </row>
    <row r="4" spans="1:43" ht="23.1" customHeight="1">
      <c r="A4" s="1"/>
      <c r="B4" s="162" t="s">
        <v>8</v>
      </c>
      <c r="C4" s="150"/>
      <c r="D4" s="150"/>
      <c r="E4" s="150"/>
      <c r="F4" s="150" t="s">
        <v>9</v>
      </c>
      <c r="G4" s="150"/>
      <c r="H4" s="150"/>
      <c r="I4" s="150"/>
      <c r="J4" s="150" t="s">
        <v>10</v>
      </c>
      <c r="K4" s="150"/>
      <c r="L4" s="150"/>
      <c r="M4" s="150"/>
      <c r="N4" s="150" t="s">
        <v>11</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c r="A5" s="1"/>
      <c r="B5" s="182">
        <f>データ!M6</f>
        <v>1</v>
      </c>
      <c r="C5" s="183"/>
      <c r="D5" s="183"/>
      <c r="E5" s="183"/>
      <c r="F5" s="148" t="str">
        <f>データ!N6</f>
        <v>-</v>
      </c>
      <c r="G5" s="183"/>
      <c r="H5" s="183"/>
      <c r="I5" s="184"/>
      <c r="J5" s="185" t="str">
        <f>データ!O6</f>
        <v>-</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c r="A6" s="1"/>
      <c r="B6" s="162" t="s">
        <v>12</v>
      </c>
      <c r="C6" s="150"/>
      <c r="D6" s="150"/>
      <c r="E6" s="150"/>
      <c r="F6" s="150" t="s">
        <v>13</v>
      </c>
      <c r="G6" s="150"/>
      <c r="H6" s="150"/>
      <c r="I6" s="150"/>
      <c r="J6" s="150" t="s">
        <v>14</v>
      </c>
      <c r="K6" s="150"/>
      <c r="L6" s="150"/>
      <c r="M6" s="150"/>
      <c r="N6" s="150" t="s">
        <v>15</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c r="A7" s="1"/>
      <c r="B7" s="163" t="s">
        <v>124</v>
      </c>
      <c r="C7" s="164"/>
      <c r="D7" s="164"/>
      <c r="E7" s="164"/>
      <c r="F7" s="165" t="s">
        <v>123</v>
      </c>
      <c r="G7" s="165"/>
      <c r="H7" s="165"/>
      <c r="I7" s="165"/>
      <c r="J7" s="166" t="str">
        <f>データ!S6</f>
        <v>無</v>
      </c>
      <c r="K7" s="166"/>
      <c r="L7" s="166"/>
      <c r="M7" s="166"/>
      <c r="N7" s="165" t="s">
        <v>126</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c r="A8" s="1"/>
      <c r="B8" s="143" t="s">
        <v>16</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c r="A10" s="1"/>
      <c r="B10" s="6" t="s">
        <v>17</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c r="A11" s="1"/>
      <c r="B11" s="158" t="s">
        <v>18</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c r="A12" s="1"/>
      <c r="B12" s="162" t="s">
        <v>20</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c r="A13" s="1"/>
      <c r="B13" s="143" t="s">
        <v>21</v>
      </c>
      <c r="C13" s="144"/>
      <c r="D13" s="144"/>
      <c r="E13" s="145"/>
      <c r="F13" s="146">
        <f>データ!AA6</f>
        <v>33139</v>
      </c>
      <c r="G13" s="147"/>
      <c r="H13" s="146">
        <f>データ!AB6</f>
        <v>34819</v>
      </c>
      <c r="I13" s="147"/>
      <c r="J13" s="146">
        <f>データ!AC6</f>
        <v>33810</v>
      </c>
      <c r="K13" s="147"/>
      <c r="L13" s="146">
        <f>データ!AD6</f>
        <v>31599</v>
      </c>
      <c r="M13" s="147"/>
      <c r="N13" s="148">
        <f>データ!AE6</f>
        <v>33351</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c r="A14" s="1"/>
      <c r="B14" s="143" t="s">
        <v>22</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c r="A15" s="1"/>
      <c r="B15" s="136" t="s">
        <v>23</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c r="A16" s="1"/>
      <c r="B16" s="129" t="s">
        <v>24</v>
      </c>
      <c r="C16" s="130"/>
      <c r="D16" s="130"/>
      <c r="E16" s="131"/>
      <c r="F16" s="142">
        <f>データ!AP6</f>
        <v>33139</v>
      </c>
      <c r="G16" s="142"/>
      <c r="H16" s="142">
        <f>データ!AQ6</f>
        <v>34819</v>
      </c>
      <c r="I16" s="142"/>
      <c r="J16" s="142">
        <f>データ!AR6</f>
        <v>33810</v>
      </c>
      <c r="K16" s="142"/>
      <c r="L16" s="142">
        <f>データ!AS6</f>
        <v>31599</v>
      </c>
      <c r="M16" s="142"/>
      <c r="N16" s="134">
        <f>データ!AT6</f>
        <v>33351</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c r="A18" s="1"/>
      <c r="B18" s="125"/>
      <c r="C18" s="126"/>
      <c r="D18" s="126"/>
      <c r="E18" s="126"/>
      <c r="F18" s="127" t="s">
        <v>25</v>
      </c>
      <c r="G18" s="127"/>
      <c r="H18" s="127"/>
      <c r="I18" s="127" t="s">
        <v>26</v>
      </c>
      <c r="J18" s="127"/>
      <c r="K18" s="127"/>
      <c r="L18" s="127" t="s">
        <v>24</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c r="A19" s="1"/>
      <c r="B19" s="129" t="s">
        <v>27</v>
      </c>
      <c r="C19" s="130"/>
      <c r="D19" s="130"/>
      <c r="E19" s="131"/>
      <c r="F19" s="132">
        <f>データ!AU6</f>
        <v>332192</v>
      </c>
      <c r="G19" s="132"/>
      <c r="H19" s="132"/>
      <c r="I19" s="132" t="str">
        <f>データ!AV6</f>
        <v>-</v>
      </c>
      <c r="J19" s="132"/>
      <c r="K19" s="132"/>
      <c r="L19" s="132">
        <f>データ!AW6</f>
        <v>332192</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31</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173</v>
      </c>
      <c r="AL40" s="109"/>
      <c r="AM40" s="109"/>
      <c r="AN40" s="109"/>
      <c r="AO40" s="109"/>
      <c r="AP40" s="109"/>
      <c r="AQ40" s="110"/>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33</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175</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40.5">
      <c r="A6" s="46" t="s">
        <v>112</v>
      </c>
      <c r="B6" s="64" t="str">
        <f>B7</f>
        <v>2015</v>
      </c>
      <c r="C6" s="64" t="str">
        <f t="shared" ref="C6:AW6" si="6">C7</f>
        <v>102032</v>
      </c>
      <c r="D6" s="64" t="str">
        <f t="shared" si="6"/>
        <v>47</v>
      </c>
      <c r="E6" s="64" t="str">
        <f t="shared" si="6"/>
        <v>04</v>
      </c>
      <c r="F6" s="64" t="str">
        <f t="shared" si="6"/>
        <v>0</v>
      </c>
      <c r="G6" s="64" t="str">
        <f t="shared" si="6"/>
        <v>000</v>
      </c>
      <c r="H6" s="64" t="str">
        <f t="shared" si="6"/>
        <v>群馬県　桐生市</v>
      </c>
      <c r="I6" s="64" t="str">
        <f t="shared" si="6"/>
        <v>法非適用</v>
      </c>
      <c r="J6" s="64" t="str">
        <f t="shared" si="6"/>
        <v>電気事業</v>
      </c>
      <c r="K6" s="65" t="str">
        <f t="shared" si="6"/>
        <v>該当数値なし</v>
      </c>
      <c r="L6" s="66" t="str">
        <f t="shared" si="6"/>
        <v>-</v>
      </c>
      <c r="M6" s="66">
        <f t="shared" si="6"/>
        <v>1</v>
      </c>
      <c r="N6" s="66" t="str">
        <f t="shared" si="6"/>
        <v>-</v>
      </c>
      <c r="O6" s="66" t="str">
        <f t="shared" si="6"/>
        <v>-</v>
      </c>
      <c r="P6" s="66" t="str">
        <f t="shared" si="6"/>
        <v>-</v>
      </c>
      <c r="Q6" s="67" t="str">
        <f>Q7</f>
        <v>平成30年3月31日　桐生市清掃センター発電所</v>
      </c>
      <c r="R6" s="68" t="str">
        <f t="shared" si="6"/>
        <v>-</v>
      </c>
      <c r="S6" s="64" t="str">
        <f t="shared" si="6"/>
        <v>無</v>
      </c>
      <c r="T6" s="68" t="str">
        <f t="shared" si="6"/>
        <v>JXエネルギー株式会社</v>
      </c>
      <c r="U6" s="65" t="str">
        <f t="shared" si="6"/>
        <v>-</v>
      </c>
      <c r="V6" s="66" t="str">
        <f>V7</f>
        <v>-</v>
      </c>
      <c r="W6" s="66" t="str">
        <f t="shared" si="6"/>
        <v>-</v>
      </c>
      <c r="X6" s="66" t="str">
        <f t="shared" si="6"/>
        <v>-</v>
      </c>
      <c r="Y6" s="66" t="str">
        <f t="shared" si="6"/>
        <v>-</v>
      </c>
      <c r="Z6" s="66" t="str">
        <f t="shared" si="6"/>
        <v>-</v>
      </c>
      <c r="AA6" s="66">
        <f t="shared" si="6"/>
        <v>33139</v>
      </c>
      <c r="AB6" s="66">
        <f t="shared" si="6"/>
        <v>34819</v>
      </c>
      <c r="AC6" s="66">
        <f t="shared" si="6"/>
        <v>33810</v>
      </c>
      <c r="AD6" s="66">
        <f t="shared" si="6"/>
        <v>31599</v>
      </c>
      <c r="AE6" s="66">
        <f t="shared" si="6"/>
        <v>33351</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33139</v>
      </c>
      <c r="AQ6" s="66">
        <f t="shared" si="6"/>
        <v>34819</v>
      </c>
      <c r="AR6" s="66">
        <f t="shared" si="6"/>
        <v>33810</v>
      </c>
      <c r="AS6" s="66">
        <f t="shared" si="6"/>
        <v>31599</v>
      </c>
      <c r="AT6" s="66">
        <f t="shared" si="6"/>
        <v>33351</v>
      </c>
      <c r="AU6" s="66">
        <f t="shared" si="6"/>
        <v>332192</v>
      </c>
      <c r="AV6" s="66" t="str">
        <f t="shared" si="6"/>
        <v>-</v>
      </c>
      <c r="AW6" s="66">
        <f t="shared" si="6"/>
        <v>332192</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113</v>
      </c>
      <c r="C7" s="74" t="s">
        <v>114</v>
      </c>
      <c r="D7" s="74" t="s">
        <v>115</v>
      </c>
      <c r="E7" s="74" t="s">
        <v>116</v>
      </c>
      <c r="F7" s="74" t="s">
        <v>117</v>
      </c>
      <c r="G7" s="74" t="s">
        <v>118</v>
      </c>
      <c r="H7" s="74" t="s">
        <v>119</v>
      </c>
      <c r="I7" s="74" t="s">
        <v>120</v>
      </c>
      <c r="J7" s="74" t="s">
        <v>121</v>
      </c>
      <c r="K7" s="75" t="s">
        <v>122</v>
      </c>
      <c r="L7" s="76" t="s">
        <v>123</v>
      </c>
      <c r="M7" s="76">
        <v>1</v>
      </c>
      <c r="N7" s="77" t="s">
        <v>123</v>
      </c>
      <c r="O7" s="77" t="s">
        <v>123</v>
      </c>
      <c r="P7" s="77" t="s">
        <v>123</v>
      </c>
      <c r="Q7" s="78" t="s">
        <v>124</v>
      </c>
      <c r="R7" s="78" t="s">
        <v>123</v>
      </c>
      <c r="S7" s="79" t="s">
        <v>125</v>
      </c>
      <c r="T7" s="78" t="s">
        <v>126</v>
      </c>
      <c r="U7" s="75" t="s">
        <v>123</v>
      </c>
      <c r="V7" s="77" t="s">
        <v>123</v>
      </c>
      <c r="W7" s="77" t="s">
        <v>123</v>
      </c>
      <c r="X7" s="77" t="s">
        <v>123</v>
      </c>
      <c r="Y7" s="77" t="s">
        <v>123</v>
      </c>
      <c r="Z7" s="77" t="s">
        <v>123</v>
      </c>
      <c r="AA7" s="77">
        <v>33139</v>
      </c>
      <c r="AB7" s="77">
        <v>34819</v>
      </c>
      <c r="AC7" s="77">
        <v>33810</v>
      </c>
      <c r="AD7" s="77">
        <v>31599</v>
      </c>
      <c r="AE7" s="77">
        <v>33351</v>
      </c>
      <c r="AF7" s="77" t="s">
        <v>123</v>
      </c>
      <c r="AG7" s="77" t="s">
        <v>123</v>
      </c>
      <c r="AH7" s="77" t="s">
        <v>123</v>
      </c>
      <c r="AI7" s="77" t="s">
        <v>123</v>
      </c>
      <c r="AJ7" s="77" t="s">
        <v>123</v>
      </c>
      <c r="AK7" s="77" t="s">
        <v>123</v>
      </c>
      <c r="AL7" s="77" t="s">
        <v>123</v>
      </c>
      <c r="AM7" s="77" t="s">
        <v>123</v>
      </c>
      <c r="AN7" s="77" t="s">
        <v>123</v>
      </c>
      <c r="AO7" s="77" t="s">
        <v>123</v>
      </c>
      <c r="AP7" s="77">
        <v>33139</v>
      </c>
      <c r="AQ7" s="77">
        <v>34819</v>
      </c>
      <c r="AR7" s="77">
        <v>33810</v>
      </c>
      <c r="AS7" s="77">
        <v>31599</v>
      </c>
      <c r="AT7" s="77">
        <v>33351</v>
      </c>
      <c r="AU7" s="77">
        <v>332192</v>
      </c>
      <c r="AV7" s="77" t="s">
        <v>123</v>
      </c>
      <c r="AW7" s="77">
        <v>332192</v>
      </c>
      <c r="AX7" s="80">
        <v>976.9</v>
      </c>
      <c r="AY7" s="80">
        <v>1425</v>
      </c>
      <c r="AZ7" s="80">
        <v>99.5</v>
      </c>
      <c r="BA7" s="80">
        <v>101.7</v>
      </c>
      <c r="BB7" s="80">
        <v>103.5</v>
      </c>
      <c r="BC7" s="80">
        <v>138.19999999999999</v>
      </c>
      <c r="BD7" s="80">
        <v>180.2</v>
      </c>
      <c r="BE7" s="80">
        <v>164.5</v>
      </c>
      <c r="BF7" s="80">
        <v>124.7</v>
      </c>
      <c r="BG7" s="80">
        <v>118.8</v>
      </c>
      <c r="BH7" s="80">
        <v>100</v>
      </c>
      <c r="BI7" s="80">
        <v>2362.1</v>
      </c>
      <c r="BJ7" s="80">
        <v>3259.1</v>
      </c>
      <c r="BK7" s="80">
        <v>2358.1</v>
      </c>
      <c r="BL7" s="80">
        <v>2450.3000000000002</v>
      </c>
      <c r="BM7" s="80">
        <v>2486.6999999999998</v>
      </c>
      <c r="BN7" s="80">
        <v>245.2</v>
      </c>
      <c r="BO7" s="80">
        <v>296.2</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v>1197.5999999999999</v>
      </c>
      <c r="CF7" s="80">
        <v>1113.5</v>
      </c>
      <c r="CG7" s="80">
        <v>16086.8</v>
      </c>
      <c r="CH7" s="80">
        <v>18455.5</v>
      </c>
      <c r="CI7" s="80">
        <v>16177.4</v>
      </c>
      <c r="CJ7" s="80">
        <v>7500.6</v>
      </c>
      <c r="CK7" s="80">
        <v>7095.7</v>
      </c>
      <c r="CL7" s="80">
        <v>11717.4</v>
      </c>
      <c r="CM7" s="80">
        <v>17642.5</v>
      </c>
      <c r="CN7" s="80">
        <v>18815.8</v>
      </c>
      <c r="CO7" s="77">
        <v>211119</v>
      </c>
      <c r="CP7" s="77">
        <v>312766</v>
      </c>
      <c r="CQ7" s="77">
        <v>1020</v>
      </c>
      <c r="CR7" s="77">
        <v>8251</v>
      </c>
      <c r="CS7" s="77">
        <v>13679</v>
      </c>
      <c r="CT7" s="77">
        <v>95057</v>
      </c>
      <c r="CU7" s="77">
        <v>120361</v>
      </c>
      <c r="CV7" s="77">
        <v>108538</v>
      </c>
      <c r="CW7" s="77">
        <v>58539</v>
      </c>
      <c r="CX7" s="77">
        <v>37685</v>
      </c>
      <c r="CY7" s="77">
        <v>4500</v>
      </c>
      <c r="CZ7" s="80">
        <v>83.8</v>
      </c>
      <c r="DA7" s="80">
        <v>88.3</v>
      </c>
      <c r="DB7" s="80">
        <v>85.8</v>
      </c>
      <c r="DC7" s="80">
        <v>80.2</v>
      </c>
      <c r="DD7" s="80">
        <v>84.4</v>
      </c>
      <c r="DE7" s="80">
        <v>40.200000000000003</v>
      </c>
      <c r="DF7" s="80">
        <v>42.7</v>
      </c>
      <c r="DG7" s="80">
        <v>38.5</v>
      </c>
      <c r="DH7" s="80">
        <v>37.700000000000003</v>
      </c>
      <c r="DI7" s="80">
        <v>33.9</v>
      </c>
      <c r="DJ7" s="80">
        <v>100</v>
      </c>
      <c r="DK7" s="80">
        <v>100</v>
      </c>
      <c r="DL7" s="80">
        <v>100</v>
      </c>
      <c r="DM7" s="80">
        <v>100</v>
      </c>
      <c r="DN7" s="80">
        <v>100</v>
      </c>
      <c r="DO7" s="80">
        <v>41.4</v>
      </c>
      <c r="DP7" s="80">
        <v>23.7</v>
      </c>
      <c r="DQ7" s="80">
        <v>21.6</v>
      </c>
      <c r="DR7" s="80">
        <v>13.7</v>
      </c>
      <c r="DS7" s="80">
        <v>16.3</v>
      </c>
      <c r="DT7" s="80">
        <v>6.6</v>
      </c>
      <c r="DU7" s="80">
        <v>3.9</v>
      </c>
      <c r="DV7" s="80">
        <v>3.3</v>
      </c>
      <c r="DW7" s="80">
        <v>2.4</v>
      </c>
      <c r="DX7" s="80">
        <v>1.8</v>
      </c>
      <c r="DY7" s="80">
        <v>184.7</v>
      </c>
      <c r="DZ7" s="80">
        <v>126.1</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v>0</v>
      </c>
      <c r="EP7" s="80">
        <v>0</v>
      </c>
      <c r="EQ7" s="80">
        <v>0</v>
      </c>
      <c r="ER7" s="80">
        <v>0</v>
      </c>
      <c r="ES7" s="80" t="s">
        <v>123</v>
      </c>
      <c r="ET7" s="80">
        <v>22.1</v>
      </c>
      <c r="EU7" s="80">
        <v>55.5</v>
      </c>
      <c r="EV7" s="80">
        <v>70.2</v>
      </c>
      <c r="EW7" s="80">
        <v>72.7</v>
      </c>
      <c r="EX7" s="77" t="s">
        <v>123</v>
      </c>
      <c r="EY7" s="80" t="s">
        <v>123</v>
      </c>
      <c r="EZ7" s="80" t="s">
        <v>123</v>
      </c>
      <c r="FA7" s="80" t="s">
        <v>123</v>
      </c>
      <c r="FB7" s="80" t="s">
        <v>123</v>
      </c>
      <c r="FC7" s="80" t="s">
        <v>123</v>
      </c>
      <c r="FD7" s="80">
        <v>55.8</v>
      </c>
      <c r="FE7" s="80">
        <v>67.5</v>
      </c>
      <c r="FF7" s="80">
        <v>64</v>
      </c>
      <c r="FG7" s="80">
        <v>56.1</v>
      </c>
      <c r="FH7" s="80">
        <v>61.8</v>
      </c>
      <c r="FI7" s="80" t="s">
        <v>123</v>
      </c>
      <c r="FJ7" s="80" t="s">
        <v>123</v>
      </c>
      <c r="FK7" s="80" t="s">
        <v>123</v>
      </c>
      <c r="FL7" s="80" t="s">
        <v>123</v>
      </c>
      <c r="FM7" s="80" t="s">
        <v>123</v>
      </c>
      <c r="FN7" s="80">
        <v>61.2</v>
      </c>
      <c r="FO7" s="80">
        <v>29.2</v>
      </c>
      <c r="FP7" s="80">
        <v>22.1</v>
      </c>
      <c r="FQ7" s="80">
        <v>16.7</v>
      </c>
      <c r="FR7" s="80">
        <v>8.6999999999999993</v>
      </c>
      <c r="FS7" s="80" t="s">
        <v>123</v>
      </c>
      <c r="FT7" s="80" t="s">
        <v>123</v>
      </c>
      <c r="FU7" s="80" t="s">
        <v>123</v>
      </c>
      <c r="FV7" s="80" t="s">
        <v>123</v>
      </c>
      <c r="FW7" s="80" t="s">
        <v>123</v>
      </c>
      <c r="FX7" s="80">
        <v>420.9</v>
      </c>
      <c r="FY7" s="80">
        <v>362.4</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v>37.700000000000003</v>
      </c>
      <c r="GT7" s="80">
        <v>56.2</v>
      </c>
      <c r="GU7" s="80">
        <v>58.4</v>
      </c>
      <c r="GV7" s="80">
        <v>80.599999999999994</v>
      </c>
      <c r="GW7" s="77">
        <v>4500</v>
      </c>
      <c r="GX7" s="80">
        <v>83.8</v>
      </c>
      <c r="GY7" s="80">
        <v>88.3</v>
      </c>
      <c r="GZ7" s="80">
        <v>85.8</v>
      </c>
      <c r="HA7" s="80">
        <v>80.2</v>
      </c>
      <c r="HB7" s="80">
        <v>84.4</v>
      </c>
      <c r="HC7" s="80">
        <v>47.9</v>
      </c>
      <c r="HD7" s="80">
        <v>51.6</v>
      </c>
      <c r="HE7" s="80">
        <v>49.8</v>
      </c>
      <c r="HF7" s="80">
        <v>50.3</v>
      </c>
      <c r="HG7" s="80">
        <v>47.9</v>
      </c>
      <c r="HH7" s="80">
        <v>100</v>
      </c>
      <c r="HI7" s="80">
        <v>100</v>
      </c>
      <c r="HJ7" s="80">
        <v>100</v>
      </c>
      <c r="HK7" s="80">
        <v>100</v>
      </c>
      <c r="HL7" s="80">
        <v>100</v>
      </c>
      <c r="HM7" s="80">
        <v>36.1</v>
      </c>
      <c r="HN7" s="80">
        <v>8.5</v>
      </c>
      <c r="HO7" s="80">
        <v>11.5</v>
      </c>
      <c r="HP7" s="80">
        <v>5.2</v>
      </c>
      <c r="HQ7" s="80">
        <v>13</v>
      </c>
      <c r="HR7" s="80">
        <v>6.6</v>
      </c>
      <c r="HS7" s="80">
        <v>3.9</v>
      </c>
      <c r="HT7" s="80">
        <v>3.3</v>
      </c>
      <c r="HU7" s="80">
        <v>2.4</v>
      </c>
      <c r="HV7" s="80">
        <v>1.8</v>
      </c>
      <c r="HW7" s="80">
        <v>91.2</v>
      </c>
      <c r="HX7" s="80">
        <v>58.5</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v>0</v>
      </c>
      <c r="IN7" s="80">
        <v>0</v>
      </c>
      <c r="IO7" s="80">
        <v>0</v>
      </c>
      <c r="IP7" s="80">
        <v>0</v>
      </c>
      <c r="IQ7" s="80" t="s">
        <v>123</v>
      </c>
      <c r="IR7" s="80">
        <v>7.1</v>
      </c>
      <c r="IS7" s="80">
        <v>40.700000000000003</v>
      </c>
      <c r="IT7" s="80">
        <v>52.3</v>
      </c>
      <c r="IU7" s="80">
        <v>52.8</v>
      </c>
      <c r="IV7" s="77" t="s">
        <v>123</v>
      </c>
      <c r="IW7" s="80" t="s">
        <v>123</v>
      </c>
      <c r="IX7" s="80" t="s">
        <v>123</v>
      </c>
      <c r="IY7" s="80" t="s">
        <v>123</v>
      </c>
      <c r="IZ7" s="80" t="s">
        <v>123</v>
      </c>
      <c r="JA7" s="80" t="s">
        <v>123</v>
      </c>
      <c r="JB7" s="80">
        <v>19.100000000000001</v>
      </c>
      <c r="JC7" s="80">
        <v>19.2</v>
      </c>
      <c r="JD7" s="80">
        <v>19.600000000000001</v>
      </c>
      <c r="JE7" s="80">
        <v>18.5</v>
      </c>
      <c r="JF7" s="80">
        <v>16.100000000000001</v>
      </c>
      <c r="JG7" s="80" t="s">
        <v>123</v>
      </c>
      <c r="JH7" s="80" t="s">
        <v>123</v>
      </c>
      <c r="JI7" s="80" t="s">
        <v>123</v>
      </c>
      <c r="JJ7" s="80" t="s">
        <v>123</v>
      </c>
      <c r="JK7" s="80" t="s">
        <v>123</v>
      </c>
      <c r="JL7" s="80">
        <v>48.1</v>
      </c>
      <c r="JM7" s="80">
        <v>44.6</v>
      </c>
      <c r="JN7" s="80">
        <v>42.6</v>
      </c>
      <c r="JO7" s="80">
        <v>43.7</v>
      </c>
      <c r="JP7" s="80">
        <v>45.4</v>
      </c>
      <c r="JQ7" s="80" t="s">
        <v>123</v>
      </c>
      <c r="JR7" s="80" t="s">
        <v>123</v>
      </c>
      <c r="JS7" s="80" t="s">
        <v>123</v>
      </c>
      <c r="JT7" s="80" t="s">
        <v>123</v>
      </c>
      <c r="JU7" s="80" t="s">
        <v>123</v>
      </c>
      <c r="JV7" s="80">
        <v>437.3</v>
      </c>
      <c r="JW7" s="80">
        <v>282.2</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v>52.7</v>
      </c>
      <c r="KR7" s="80">
        <v>84.2</v>
      </c>
      <c r="KS7" s="80">
        <v>98.4</v>
      </c>
      <c r="KT7" s="80">
        <v>98.4</v>
      </c>
      <c r="KU7" s="77" t="s">
        <v>123</v>
      </c>
      <c r="KV7" s="80" t="s">
        <v>123</v>
      </c>
      <c r="KW7" s="80" t="s">
        <v>123</v>
      </c>
      <c r="KX7" s="80" t="s">
        <v>123</v>
      </c>
      <c r="KY7" s="80" t="s">
        <v>123</v>
      </c>
      <c r="KZ7" s="80" t="s">
        <v>123</v>
      </c>
      <c r="LA7" s="80" t="s">
        <v>123</v>
      </c>
      <c r="LB7" s="80">
        <v>9.6</v>
      </c>
      <c r="LC7" s="80">
        <v>6.4</v>
      </c>
      <c r="LD7" s="80">
        <v>13.7</v>
      </c>
      <c r="LE7" s="80">
        <v>12</v>
      </c>
      <c r="LF7" s="80" t="s">
        <v>123</v>
      </c>
      <c r="LG7" s="80" t="s">
        <v>123</v>
      </c>
      <c r="LH7" s="80" t="s">
        <v>123</v>
      </c>
      <c r="LI7" s="80" t="s">
        <v>123</v>
      </c>
      <c r="LJ7" s="80" t="s">
        <v>123</v>
      </c>
      <c r="LK7" s="80" t="s">
        <v>123</v>
      </c>
      <c r="LL7" s="80">
        <v>0</v>
      </c>
      <c r="LM7" s="80">
        <v>0.2</v>
      </c>
      <c r="LN7" s="80">
        <v>2.9</v>
      </c>
      <c r="LO7" s="80">
        <v>0.6</v>
      </c>
      <c r="LP7" s="80" t="s">
        <v>123</v>
      </c>
      <c r="LQ7" s="80" t="s">
        <v>123</v>
      </c>
      <c r="LR7" s="80" t="s">
        <v>123</v>
      </c>
      <c r="LS7" s="80" t="s">
        <v>123</v>
      </c>
      <c r="LT7" s="80" t="s">
        <v>123</v>
      </c>
      <c r="LU7" s="80" t="s">
        <v>123</v>
      </c>
      <c r="LV7" s="80">
        <v>0</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t="s">
        <v>123</v>
      </c>
      <c r="MN7" s="80" t="s">
        <v>123</v>
      </c>
      <c r="MO7" s="80" t="s">
        <v>123</v>
      </c>
      <c r="MP7" s="80">
        <v>100</v>
      </c>
      <c r="MQ7" s="80">
        <v>100</v>
      </c>
      <c r="MR7" s="80">
        <v>100</v>
      </c>
      <c r="MS7" s="80">
        <v>96.6</v>
      </c>
      <c r="MT7" s="80" t="s">
        <v>123</v>
      </c>
      <c r="MU7" s="80" t="s">
        <v>123</v>
      </c>
      <c r="MV7" s="80" t="s">
        <v>123</v>
      </c>
      <c r="MW7" s="80" t="s">
        <v>123</v>
      </c>
      <c r="MX7" s="80">
        <v>1</v>
      </c>
      <c r="MY7" s="80">
        <v>1</v>
      </c>
      <c r="MZ7" s="80">
        <v>1</v>
      </c>
      <c r="NA7" s="80">
        <v>1</v>
      </c>
      <c r="NB7" s="80" t="s">
        <v>123</v>
      </c>
      <c r="NC7" s="80" t="s">
        <v>123</v>
      </c>
      <c r="ND7" s="80" t="s">
        <v>123</v>
      </c>
      <c r="NE7" s="80" t="s">
        <v>123</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1</v>
      </c>
      <c r="GY8" s="84" t="s">
        <v>127</v>
      </c>
      <c r="GZ8" s="82"/>
      <c r="HA8" s="82"/>
      <c r="HB8" s="82"/>
      <c r="HC8" s="82"/>
      <c r="HD8" s="83"/>
      <c r="HE8" s="82"/>
      <c r="HF8" s="82"/>
      <c r="HG8" s="82" t="str">
        <f>HH4</f>
        <v>修繕費比率（％）</v>
      </c>
      <c r="HH8" s="82" t="b">
        <f>IF(SUM($M$7,$MX$7:$NA$7)=0,FALSE,TRUE)</f>
        <v>1</v>
      </c>
      <c r="HI8" s="84" t="s">
        <v>127</v>
      </c>
      <c r="HJ8" s="82"/>
      <c r="HK8" s="82"/>
      <c r="HL8" s="82"/>
      <c r="HM8" s="82"/>
      <c r="HN8" s="82"/>
      <c r="HO8" s="83"/>
      <c r="HP8" s="82"/>
      <c r="HQ8" s="82" t="str">
        <f>HR4</f>
        <v>企業債残高対料金収入比率（％）</v>
      </c>
      <c r="HR8" s="82" t="b">
        <f>IF(SUM($M$7,$MX$7:$NA$7)=0,FALSE,TRUE)</f>
        <v>1</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1</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（最大出力合計4,500kW）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（最大出力合計4,500kW）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976.9</v>
      </c>
      <c r="AY11" s="92">
        <f>AY7</f>
        <v>1425</v>
      </c>
      <c r="AZ11" s="92">
        <f>AZ7</f>
        <v>99.5</v>
      </c>
      <c r="BA11" s="92">
        <f>BA7</f>
        <v>101.7</v>
      </c>
      <c r="BB11" s="92">
        <f>BB7</f>
        <v>103.5</v>
      </c>
      <c r="BC11" s="81"/>
      <c r="BD11" s="81"/>
      <c r="BE11" s="81"/>
      <c r="BF11" s="81"/>
      <c r="BG11" s="81"/>
      <c r="BH11" s="91" t="s">
        <v>136</v>
      </c>
      <c r="BI11" s="92">
        <f>BI7</f>
        <v>2362.1</v>
      </c>
      <c r="BJ11" s="92">
        <f>BJ7</f>
        <v>3259.1</v>
      </c>
      <c r="BK11" s="92">
        <f>BK7</f>
        <v>2358.1</v>
      </c>
      <c r="BL11" s="92">
        <f>BL7</f>
        <v>2450.3000000000002</v>
      </c>
      <c r="BM11" s="92">
        <f>BM7</f>
        <v>2486.6999999999998</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f>CE7</f>
        <v>1197.5999999999999</v>
      </c>
      <c r="CF11" s="92">
        <f>CF7</f>
        <v>1113.5</v>
      </c>
      <c r="CG11" s="92">
        <f>CG7</f>
        <v>16086.8</v>
      </c>
      <c r="CH11" s="92">
        <f>CH7</f>
        <v>18455.5</v>
      </c>
      <c r="CI11" s="92">
        <f>CI7</f>
        <v>16177.4</v>
      </c>
      <c r="CJ11" s="81"/>
      <c r="CK11" s="81"/>
      <c r="CL11" s="81"/>
      <c r="CM11" s="81"/>
      <c r="CN11" s="91" t="s">
        <v>136</v>
      </c>
      <c r="CO11" s="93">
        <f>CO7</f>
        <v>211119</v>
      </c>
      <c r="CP11" s="93">
        <f>CP7</f>
        <v>312766</v>
      </c>
      <c r="CQ11" s="93">
        <f>CQ7</f>
        <v>1020</v>
      </c>
      <c r="CR11" s="93">
        <f>CR7</f>
        <v>8251</v>
      </c>
      <c r="CS11" s="93">
        <f>CS7</f>
        <v>13679</v>
      </c>
      <c r="CT11" s="81"/>
      <c r="CU11" s="81"/>
      <c r="CV11" s="81"/>
      <c r="CW11" s="81"/>
      <c r="CX11" s="81"/>
      <c r="CY11" s="91" t="s">
        <v>136</v>
      </c>
      <c r="CZ11" s="92">
        <f>CZ7</f>
        <v>83.8</v>
      </c>
      <c r="DA11" s="92">
        <f>DA7</f>
        <v>88.3</v>
      </c>
      <c r="DB11" s="92">
        <f>DB7</f>
        <v>85.8</v>
      </c>
      <c r="DC11" s="92">
        <f>DC7</f>
        <v>80.2</v>
      </c>
      <c r="DD11" s="92">
        <f>DD7</f>
        <v>84.4</v>
      </c>
      <c r="DE11" s="81"/>
      <c r="DF11" s="81"/>
      <c r="DG11" s="81"/>
      <c r="DH11" s="81"/>
      <c r="DI11" s="91" t="s">
        <v>136</v>
      </c>
      <c r="DJ11" s="92">
        <f>DJ7</f>
        <v>100</v>
      </c>
      <c r="DK11" s="92">
        <f>DK7</f>
        <v>100</v>
      </c>
      <c r="DL11" s="92">
        <f>DL7</f>
        <v>100</v>
      </c>
      <c r="DM11" s="92">
        <f>DM7</f>
        <v>100</v>
      </c>
      <c r="DN11" s="92">
        <f>DN7</f>
        <v>100</v>
      </c>
      <c r="DO11" s="81"/>
      <c r="DP11" s="81"/>
      <c r="DQ11" s="81"/>
      <c r="DR11" s="81"/>
      <c r="DS11" s="91" t="s">
        <v>137</v>
      </c>
      <c r="DT11" s="92">
        <f>DT7</f>
        <v>6.6</v>
      </c>
      <c r="DU11" s="92">
        <f>DU7</f>
        <v>3.9</v>
      </c>
      <c r="DV11" s="92">
        <f>DV7</f>
        <v>3.3</v>
      </c>
      <c r="DW11" s="92">
        <f>DW7</f>
        <v>2.4</v>
      </c>
      <c r="DX11" s="92">
        <f>DX7</f>
        <v>1.8</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f>EO7</f>
        <v>0</v>
      </c>
      <c r="EP11" s="92">
        <f>EP7</f>
        <v>0</v>
      </c>
      <c r="EQ11" s="92">
        <f>EQ7</f>
        <v>0</v>
      </c>
      <c r="ER11" s="92">
        <f>ER7</f>
        <v>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138</v>
      </c>
      <c r="FS11" s="92" t="str">
        <f>FS7</f>
        <v>-</v>
      </c>
      <c r="FT11" s="92" t="str">
        <f>FT7</f>
        <v>-</v>
      </c>
      <c r="FU11" s="92" t="str">
        <f>FU7</f>
        <v>-</v>
      </c>
      <c r="FV11" s="92" t="str">
        <f>FV7</f>
        <v>-</v>
      </c>
      <c r="FW11" s="92" t="str">
        <f>FW7</f>
        <v>-</v>
      </c>
      <c r="FX11" s="81"/>
      <c r="FY11" s="81"/>
      <c r="FZ11" s="81"/>
      <c r="GA11" s="81"/>
      <c r="GB11" s="91" t="s">
        <v>139</v>
      </c>
      <c r="GC11" s="92" t="str">
        <f>GC7</f>
        <v>-</v>
      </c>
      <c r="GD11" s="92" t="str">
        <f>GD7</f>
        <v>-</v>
      </c>
      <c r="GE11" s="92" t="str">
        <f>GE7</f>
        <v>-</v>
      </c>
      <c r="GF11" s="92" t="str">
        <f>GF7</f>
        <v>-</v>
      </c>
      <c r="GG11" s="92" t="str">
        <f>GG7</f>
        <v>-</v>
      </c>
      <c r="GH11" s="81"/>
      <c r="GI11" s="81"/>
      <c r="GJ11" s="81"/>
      <c r="GK11" s="81"/>
      <c r="GL11" s="91" t="s">
        <v>140</v>
      </c>
      <c r="GM11" s="92" t="str">
        <f>GM7</f>
        <v>-</v>
      </c>
      <c r="GN11" s="92" t="str">
        <f>GN7</f>
        <v>-</v>
      </c>
      <c r="GO11" s="92" t="str">
        <f>GO7</f>
        <v>-</v>
      </c>
      <c r="GP11" s="92" t="str">
        <f>GP7</f>
        <v>-</v>
      </c>
      <c r="GQ11" s="92" t="str">
        <f>GQ7</f>
        <v>-</v>
      </c>
      <c r="GR11" s="81"/>
      <c r="GS11" s="81"/>
      <c r="GT11" s="81"/>
      <c r="GU11" s="81"/>
      <c r="GV11" s="81"/>
      <c r="GW11" s="91" t="s">
        <v>136</v>
      </c>
      <c r="GX11" s="92">
        <f>GX7</f>
        <v>83.8</v>
      </c>
      <c r="GY11" s="92">
        <f>GY7</f>
        <v>88.3</v>
      </c>
      <c r="GZ11" s="92">
        <f>GZ7</f>
        <v>85.8</v>
      </c>
      <c r="HA11" s="92">
        <f>HA7</f>
        <v>80.2</v>
      </c>
      <c r="HB11" s="92">
        <f>HB7</f>
        <v>84.4</v>
      </c>
      <c r="HC11" s="81"/>
      <c r="HD11" s="81"/>
      <c r="HE11" s="81"/>
      <c r="HF11" s="81"/>
      <c r="HG11" s="91" t="s">
        <v>136</v>
      </c>
      <c r="HH11" s="92">
        <f>HH7</f>
        <v>100</v>
      </c>
      <c r="HI11" s="92">
        <f>HI7</f>
        <v>100</v>
      </c>
      <c r="HJ11" s="92">
        <f>HJ7</f>
        <v>100</v>
      </c>
      <c r="HK11" s="92">
        <f>HK7</f>
        <v>100</v>
      </c>
      <c r="HL11" s="92">
        <f>HL7</f>
        <v>100</v>
      </c>
      <c r="HM11" s="81"/>
      <c r="HN11" s="81"/>
      <c r="HO11" s="81"/>
      <c r="HP11" s="81"/>
      <c r="HQ11" s="91" t="s">
        <v>136</v>
      </c>
      <c r="HR11" s="92">
        <f>HR7</f>
        <v>6.6</v>
      </c>
      <c r="HS11" s="92">
        <f>HS7</f>
        <v>3.9</v>
      </c>
      <c r="HT11" s="92">
        <f>HT7</f>
        <v>3.3</v>
      </c>
      <c r="HU11" s="92">
        <f>HU7</f>
        <v>2.4</v>
      </c>
      <c r="HV11" s="92">
        <f>HV7</f>
        <v>1.8</v>
      </c>
      <c r="HW11" s="81"/>
      <c r="HX11" s="81"/>
      <c r="HY11" s="81"/>
      <c r="HZ11" s="81"/>
      <c r="IA11" s="91" t="s">
        <v>141</v>
      </c>
      <c r="IB11" s="92" t="str">
        <f>IB7</f>
        <v>-</v>
      </c>
      <c r="IC11" s="92" t="str">
        <f>IC7</f>
        <v>-</v>
      </c>
      <c r="ID11" s="92" t="str">
        <f>ID7</f>
        <v>-</v>
      </c>
      <c r="IE11" s="92" t="str">
        <f>IE7</f>
        <v>-</v>
      </c>
      <c r="IF11" s="92" t="str">
        <f>IF7</f>
        <v>-</v>
      </c>
      <c r="IG11" s="81"/>
      <c r="IH11" s="81"/>
      <c r="II11" s="81"/>
      <c r="IJ11" s="81"/>
      <c r="IK11" s="91" t="s">
        <v>136</v>
      </c>
      <c r="IL11" s="92" t="str">
        <f>IL7</f>
        <v>-</v>
      </c>
      <c r="IM11" s="92">
        <f>IM7</f>
        <v>0</v>
      </c>
      <c r="IN11" s="92">
        <f>IN7</f>
        <v>0</v>
      </c>
      <c r="IO11" s="92">
        <f>IO7</f>
        <v>0</v>
      </c>
      <c r="IP11" s="92">
        <f>IP7</f>
        <v>0</v>
      </c>
      <c r="IQ11" s="81"/>
      <c r="IR11" s="81"/>
      <c r="IS11" s="81"/>
      <c r="IT11" s="81"/>
      <c r="IU11" s="81"/>
      <c r="IV11" s="91" t="s">
        <v>139</v>
      </c>
      <c r="IW11" s="92" t="str">
        <f>IW7</f>
        <v>-</v>
      </c>
      <c r="IX11" s="92" t="str">
        <f>IX7</f>
        <v>-</v>
      </c>
      <c r="IY11" s="92" t="str">
        <f>IY7</f>
        <v>-</v>
      </c>
      <c r="IZ11" s="92" t="str">
        <f>IZ7</f>
        <v>-</v>
      </c>
      <c r="JA11" s="92" t="str">
        <f>JA7</f>
        <v>-</v>
      </c>
      <c r="JB11" s="81"/>
      <c r="JC11" s="81"/>
      <c r="JD11" s="81"/>
      <c r="JE11" s="81"/>
      <c r="JF11" s="91" t="s">
        <v>139</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142</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t="str">
        <f>KY7</f>
        <v>-</v>
      </c>
      <c r="KZ11" s="92" t="str">
        <f>KZ7</f>
        <v>-</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t="str">
        <f>LS7</f>
        <v>-</v>
      </c>
      <c r="LT11" s="92" t="str">
        <f>LT7</f>
        <v>-</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143</v>
      </c>
      <c r="AX12" s="92">
        <f>BC7</f>
        <v>138.19999999999999</v>
      </c>
      <c r="AY12" s="92">
        <f>BD7</f>
        <v>180.2</v>
      </c>
      <c r="AZ12" s="92">
        <f>BE7</f>
        <v>164.5</v>
      </c>
      <c r="BA12" s="92">
        <f>BF7</f>
        <v>124.7</v>
      </c>
      <c r="BB12" s="92">
        <f>BG7</f>
        <v>118.8</v>
      </c>
      <c r="BC12" s="81"/>
      <c r="BD12" s="81"/>
      <c r="BE12" s="81"/>
      <c r="BF12" s="81"/>
      <c r="BG12" s="81"/>
      <c r="BH12" s="91" t="s">
        <v>143</v>
      </c>
      <c r="BI12" s="92">
        <f>BN7</f>
        <v>245.2</v>
      </c>
      <c r="BJ12" s="92">
        <f>BO7</f>
        <v>296.2</v>
      </c>
      <c r="BK12" s="92">
        <f>BP7</f>
        <v>366.9</v>
      </c>
      <c r="BL12" s="92">
        <f>BQ7</f>
        <v>324.60000000000002</v>
      </c>
      <c r="BM12" s="92">
        <f>BR7</f>
        <v>255.4</v>
      </c>
      <c r="BN12" s="81"/>
      <c r="BO12" s="81"/>
      <c r="BP12" s="81"/>
      <c r="BQ12" s="81"/>
      <c r="BR12" s="81"/>
      <c r="BS12" s="91" t="s">
        <v>143</v>
      </c>
      <c r="BT12" s="92" t="str">
        <f>BY7</f>
        <v>-</v>
      </c>
      <c r="BU12" s="92" t="str">
        <f>BZ7</f>
        <v>-</v>
      </c>
      <c r="BV12" s="92" t="str">
        <f>CA7</f>
        <v>-</v>
      </c>
      <c r="BW12" s="92" t="str">
        <f>CB7</f>
        <v>-</v>
      </c>
      <c r="BX12" s="92" t="str">
        <f>CC7</f>
        <v>-</v>
      </c>
      <c r="BY12" s="81"/>
      <c r="BZ12" s="81"/>
      <c r="CA12" s="81"/>
      <c r="CB12" s="81"/>
      <c r="CC12" s="81"/>
      <c r="CD12" s="91" t="s">
        <v>143</v>
      </c>
      <c r="CE12" s="92">
        <f>CJ7</f>
        <v>7500.6</v>
      </c>
      <c r="CF12" s="92">
        <f>CK7</f>
        <v>7095.7</v>
      </c>
      <c r="CG12" s="92">
        <f>CL7</f>
        <v>11717.4</v>
      </c>
      <c r="CH12" s="92">
        <f>CM7</f>
        <v>17642.5</v>
      </c>
      <c r="CI12" s="92">
        <f>CN7</f>
        <v>18815.8</v>
      </c>
      <c r="CJ12" s="81"/>
      <c r="CK12" s="81"/>
      <c r="CL12" s="81"/>
      <c r="CM12" s="81"/>
      <c r="CN12" s="91" t="s">
        <v>143</v>
      </c>
      <c r="CO12" s="93">
        <f>CT7</f>
        <v>95057</v>
      </c>
      <c r="CP12" s="93">
        <f>CU7</f>
        <v>120361</v>
      </c>
      <c r="CQ12" s="93">
        <f>CV7</f>
        <v>108538</v>
      </c>
      <c r="CR12" s="93">
        <f>CW7</f>
        <v>58539</v>
      </c>
      <c r="CS12" s="93">
        <f>CX7</f>
        <v>37685</v>
      </c>
      <c r="CT12" s="81"/>
      <c r="CU12" s="81"/>
      <c r="CV12" s="81"/>
      <c r="CW12" s="81"/>
      <c r="CX12" s="81"/>
      <c r="CY12" s="91" t="s">
        <v>143</v>
      </c>
      <c r="CZ12" s="92">
        <f>DE7</f>
        <v>40.200000000000003</v>
      </c>
      <c r="DA12" s="92">
        <f>DF7</f>
        <v>42.7</v>
      </c>
      <c r="DB12" s="92">
        <f>DG7</f>
        <v>38.5</v>
      </c>
      <c r="DC12" s="92">
        <f>DH7</f>
        <v>37.700000000000003</v>
      </c>
      <c r="DD12" s="92">
        <f>DI7</f>
        <v>33.9</v>
      </c>
      <c r="DE12" s="81"/>
      <c r="DF12" s="81"/>
      <c r="DG12" s="81"/>
      <c r="DH12" s="81"/>
      <c r="DI12" s="91" t="s">
        <v>143</v>
      </c>
      <c r="DJ12" s="92">
        <f>DO7</f>
        <v>41.4</v>
      </c>
      <c r="DK12" s="92">
        <f>DP7</f>
        <v>23.7</v>
      </c>
      <c r="DL12" s="92">
        <f>DQ7</f>
        <v>21.6</v>
      </c>
      <c r="DM12" s="92">
        <f>DR7</f>
        <v>13.7</v>
      </c>
      <c r="DN12" s="92">
        <f>DS7</f>
        <v>16.3</v>
      </c>
      <c r="DO12" s="81"/>
      <c r="DP12" s="81"/>
      <c r="DQ12" s="81"/>
      <c r="DR12" s="81"/>
      <c r="DS12" s="91" t="s">
        <v>143</v>
      </c>
      <c r="DT12" s="92">
        <f>DY7</f>
        <v>184.7</v>
      </c>
      <c r="DU12" s="92">
        <f>DZ7</f>
        <v>126.1</v>
      </c>
      <c r="DV12" s="92">
        <f>EA7</f>
        <v>102.5</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143</v>
      </c>
      <c r="EN12" s="92" t="str">
        <f>ES7</f>
        <v>-</v>
      </c>
      <c r="EO12" s="92">
        <f>ET7</f>
        <v>22.1</v>
      </c>
      <c r="EP12" s="92">
        <f>EU7</f>
        <v>55.5</v>
      </c>
      <c r="EQ12" s="92">
        <f>EV7</f>
        <v>70.2</v>
      </c>
      <c r="ER12" s="92">
        <f>EW7</f>
        <v>72.7</v>
      </c>
      <c r="ES12" s="81"/>
      <c r="ET12" s="81"/>
      <c r="EU12" s="81"/>
      <c r="EV12" s="81"/>
      <c r="EW12" s="81"/>
      <c r="EX12" s="91" t="s">
        <v>143</v>
      </c>
      <c r="EY12" s="92" t="str">
        <f>IF($EY$8,FD7,"-")</f>
        <v>-</v>
      </c>
      <c r="EZ12" s="92" t="str">
        <f>IF($EY$8,FE7,"-")</f>
        <v>-</v>
      </c>
      <c r="FA12" s="92" t="str">
        <f>IF($EY$8,FF7,"-")</f>
        <v>-</v>
      </c>
      <c r="FB12" s="92" t="str">
        <f>IF($EY$8,FG7,"-")</f>
        <v>-</v>
      </c>
      <c r="FC12" s="92" t="str">
        <f>IF($EY$8,FH7,"-")</f>
        <v>-</v>
      </c>
      <c r="FD12" s="81"/>
      <c r="FE12" s="81"/>
      <c r="FF12" s="81"/>
      <c r="FG12" s="81"/>
      <c r="FH12" s="91" t="s">
        <v>143</v>
      </c>
      <c r="FI12" s="92" t="str">
        <f>IF($FI$8,FN7,"-")</f>
        <v>-</v>
      </c>
      <c r="FJ12" s="92" t="str">
        <f>IF($FI$8,FO7,"-")</f>
        <v>-</v>
      </c>
      <c r="FK12" s="92" t="str">
        <f>IF($FI$8,FP7,"-")</f>
        <v>-</v>
      </c>
      <c r="FL12" s="92" t="str">
        <f>IF($FI$8,FQ7,"-")</f>
        <v>-</v>
      </c>
      <c r="FM12" s="92" t="str">
        <f>IF($FI$8,FR7,"-")</f>
        <v>-</v>
      </c>
      <c r="FN12" s="81"/>
      <c r="FO12" s="81"/>
      <c r="FP12" s="81"/>
      <c r="FQ12" s="81"/>
      <c r="FR12" s="91" t="s">
        <v>143</v>
      </c>
      <c r="FS12" s="92" t="str">
        <f>IF($FS$8,FX7,"-")</f>
        <v>-</v>
      </c>
      <c r="FT12" s="92" t="str">
        <f>IF($FS$8,FY7,"-")</f>
        <v>-</v>
      </c>
      <c r="FU12" s="92" t="str">
        <f>IF($FS$8,FZ7,"-")</f>
        <v>-</v>
      </c>
      <c r="FV12" s="92" t="str">
        <f>IF($FS$8,GA7,"-")</f>
        <v>-</v>
      </c>
      <c r="FW12" s="92" t="str">
        <f>IF($FS$8,GB7,"-")</f>
        <v>-</v>
      </c>
      <c r="FX12" s="81"/>
      <c r="FY12" s="81"/>
      <c r="FZ12" s="81"/>
      <c r="GA12" s="81"/>
      <c r="GB12" s="91" t="s">
        <v>143</v>
      </c>
      <c r="GC12" s="92" t="str">
        <f>IF($GC$8,GH7,"-")</f>
        <v>-</v>
      </c>
      <c r="GD12" s="92" t="str">
        <f>IF($GC$8,GI7,"-")</f>
        <v>-</v>
      </c>
      <c r="GE12" s="92" t="str">
        <f>IF($GC$8,GJ7,"-")</f>
        <v>-</v>
      </c>
      <c r="GF12" s="92" t="str">
        <f>IF($GC$8,GK7,"-")</f>
        <v>-</v>
      </c>
      <c r="GG12" s="92" t="str">
        <f>IF($GC$8,GL7,"-")</f>
        <v>-</v>
      </c>
      <c r="GH12" s="81"/>
      <c r="GI12" s="81"/>
      <c r="GJ12" s="81"/>
      <c r="GK12" s="81"/>
      <c r="GL12" s="91" t="s">
        <v>143</v>
      </c>
      <c r="GM12" s="92" t="str">
        <f>IF($GM$8,GR7,"-")</f>
        <v>-</v>
      </c>
      <c r="GN12" s="92" t="str">
        <f>IF($GM$8,GS7,"-")</f>
        <v>-</v>
      </c>
      <c r="GO12" s="92" t="str">
        <f>IF($GM$8,GT7,"-")</f>
        <v>-</v>
      </c>
      <c r="GP12" s="92" t="str">
        <f>IF($GM$8,GU7,"-")</f>
        <v>-</v>
      </c>
      <c r="GQ12" s="92" t="str">
        <f>IF($GM$8,GV7,"-")</f>
        <v>-</v>
      </c>
      <c r="GR12" s="81"/>
      <c r="GS12" s="81"/>
      <c r="GT12" s="81"/>
      <c r="GU12" s="81"/>
      <c r="GV12" s="81"/>
      <c r="GW12" s="91" t="s">
        <v>143</v>
      </c>
      <c r="GX12" s="92">
        <f>IF($GX$8,HC7,"-")</f>
        <v>47.9</v>
      </c>
      <c r="GY12" s="92">
        <f>IF($GX$8,HD7,"-")</f>
        <v>51.6</v>
      </c>
      <c r="GZ12" s="92">
        <f>IF($GX$8,HE7,"-")</f>
        <v>49.8</v>
      </c>
      <c r="HA12" s="92">
        <f>IF($GX$8,HF7,"-")</f>
        <v>50.3</v>
      </c>
      <c r="HB12" s="92">
        <f>IF($GX$8,HG7,"-")</f>
        <v>47.9</v>
      </c>
      <c r="HC12" s="81"/>
      <c r="HD12" s="81"/>
      <c r="HE12" s="81"/>
      <c r="HF12" s="81"/>
      <c r="HG12" s="91" t="s">
        <v>143</v>
      </c>
      <c r="HH12" s="92">
        <f>IF($HH$8,HM7,"-")</f>
        <v>36.1</v>
      </c>
      <c r="HI12" s="92">
        <f>IF($HH$8,HN7,"-")</f>
        <v>8.5</v>
      </c>
      <c r="HJ12" s="92">
        <f>IF($HH$8,HO7,"-")</f>
        <v>11.5</v>
      </c>
      <c r="HK12" s="92">
        <f>IF($HH$8,HP7,"-")</f>
        <v>5.2</v>
      </c>
      <c r="HL12" s="92">
        <f>IF($HH$8,HQ7,"-")</f>
        <v>13</v>
      </c>
      <c r="HM12" s="81"/>
      <c r="HN12" s="81"/>
      <c r="HO12" s="81"/>
      <c r="HP12" s="81"/>
      <c r="HQ12" s="91" t="s">
        <v>143</v>
      </c>
      <c r="HR12" s="92">
        <f>IF($HR$8,HW7,"-")</f>
        <v>91.2</v>
      </c>
      <c r="HS12" s="92">
        <f>IF($HR$8,HX7,"-")</f>
        <v>58.5</v>
      </c>
      <c r="HT12" s="92">
        <f>IF($HR$8,HY7,"-")</f>
        <v>34.5</v>
      </c>
      <c r="HU12" s="92">
        <f>IF($HR$8,HZ7,"-")</f>
        <v>26.3</v>
      </c>
      <c r="HV12" s="92">
        <f>IF($HR$8,IA7,"-")</f>
        <v>24.5</v>
      </c>
      <c r="HW12" s="81"/>
      <c r="HX12" s="81"/>
      <c r="HY12" s="81"/>
      <c r="HZ12" s="81"/>
      <c r="IA12" s="91" t="s">
        <v>143</v>
      </c>
      <c r="IB12" s="92" t="str">
        <f>IF($IB$8,IG7,"-")</f>
        <v>-</v>
      </c>
      <c r="IC12" s="92" t="str">
        <f>IF($IB$8,IH7,"-")</f>
        <v>-</v>
      </c>
      <c r="ID12" s="92" t="str">
        <f>IF($IB$8,II7,"-")</f>
        <v>-</v>
      </c>
      <c r="IE12" s="92" t="str">
        <f>IF($IB$8,IJ7,"-")</f>
        <v>-</v>
      </c>
      <c r="IF12" s="92" t="str">
        <f>IF($IB$8,IK7,"-")</f>
        <v>-</v>
      </c>
      <c r="IG12" s="81"/>
      <c r="IH12" s="81"/>
      <c r="II12" s="81"/>
      <c r="IJ12" s="81"/>
      <c r="IK12" s="91" t="s">
        <v>143</v>
      </c>
      <c r="IL12" s="92" t="str">
        <f>IF($IL$8,IQ7,"-")</f>
        <v>-</v>
      </c>
      <c r="IM12" s="92">
        <f>IF($IL$8,IR7,"-")</f>
        <v>7.1</v>
      </c>
      <c r="IN12" s="92">
        <f>IF($IL$8,IS7,"-")</f>
        <v>40.700000000000003</v>
      </c>
      <c r="IO12" s="92">
        <f>IF($IL$8,IT7,"-")</f>
        <v>52.3</v>
      </c>
      <c r="IP12" s="92">
        <f>IF($IL$8,IU7,"-")</f>
        <v>52.8</v>
      </c>
      <c r="IQ12" s="81"/>
      <c r="IR12" s="81"/>
      <c r="IS12" s="81"/>
      <c r="IT12" s="81"/>
      <c r="IU12" s="81"/>
      <c r="IV12" s="91" t="s">
        <v>143</v>
      </c>
      <c r="IW12" s="92" t="str">
        <f>IF($IW$8,JB7,"-")</f>
        <v>-</v>
      </c>
      <c r="IX12" s="92" t="str">
        <f>IF($IW$8,JC7,"-")</f>
        <v>-</v>
      </c>
      <c r="IY12" s="92" t="str">
        <f>IF($IW$8,JD7,"-")</f>
        <v>-</v>
      </c>
      <c r="IZ12" s="92" t="str">
        <f>IF($IW$8,JE7,"-")</f>
        <v>-</v>
      </c>
      <c r="JA12" s="92" t="str">
        <f>IF($IW$8,JF7,"-")</f>
        <v>-</v>
      </c>
      <c r="JB12" s="81"/>
      <c r="JC12" s="81"/>
      <c r="JD12" s="81"/>
      <c r="JE12" s="81"/>
      <c r="JF12" s="91" t="s">
        <v>143</v>
      </c>
      <c r="JG12" s="92" t="str">
        <f>IF($JG$8,JL7,"-")</f>
        <v>-</v>
      </c>
      <c r="JH12" s="92" t="str">
        <f>IF($JG$8,JM7,"-")</f>
        <v>-</v>
      </c>
      <c r="JI12" s="92" t="str">
        <f>IF($JG$8,JN7,"-")</f>
        <v>-</v>
      </c>
      <c r="JJ12" s="92" t="str">
        <f>IF($JG$8,JO7,"-")</f>
        <v>-</v>
      </c>
      <c r="JK12" s="92" t="str">
        <f>IF($JG$8,JP7,"-")</f>
        <v>-</v>
      </c>
      <c r="JL12" s="81"/>
      <c r="JM12" s="81"/>
      <c r="JN12" s="81"/>
      <c r="JO12" s="81"/>
      <c r="JP12" s="91" t="s">
        <v>143</v>
      </c>
      <c r="JQ12" s="92" t="str">
        <f>IF($JQ$8,JV7,"-")</f>
        <v>-</v>
      </c>
      <c r="JR12" s="92" t="str">
        <f>IF($JQ$8,JW7,"-")</f>
        <v>-</v>
      </c>
      <c r="JS12" s="92" t="str">
        <f>IF($JQ$8,JX7,"-")</f>
        <v>-</v>
      </c>
      <c r="JT12" s="92" t="str">
        <f>IF($JQ$8,JY7,"-")</f>
        <v>-</v>
      </c>
      <c r="JU12" s="92" t="str">
        <f>IF($JQ$8,JZ7,"-")</f>
        <v>-</v>
      </c>
      <c r="JV12" s="81"/>
      <c r="JW12" s="81"/>
      <c r="JX12" s="81"/>
      <c r="JY12" s="81"/>
      <c r="JZ12" s="91" t="s">
        <v>143</v>
      </c>
      <c r="KA12" s="92" t="str">
        <f>IF($KA$8,KF7,"-")</f>
        <v>-</v>
      </c>
      <c r="KB12" s="92" t="str">
        <f>IF($KA$8,KG7,"-")</f>
        <v>-</v>
      </c>
      <c r="KC12" s="92" t="str">
        <f>IF($KA$8,KH7,"-")</f>
        <v>-</v>
      </c>
      <c r="KD12" s="92" t="str">
        <f>IF($KA$8,KI7,"-")</f>
        <v>-</v>
      </c>
      <c r="KE12" s="92" t="str">
        <f>IF($KA$8,KJ7,"-")</f>
        <v>-</v>
      </c>
      <c r="KF12" s="81"/>
      <c r="KG12" s="81"/>
      <c r="KH12" s="81"/>
      <c r="KI12" s="81"/>
      <c r="KJ12" s="91" t="s">
        <v>143</v>
      </c>
      <c r="KK12" s="92" t="str">
        <f>IF($KK$8,KP7,"-")</f>
        <v>-</v>
      </c>
      <c r="KL12" s="92" t="str">
        <f>IF($KK$8,KQ7,"-")</f>
        <v>-</v>
      </c>
      <c r="KM12" s="92" t="str">
        <f>IF($KK$8,KR7,"-")</f>
        <v>-</v>
      </c>
      <c r="KN12" s="92" t="str">
        <f>IF($KK$8,KS7,"-")</f>
        <v>-</v>
      </c>
      <c r="KO12" s="92" t="str">
        <f>IF($KK$8,KT7,"-")</f>
        <v>-</v>
      </c>
      <c r="KP12" s="81"/>
      <c r="KQ12" s="81"/>
      <c r="KR12" s="81"/>
      <c r="KS12" s="81"/>
      <c r="KT12" s="81"/>
      <c r="KU12" s="91" t="s">
        <v>143</v>
      </c>
      <c r="KV12" s="92" t="str">
        <f>IF($KV$8,LA7,"-")</f>
        <v>-</v>
      </c>
      <c r="KW12" s="92" t="str">
        <f>IF($KV$8,LB7,"-")</f>
        <v>-</v>
      </c>
      <c r="KX12" s="92" t="str">
        <f>IF($KV$8,LC7,"-")</f>
        <v>-</v>
      </c>
      <c r="KY12" s="92" t="str">
        <f>IF($KV$8,LD7,"-")</f>
        <v>-</v>
      </c>
      <c r="KZ12" s="92" t="str">
        <f>IF($KV$8,LE7,"-")</f>
        <v>-</v>
      </c>
      <c r="LA12" s="81"/>
      <c r="LB12" s="81"/>
      <c r="LC12" s="81"/>
      <c r="LD12" s="81"/>
      <c r="LE12" s="91" t="s">
        <v>143</v>
      </c>
      <c r="LF12" s="92" t="str">
        <f>IF($LF$8,LK7,"-")</f>
        <v>-</v>
      </c>
      <c r="LG12" s="92" t="str">
        <f>IF($LF$8,LL7,"-")</f>
        <v>-</v>
      </c>
      <c r="LH12" s="92" t="str">
        <f>IF($LF$8,LM7,"-")</f>
        <v>-</v>
      </c>
      <c r="LI12" s="92" t="str">
        <f>IF($LF$8,LN7,"-")</f>
        <v>-</v>
      </c>
      <c r="LJ12" s="92" t="str">
        <f>IF($LF$8,LO7,"-")</f>
        <v>-</v>
      </c>
      <c r="LK12" s="81"/>
      <c r="LL12" s="81"/>
      <c r="LM12" s="81"/>
      <c r="LN12" s="81"/>
      <c r="LO12" s="91" t="s">
        <v>143</v>
      </c>
      <c r="LP12" s="92" t="str">
        <f>IF($LP$8,LU7,"-")</f>
        <v>-</v>
      </c>
      <c r="LQ12" s="92" t="str">
        <f>IF($LP$8,LV7,"-")</f>
        <v>-</v>
      </c>
      <c r="LR12" s="92" t="str">
        <f>IF($LP$8,LW7,"-")</f>
        <v>-</v>
      </c>
      <c r="LS12" s="92" t="str">
        <f>IF($LP$8,LX7,"-")</f>
        <v>-</v>
      </c>
      <c r="LT12" s="92" t="str">
        <f>IF($LP$8,LY7,"-")</f>
        <v>-</v>
      </c>
      <c r="LU12" s="81"/>
      <c r="LV12" s="81"/>
      <c r="LW12" s="81"/>
      <c r="LX12" s="81"/>
      <c r="LY12" s="91" t="s">
        <v>143</v>
      </c>
      <c r="LZ12" s="92" t="str">
        <f>IF($LZ$8,ME7,"-")</f>
        <v>-</v>
      </c>
      <c r="MA12" s="92" t="str">
        <f>IF($LZ$8,MF7,"-")</f>
        <v>-</v>
      </c>
      <c r="MB12" s="92" t="str">
        <f>IF($LZ$8,MG7,"-")</f>
        <v>-</v>
      </c>
      <c r="MC12" s="92" t="str">
        <f>IF($LZ$8,MH7,"-")</f>
        <v>-</v>
      </c>
      <c r="MD12" s="92" t="str">
        <f>IF($LZ$8,MI7,"-")</f>
        <v>-</v>
      </c>
      <c r="ME12" s="81"/>
      <c r="MF12" s="81"/>
      <c r="MG12" s="81"/>
      <c r="MH12" s="81"/>
      <c r="MI12" s="91" t="s">
        <v>143</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202" t="s">
        <v>146</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147</v>
      </c>
      <c r="C15" s="192"/>
      <c r="D15" s="97"/>
      <c r="E15" s="94">
        <v>1</v>
      </c>
      <c r="F15" s="192" t="s">
        <v>148</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150</v>
      </c>
      <c r="C16" s="192"/>
      <c r="D16" s="97"/>
      <c r="E16" s="94">
        <f>E15+1</f>
        <v>2</v>
      </c>
      <c r="F16" s="192" t="s">
        <v>13</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151</v>
      </c>
      <c r="C17" s="192"/>
      <c r="D17" s="97"/>
      <c r="E17" s="94">
        <f t="shared" ref="E17" si="8">E16+1</f>
        <v>3</v>
      </c>
      <c r="F17" s="192" t="s">
        <v>15</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f>IF(AX7="-",NA(),AX7)</f>
        <v>976.9</v>
      </c>
      <c r="AY17" s="102">
        <f t="shared" ref="AY17:BB17" si="9">IF(AY7="-",NA(),AY7)</f>
        <v>1425</v>
      </c>
      <c r="AZ17" s="102">
        <f t="shared" si="9"/>
        <v>99.5</v>
      </c>
      <c r="BA17" s="102">
        <f t="shared" si="9"/>
        <v>101.7</v>
      </c>
      <c r="BB17" s="102">
        <f t="shared" si="9"/>
        <v>103.5</v>
      </c>
      <c r="BC17" s="97"/>
      <c r="BD17" s="97"/>
      <c r="BE17" s="97"/>
      <c r="BF17" s="97"/>
      <c r="BG17" s="97"/>
      <c r="BH17" s="101" t="s">
        <v>152</v>
      </c>
      <c r="BI17" s="102">
        <f>IF(BI7="-",NA(),BI7)</f>
        <v>2362.1</v>
      </c>
      <c r="BJ17" s="102">
        <f t="shared" ref="BJ17:BM17" si="10">IF(BJ7="-",NA(),BJ7)</f>
        <v>3259.1</v>
      </c>
      <c r="BK17" s="102">
        <f t="shared" si="10"/>
        <v>2358.1</v>
      </c>
      <c r="BL17" s="102">
        <f t="shared" si="10"/>
        <v>2450.3000000000002</v>
      </c>
      <c r="BM17" s="102">
        <f t="shared" si="10"/>
        <v>2486.6999999999998</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f>IF(CE7="-",NA(),CE7)</f>
        <v>1197.5999999999999</v>
      </c>
      <c r="CF17" s="102">
        <f t="shared" ref="CF17:CI17" si="12">IF(CF7="-",NA(),CF7)</f>
        <v>1113.5</v>
      </c>
      <c r="CG17" s="102">
        <f t="shared" si="12"/>
        <v>16086.8</v>
      </c>
      <c r="CH17" s="102">
        <f t="shared" si="12"/>
        <v>18455.5</v>
      </c>
      <c r="CI17" s="102">
        <f t="shared" si="12"/>
        <v>16177.4</v>
      </c>
      <c r="CJ17" s="97"/>
      <c r="CK17" s="97"/>
      <c r="CL17" s="97"/>
      <c r="CM17" s="97"/>
      <c r="CN17" s="101" t="s">
        <v>152</v>
      </c>
      <c r="CO17" s="103">
        <f>IF(CO7="-",NA(),CO7)</f>
        <v>211119</v>
      </c>
      <c r="CP17" s="103">
        <f t="shared" ref="CP17:CS17" si="13">IF(CP7="-",NA(),CP7)</f>
        <v>312766</v>
      </c>
      <c r="CQ17" s="103">
        <f t="shared" si="13"/>
        <v>1020</v>
      </c>
      <c r="CR17" s="103">
        <f t="shared" si="13"/>
        <v>8251</v>
      </c>
      <c r="CS17" s="103">
        <f t="shared" si="13"/>
        <v>13679</v>
      </c>
      <c r="CT17" s="97"/>
      <c r="CU17" s="97"/>
      <c r="CV17" s="97"/>
      <c r="CW17" s="97"/>
      <c r="CX17" s="97"/>
      <c r="CY17" s="101" t="s">
        <v>152</v>
      </c>
      <c r="CZ17" s="102">
        <f>IF(CZ7="-",NA(),CZ7)</f>
        <v>83.8</v>
      </c>
      <c r="DA17" s="102">
        <f t="shared" ref="DA17:DD17" si="14">IF(DA7="-",NA(),DA7)</f>
        <v>88.3</v>
      </c>
      <c r="DB17" s="102">
        <f t="shared" si="14"/>
        <v>85.8</v>
      </c>
      <c r="DC17" s="102">
        <f t="shared" si="14"/>
        <v>80.2</v>
      </c>
      <c r="DD17" s="102">
        <f t="shared" si="14"/>
        <v>84.4</v>
      </c>
      <c r="DE17" s="97"/>
      <c r="DF17" s="97"/>
      <c r="DG17" s="97"/>
      <c r="DH17" s="97"/>
      <c r="DI17" s="101" t="s">
        <v>152</v>
      </c>
      <c r="DJ17" s="102">
        <f>IF(DJ7="-",NA(),DJ7)</f>
        <v>100</v>
      </c>
      <c r="DK17" s="102">
        <f t="shared" ref="DK17:DN17" si="15">IF(DK7="-",NA(),DK7)</f>
        <v>100</v>
      </c>
      <c r="DL17" s="102">
        <f t="shared" si="15"/>
        <v>100</v>
      </c>
      <c r="DM17" s="102">
        <f t="shared" si="15"/>
        <v>100</v>
      </c>
      <c r="DN17" s="102">
        <f t="shared" si="15"/>
        <v>100</v>
      </c>
      <c r="DO17" s="97"/>
      <c r="DP17" s="97"/>
      <c r="DQ17" s="97"/>
      <c r="DR17" s="97"/>
      <c r="DS17" s="101" t="s">
        <v>152</v>
      </c>
      <c r="DT17" s="102">
        <f>IF(DT7="-",NA(),DT7)</f>
        <v>6.6</v>
      </c>
      <c r="DU17" s="102">
        <f t="shared" ref="DU17:DX17" si="16">IF(DU7="-",NA(),DU7)</f>
        <v>3.9</v>
      </c>
      <c r="DV17" s="102">
        <f t="shared" si="16"/>
        <v>3.3</v>
      </c>
      <c r="DW17" s="102">
        <f t="shared" si="16"/>
        <v>2.4</v>
      </c>
      <c r="DX17" s="102">
        <f t="shared" si="16"/>
        <v>1.8</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f t="shared" ref="EO17:ER17" si="18">IF(EO7="-",NA(),EO7)</f>
        <v>0</v>
      </c>
      <c r="EP17" s="102">
        <f t="shared" si="18"/>
        <v>0</v>
      </c>
      <c r="EQ17" s="102">
        <f t="shared" si="18"/>
        <v>0</v>
      </c>
      <c r="ER17" s="102">
        <f t="shared" si="18"/>
        <v>0</v>
      </c>
      <c r="ES17" s="97"/>
      <c r="ET17" s="97"/>
      <c r="EU17" s="97"/>
      <c r="EV17" s="97"/>
      <c r="EW17" s="97"/>
      <c r="EX17" s="101" t="s">
        <v>152</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152</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152</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152</v>
      </c>
      <c r="GX17" s="102">
        <f>IF(GX7="-",NA(),GX7)</f>
        <v>83.8</v>
      </c>
      <c r="GY17" s="102">
        <f t="shared" ref="GY17:HB17" si="24">IF(GY7="-",NA(),GY7)</f>
        <v>88.3</v>
      </c>
      <c r="GZ17" s="102">
        <f t="shared" si="24"/>
        <v>85.8</v>
      </c>
      <c r="HA17" s="102">
        <f t="shared" si="24"/>
        <v>80.2</v>
      </c>
      <c r="HB17" s="102">
        <f t="shared" si="24"/>
        <v>84.4</v>
      </c>
      <c r="HC17" s="97"/>
      <c r="HD17" s="97"/>
      <c r="HE17" s="97"/>
      <c r="HF17" s="97"/>
      <c r="HG17" s="101" t="s">
        <v>152</v>
      </c>
      <c r="HH17" s="102">
        <f>IF(HH7="-",NA(),HH7)</f>
        <v>100</v>
      </c>
      <c r="HI17" s="102">
        <f t="shared" ref="HI17:HL17" si="25">IF(HI7="-",NA(),HI7)</f>
        <v>100</v>
      </c>
      <c r="HJ17" s="102">
        <f t="shared" si="25"/>
        <v>100</v>
      </c>
      <c r="HK17" s="102">
        <f t="shared" si="25"/>
        <v>100</v>
      </c>
      <c r="HL17" s="102">
        <f t="shared" si="25"/>
        <v>100</v>
      </c>
      <c r="HM17" s="97"/>
      <c r="HN17" s="97"/>
      <c r="HO17" s="97"/>
      <c r="HP17" s="97"/>
      <c r="HQ17" s="101" t="s">
        <v>152</v>
      </c>
      <c r="HR17" s="102">
        <f>IF(HR7="-",NA(),HR7)</f>
        <v>6.6</v>
      </c>
      <c r="HS17" s="102">
        <f t="shared" ref="HS17:HV17" si="26">IF(HS7="-",NA(),HS7)</f>
        <v>3.9</v>
      </c>
      <c r="HT17" s="102">
        <f t="shared" si="26"/>
        <v>3.3</v>
      </c>
      <c r="HU17" s="102">
        <f t="shared" si="26"/>
        <v>2.4</v>
      </c>
      <c r="HV17" s="102">
        <f t="shared" si="26"/>
        <v>1.8</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f t="shared" ref="IM17:IP17" si="28">IF(IM7="-",NA(),IM7)</f>
        <v>0</v>
      </c>
      <c r="IN17" s="102">
        <f t="shared" si="28"/>
        <v>0</v>
      </c>
      <c r="IO17" s="102">
        <f t="shared" si="28"/>
        <v>0</v>
      </c>
      <c r="IP17" s="102">
        <f t="shared" si="28"/>
        <v>0</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153</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154</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154</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154</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154</v>
      </c>
      <c r="DJ18" s="102">
        <f>IF(DO7="-",NA(),DO7)</f>
        <v>41.4</v>
      </c>
      <c r="DK18" s="102">
        <f t="shared" ref="DK18:DN18" si="45">IF(DP7="-",NA(),DP7)</f>
        <v>23.7</v>
      </c>
      <c r="DL18" s="102">
        <f t="shared" si="45"/>
        <v>21.6</v>
      </c>
      <c r="DM18" s="102">
        <f t="shared" si="45"/>
        <v>13.7</v>
      </c>
      <c r="DN18" s="102">
        <f t="shared" si="45"/>
        <v>16.3</v>
      </c>
      <c r="DO18" s="97"/>
      <c r="DP18" s="97"/>
      <c r="DQ18" s="97"/>
      <c r="DR18" s="97"/>
      <c r="DS18" s="101" t="s">
        <v>154</v>
      </c>
      <c r="DT18" s="102">
        <f>IF(DY7="-",NA(),DY7)</f>
        <v>184.7</v>
      </c>
      <c r="DU18" s="102">
        <f t="shared" ref="DU18:DX18" si="46">IF(DZ7="-",NA(),DZ7)</f>
        <v>126.1</v>
      </c>
      <c r="DV18" s="102">
        <f t="shared" si="46"/>
        <v>102.5</v>
      </c>
      <c r="DW18" s="102">
        <f t="shared" si="46"/>
        <v>99.7</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154</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154</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154</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154</v>
      </c>
      <c r="GX18" s="102">
        <f>IF(OR(NOT($GX$8),HC7="-"),NA(),HC7)</f>
        <v>47.9</v>
      </c>
      <c r="GY18" s="102">
        <f>IF(OR(NOT($GX$8),HD7="-"),NA(),HD7)</f>
        <v>51.6</v>
      </c>
      <c r="GZ18" s="102">
        <f>IF(OR(NOT($GX$8),HE7="-"),NA(),HE7)</f>
        <v>49.8</v>
      </c>
      <c r="HA18" s="102">
        <f>IF(OR(NOT($GX$8),HF7="-"),NA(),HF7)</f>
        <v>50.3</v>
      </c>
      <c r="HB18" s="102">
        <f>IF(OR(NOT($GX$8),HG7="-"),NA(),HG7)</f>
        <v>47.9</v>
      </c>
      <c r="HC18" s="97"/>
      <c r="HD18" s="97"/>
      <c r="HE18" s="97"/>
      <c r="HF18" s="97"/>
      <c r="HG18" s="101" t="s">
        <v>154</v>
      </c>
      <c r="HH18" s="102">
        <f>IF(OR(NOT($HH$8),HM7="-"),NA(),HM7)</f>
        <v>36.1</v>
      </c>
      <c r="HI18" s="102">
        <f>IF(OR(NOT($HH$8),HN7="-"),NA(),HN7)</f>
        <v>8.5</v>
      </c>
      <c r="HJ18" s="102">
        <f>IF(OR(NOT($HH$8),HO7="-"),NA(),HO7)</f>
        <v>11.5</v>
      </c>
      <c r="HK18" s="102">
        <f>IF(OR(NOT($HH$8),HP7="-"),NA(),HP7)</f>
        <v>5.2</v>
      </c>
      <c r="HL18" s="102">
        <f>IF(OR(NOT($HH$8),HQ7="-"),NA(),HQ7)</f>
        <v>13</v>
      </c>
      <c r="HM18" s="97"/>
      <c r="HN18" s="97"/>
      <c r="HO18" s="97"/>
      <c r="HP18" s="97"/>
      <c r="HQ18" s="101" t="s">
        <v>154</v>
      </c>
      <c r="HR18" s="102">
        <f>IF(OR(NOT($HR$8),HW7="-"),NA(),HW7)</f>
        <v>91.2</v>
      </c>
      <c r="HS18" s="102">
        <f>IF(OR(NOT($HR$8),HX7="-"),NA(),HX7)</f>
        <v>58.5</v>
      </c>
      <c r="HT18" s="102">
        <f>IF(OR(NOT($HR$8),HY7="-"),NA(),HY7)</f>
        <v>34.5</v>
      </c>
      <c r="HU18" s="102">
        <f>IF(OR(NOT($HR$8),HZ7="-"),NA(),HZ7)</f>
        <v>26.3</v>
      </c>
      <c r="HV18" s="102">
        <f>IF(OR(NOT($HR$8),IA7="-"),NA(),IA7)</f>
        <v>24.5</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f>IF(OR(NOT($IL$8),IR7="-"),NA(),IR7)</f>
        <v>7.1</v>
      </c>
      <c r="IN18" s="102">
        <f>IF(OR(NOT($IL$8),IS7="-"),NA(),IS7)</f>
        <v>40.700000000000003</v>
      </c>
      <c r="IO18" s="102">
        <f>IF(OR(NOT($IL$8),IT7="-"),NA(),IT7)</f>
        <v>52.3</v>
      </c>
      <c r="IP18" s="102">
        <f>IF(OR(NOT($IL$8),IU7="-"),NA(),IU7)</f>
        <v>52.8</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154</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154</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155</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156</v>
      </c>
      <c r="C20" s="192"/>
      <c r="D20" s="97"/>
    </row>
    <row r="21" spans="1:373">
      <c r="A21" s="94">
        <f t="shared" si="7"/>
        <v>7</v>
      </c>
      <c r="B21" s="192" t="s">
        <v>157</v>
      </c>
      <c r="C21" s="192"/>
      <c r="D21" s="97"/>
    </row>
    <row r="22" spans="1:373">
      <c r="A22" s="94">
        <f t="shared" si="7"/>
        <v>8</v>
      </c>
      <c r="B22" s="192" t="s">
        <v>158</v>
      </c>
      <c r="C22" s="192"/>
      <c r="D22" s="97"/>
      <c r="E22" s="193" t="s">
        <v>159</v>
      </c>
      <c r="F22" s="194"/>
      <c r="G22" s="194"/>
      <c r="H22" s="194"/>
      <c r="I22" s="195"/>
    </row>
    <row r="23" spans="1:373">
      <c r="A23" s="94">
        <f t="shared" si="7"/>
        <v>9</v>
      </c>
      <c r="B23" s="192" t="s">
        <v>160</v>
      </c>
      <c r="C23" s="192"/>
      <c r="D23" s="97"/>
      <c r="E23" s="196"/>
      <c r="F23" s="197"/>
      <c r="G23" s="197"/>
      <c r="H23" s="197"/>
      <c r="I23" s="198"/>
    </row>
    <row r="24" spans="1:373">
      <c r="A24" s="94">
        <f t="shared" si="7"/>
        <v>10</v>
      </c>
      <c r="B24" s="192" t="s">
        <v>161</v>
      </c>
      <c r="C24" s="192"/>
      <c r="D24" s="97"/>
      <c r="E24" s="196"/>
      <c r="F24" s="197"/>
      <c r="G24" s="197"/>
      <c r="H24" s="197"/>
      <c r="I24" s="198"/>
    </row>
    <row r="25" spans="1:373">
      <c r="A25" s="94">
        <f t="shared" si="7"/>
        <v>11</v>
      </c>
      <c r="B25" s="192" t="s">
        <v>162</v>
      </c>
      <c r="C25" s="192"/>
      <c r="D25" s="97"/>
      <c r="E25" s="196"/>
      <c r="F25" s="197"/>
      <c r="G25" s="197"/>
      <c r="H25" s="197"/>
      <c r="I25" s="198"/>
    </row>
    <row r="26" spans="1:373">
      <c r="A26" s="94">
        <f t="shared" si="7"/>
        <v>12</v>
      </c>
      <c r="B26" s="192" t="s">
        <v>163</v>
      </c>
      <c r="C26" s="192"/>
      <c r="D26" s="97"/>
      <c r="E26" s="196"/>
      <c r="F26" s="197"/>
      <c r="G26" s="197"/>
      <c r="H26" s="197"/>
      <c r="I26" s="198"/>
    </row>
    <row r="27" spans="1:373">
      <c r="A27" s="94">
        <f t="shared" si="7"/>
        <v>13</v>
      </c>
      <c r="B27" s="192" t="s">
        <v>164</v>
      </c>
      <c r="C27" s="192"/>
      <c r="D27" s="97"/>
      <c r="E27" s="196"/>
      <c r="F27" s="197"/>
      <c r="G27" s="197"/>
      <c r="H27" s="197"/>
      <c r="I27" s="198"/>
    </row>
    <row r="28" spans="1:373">
      <c r="A28" s="94">
        <f t="shared" si="7"/>
        <v>14</v>
      </c>
      <c r="B28" s="192" t="s">
        <v>165</v>
      </c>
      <c r="C28" s="192"/>
      <c r="D28" s="97"/>
      <c r="E28" s="196"/>
      <c r="F28" s="197"/>
      <c r="G28" s="197"/>
      <c r="H28" s="197"/>
      <c r="I28" s="198"/>
    </row>
    <row r="29" spans="1:373">
      <c r="A29" s="94">
        <f t="shared" si="7"/>
        <v>15</v>
      </c>
      <c r="B29" s="192" t="s">
        <v>166</v>
      </c>
      <c r="C29" s="192"/>
      <c r="D29" s="97"/>
      <c r="E29" s="196"/>
      <c r="F29" s="197"/>
      <c r="G29" s="197"/>
      <c r="H29" s="197"/>
      <c r="I29" s="198"/>
    </row>
    <row r="30" spans="1:373">
      <c r="A30" s="94">
        <f t="shared" si="7"/>
        <v>16</v>
      </c>
      <c r="B30" s="192" t="s">
        <v>167</v>
      </c>
      <c r="C30" s="192"/>
      <c r="D30" s="97"/>
      <c r="E30" s="196"/>
      <c r="F30" s="197"/>
      <c r="G30" s="197"/>
      <c r="H30" s="197"/>
      <c r="I30" s="198"/>
    </row>
    <row r="31" spans="1:373">
      <c r="A31" s="94">
        <f t="shared" si="7"/>
        <v>17</v>
      </c>
      <c r="B31" s="192" t="s">
        <v>168</v>
      </c>
      <c r="C31" s="192"/>
      <c r="D31" s="97"/>
      <c r="E31" s="196"/>
      <c r="F31" s="197"/>
      <c r="G31" s="197"/>
      <c r="H31" s="197"/>
      <c r="I31" s="198"/>
    </row>
    <row r="32" spans="1:373">
      <c r="A32" s="94">
        <f t="shared" si="7"/>
        <v>18</v>
      </c>
      <c r="B32" s="192" t="s">
        <v>169</v>
      </c>
      <c r="C32" s="192"/>
      <c r="D32" s="97"/>
      <c r="E32" s="196"/>
      <c r="F32" s="197"/>
      <c r="G32" s="197"/>
      <c r="H32" s="197"/>
      <c r="I32" s="198"/>
    </row>
    <row r="33" spans="1:15">
      <c r="A33" s="94">
        <f t="shared" si="7"/>
        <v>19</v>
      </c>
      <c r="B33" s="192" t="s">
        <v>170</v>
      </c>
      <c r="C33" s="192"/>
      <c r="D33" s="97"/>
      <c r="E33" s="196"/>
      <c r="F33" s="197"/>
      <c r="G33" s="197"/>
      <c r="H33" s="197"/>
      <c r="I33" s="198"/>
    </row>
    <row r="34" spans="1:15">
      <c r="A34" s="94">
        <f t="shared" si="7"/>
        <v>20</v>
      </c>
      <c r="B34" s="192" t="s">
        <v>171</v>
      </c>
      <c r="C34" s="192"/>
      <c r="D34" s="97"/>
      <c r="E34" s="196"/>
      <c r="F34" s="197"/>
      <c r="G34" s="197"/>
      <c r="H34" s="197"/>
      <c r="I34" s="198"/>
    </row>
    <row r="35" spans="1:15" ht="25.5" customHeight="1">
      <c r="E35" s="199"/>
      <c r="F35" s="200"/>
      <c r="G35" s="200"/>
      <c r="H35" s="200"/>
      <c r="I35" s="201"/>
    </row>
    <row r="37" spans="1:15">
      <c r="K37" s="193" t="s">
        <v>159</v>
      </c>
      <c r="L37" s="194"/>
      <c r="M37" s="194"/>
      <c r="N37" s="194"/>
      <c r="O37" s="195"/>
    </row>
    <row r="38" spans="1:15">
      <c r="K38" s="196"/>
      <c r="L38" s="197"/>
      <c r="M38" s="197"/>
      <c r="N38" s="197"/>
      <c r="O38" s="198"/>
    </row>
    <row r="39" spans="1:15">
      <c r="K39" s="196"/>
      <c r="L39" s="197"/>
      <c r="M39" s="197"/>
      <c r="N39" s="197"/>
      <c r="O39" s="198"/>
    </row>
    <row r="40" spans="1:15">
      <c r="K40" s="196"/>
      <c r="L40" s="197"/>
      <c r="M40" s="197"/>
      <c r="N40" s="197"/>
      <c r="O40" s="198"/>
    </row>
    <row r="41" spans="1:15">
      <c r="K41" s="196"/>
      <c r="L41" s="197"/>
      <c r="M41" s="197"/>
      <c r="N41" s="197"/>
      <c r="O41" s="198"/>
    </row>
    <row r="42" spans="1:15">
      <c r="K42" s="196"/>
      <c r="L42" s="197"/>
      <c r="M42" s="197"/>
      <c r="N42" s="197"/>
      <c r="O42" s="198"/>
    </row>
    <row r="43" spans="1:15">
      <c r="K43" s="196"/>
      <c r="L43" s="197"/>
      <c r="M43" s="197"/>
      <c r="N43" s="197"/>
      <c r="O43" s="198"/>
    </row>
    <row r="44" spans="1:15">
      <c r="K44" s="196"/>
      <c r="L44" s="197"/>
      <c r="M44" s="197"/>
      <c r="N44" s="197"/>
      <c r="O44" s="198"/>
    </row>
    <row r="45" spans="1:15">
      <c r="K45" s="196"/>
      <c r="L45" s="197"/>
      <c r="M45" s="197"/>
      <c r="N45" s="197"/>
      <c r="O45" s="198"/>
    </row>
    <row r="46" spans="1:15">
      <c r="K46" s="196"/>
      <c r="L46" s="197"/>
      <c r="M46" s="197"/>
      <c r="N46" s="197"/>
      <c r="O46" s="198"/>
    </row>
    <row r="47" spans="1:15">
      <c r="K47" s="196"/>
      <c r="L47" s="197"/>
      <c r="M47" s="197"/>
      <c r="N47" s="197"/>
      <c r="O47" s="198"/>
    </row>
    <row r="48" spans="1:15">
      <c r="K48" s="196"/>
      <c r="L48" s="197"/>
      <c r="M48" s="197"/>
      <c r="N48" s="197"/>
      <c r="O48" s="198"/>
    </row>
    <row r="49" spans="11:15">
      <c r="K49" s="196"/>
      <c r="L49" s="197"/>
      <c r="M49" s="197"/>
      <c r="N49" s="197"/>
      <c r="O49" s="198"/>
    </row>
    <row r="50" spans="11:15" ht="26.25" customHeight="1">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2017-08-21T02:39:39Z</cp:lastPrinted>
  <dcterms:created xsi:type="dcterms:W3CDTF">2017-06-20T03:25:34Z</dcterms:created>
  <dcterms:modified xsi:type="dcterms:W3CDTF">2017-08-21T02:40:36Z</dcterms:modified>
</cp:coreProperties>
</file>