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C:\Users\zaisei\Desktop\【県市町村課】令和元年度財政状況資料集の作成について（2回目）\【財政状況資料集】_102075_館林市_2019\"/>
    </mc:Choice>
  </mc:AlternateContent>
  <xr:revisionPtr revIDLastSave="0" documentId="13_ncr:1_{E1E0F40F-69E5-40AD-8C48-BAFB8A812382}" xr6:coauthVersionLast="45" xr6:coauthVersionMax="46" xr10:uidLastSave="{00000000-0000-0000-0000-000000000000}"/>
  <bookViews>
    <workbookView xWindow="-120" yWindow="-120" windowWidth="29040" windowHeight="1584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35" i="10"/>
  <c r="CO34" i="10"/>
  <c r="BW34"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<sst xmlns="http://schemas.openxmlformats.org/spreadsheetml/2006/main" count="1062" uniqueCount="599">
  <si>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</si>
  <si>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</si>
  <si>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</si>
  <si>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</si>
  <si>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</si>
  <si>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</si>
  <si>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</si>
  <si>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</si>
  <si>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</si>
  <si>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</si>
  <si>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</si>
  <si>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</si>
  <si>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</si>
  <si>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</si>
  <si>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</si>
  <si>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</si>
  <si>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</si>
  <si>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</si>
  <si>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</si>
  <si>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</si>
  <si>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</si>
  <si>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</si>
  <si>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</si>
  <si>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</si>
  <si>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</si>
  <si>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</si>
  <si>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</si>
  <si>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</si>
  <si>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</si>
  <si>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</si>
  <si>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</si>
  <si>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</si>
  <si>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</si>
  <si>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</si>
  <si>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</si>
  <si>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</si>
  <si>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</si>
  <si>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</si>
  <si>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</si>
  <si>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</si>
  <si>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</si>
  <si>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</si>
  <si>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</si>
  <si>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</si>
  <si>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</si>
  <si>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</si>
  <si>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</si>
  <si>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</si>
  <si>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</si>
  <si>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</si>
  <si>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</si>
  <si>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</si>
  <si>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</si>
  <si>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</si>
  <si>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</si>
  <si>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</si>
  <si>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</si>
  <si>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</si>
  <si>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</si>
  <si>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</si>
  <si>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</si>
  <si>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</si>
  <si>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</si>
  <si>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</si>
  <si>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</si>
  <si>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</si>
  <si>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</si>
  <si>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</si>
  <si>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</si>
  <si>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</si>
  <si>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</si>
  <si>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</si>
  <si>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</si>
  <si>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</si>
  <si>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</si>
  <si>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</si>
  <si>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</si>
  <si>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</si>
  <si>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</si>
  <si>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</si>
  <si>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</si>
  <si>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</si>
  <si>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</si>
  <si>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</si>
  <si>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</si>
  <si>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</si>
  <si>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</si>
  <si>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</si>
  <si>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</si>
  <si>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</si>
  <si>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</si>
  <si>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</si>
  <si>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</si>
  <si>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</si>
  <si>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</si>
  <si>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</si>
  <si>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</si>
  <si>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</si>
  <si>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館林市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</si>
  <si>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</si>
  <si>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</si>
  <si>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</si>
  <si>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</si>
  <si>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</si>
  <si>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</si>
  <si>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</si>
  <si>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</si>
  <si>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</si>
  <si>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</si>
  <si>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</si>
  <si>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</si>
  <si>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</si>
  <si>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</si>
  <si>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</si>
  <si>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</si>
  <si>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</si>
  <si>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</si>
  <si>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</si>
  <si>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</si>
  <si>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</si>
  <si>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</si>
  <si>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</si>
  <si>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</si>
  <si>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</si>
  <si>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</si>
  <si>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</si>
  <si>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</si>
  <si>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</si>
  <si>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</si>
  <si>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</si>
  <si>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</si>
  <si>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</si>
  <si>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</si>
  <si>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</si>
  <si>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</si>
  <si>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</si>
  <si>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</si>
  <si>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</si>
  <si>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</si>
  <si>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</si>
  <si>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</si>
  <si>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</si>
  <si>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</si>
  <si>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</si>
  <si>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</si>
  <si>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</si>
  <si>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</si>
  <si>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</si>
  <si>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</si>
  <si>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</si>
  <si>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</si>
  <si>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</si>
  <si>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</si>
  <si>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</si>
  <si>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</si>
  <si>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</si>
  <si>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</si>
  <si>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</si>
  <si>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</si>
  <si>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</si>
  <si>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</si>
  <si>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</si>
  <si>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</si>
  <si>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</si>
  <si>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</si>
  <si>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</si>
  <si>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</si>
  <si>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</si>
  <si>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</si>
  <si>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</si>
  <si>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</si>
  <si>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</si>
  <si>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</si>
  <si>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</si>
  <si>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</si>
  <si>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</si>
  <si>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</si>
  <si>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</si>
  <si>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</si>
  <si>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</si>
  <si>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</si>
  <si>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</si>
  <si>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</si>
  <si>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</si>
  <si>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</si>
  <si>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</si>
  <si>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</si>
  <si>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</si>
  <si>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</si>
  <si>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</si>
  <si>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</si>
  <si>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</si>
  <si>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</si>
  <si>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</si>
  <si>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</si>
  <si>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</si>
  <si>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</si>
  <si>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</si>
  <si>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</si>
  <si>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</si>
  <si>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</si>
  <si>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</si>
  <si>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</si>
  <si>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</si>
  <si>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</si>
  <si>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</si>
  <si>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</si>
  <si>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</si>
  <si>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</si>
  <si>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</si>
  <si>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</si>
  <si>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群馬県館林市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</si>
  <si>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</si>
  <si>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</si>
  <si>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</si>
  <si>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</si>
  <si>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</si>
  <si>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</si>
  <si>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</si>
  <si>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</si>
  <si>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</si>
  <si>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</si>
  <si>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</si>
  <si>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</si>
  <si>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</si>
  <si>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</si>
  <si>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</si>
  <si>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</si>
  <si>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</si>
  <si>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</si>
  <si>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</si>
  <si>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</si>
  <si>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</si>
  <si>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</si>
  <si>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</si>
  <si>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</si>
  <si>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</si>
  <si>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</si>
  <si>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</si>
  <si>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</si>
  <si>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</si>
  <si>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</si>
  <si>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</si>
  <si>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</si>
  <si>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</si>
  <si>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</si>
  <si>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</si>
  <si>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</si>
  <si>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</si>
  <si>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</si>
  <si>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</si>
  <si>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</si>
  <si>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</si>
  <si>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</si>
  <si>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</si>
  <si>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</si>
  <si>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</si>
  <si>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</si>
  <si>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</si>
  <si>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</si>
  <si>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</si>
  <si>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</si>
  <si>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</si>
  <si>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</si>
  <si>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</si>
  <si>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</si>
  <si>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</si>
  <si>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</si>
  <si>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</si>
  <si>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</si>
  <si>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</si>
  <si>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</si>
  <si>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</si>
  <si>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</si>
  <si>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</si>
  <si>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</si>
  <si>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</si>
  <si>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</si>
  <si>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</si>
  <si>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</si>
  <si>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</si>
  <si>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</si>
  <si>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</si>
  <si>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</si>
  <si>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</si>
  <si>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</si>
  <si>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</si>
  <si>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</si>
  <si>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</si>
  <si>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</si>
  <si>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</si>
  <si>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</si>
  <si>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</si>
  <si>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</si>
  <si>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</si>
  <si>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</si>
  <si>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</si>
  <si>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</si>
  <si>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</si>
  <si>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</si>
  <si>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</si>
  <si>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</si>
  <si>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</si>
  <si>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</si>
  <si>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</si>
  <si>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</si>
  <si>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</si>
  <si>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</si>
  <si>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</si>
  <si>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</si>
  <si>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</si>
  <si>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</si>
  <si>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</si>
  <si>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</si>
  <si>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</si>
  <si>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</si>
  <si>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</si>
  <si>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</si>
  <si>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</si>
  <si>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</si>
  <si>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</si>
  <si>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</si>
  <si>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</si>
  <si>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</si>
  <si>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</si>
  <si>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</si>
  <si>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</si>
  <si>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</si>
  <si>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</si>
  <si>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</si>
  <si>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</si>
  <si>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</si>
  <si>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</si>
  <si>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</si>
  <si>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</si>
  <si>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</si>
  <si>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</si>
  <si>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</si>
  <si>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</si>
  <si>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</si>
  <si>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</si>
  <si>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</si>
  <si>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</si>
  <si>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</si>
  <si>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</si>
  <si>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</si>
  <si>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</si>
  <si>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</si>
  <si>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</si>
  <si>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</si>
  <si>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</si>
  <si>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</si>
  <si>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</si>
  <si>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</si>
  <si>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</si>
  <si>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</si>
  <si>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</si>
  <si>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</si>
  <si>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</si>
  <si>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</si>
  <si>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</si>
  <si>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</si>
  <si>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</si>
  <si>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</si>
  <si>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</si>
  <si>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群馬県館林市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</si>
  <si>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</si>
  <si>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</si>
  <si>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</si>
  <si>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</si>
  <si>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</si>
  <si>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</si>
  <si>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</si>
  <si>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</si>
  <si>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</si>
  <si>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</si>
  <si>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</si>
  <si>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</si>
  <si>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</si>
  <si>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</si>
  <si>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</si>
  <si>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</si>
  <si>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</si>
  <si>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</si>
  <si>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</si>
  <si>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</si>
  <si>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</si>
  <si>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</si>
  <si>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</si>
  <si>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</si>
  <si>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</si>
  <si>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</si>
  <si>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</si>
  <si>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</si>
  <si>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</si>
  <si>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</si>
  <si>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</si>
  <si>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</si>
  <si>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</si>
  <si>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</si>
  <si>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</si>
  <si>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</si>
  <si>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</si>
  <si>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</si>
  <si>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</si>
  <si>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</si>
  <si>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</si>
  <si>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</si>
  <si>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</si>
  <si>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</si>
  <si>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</si>
  <si>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</si>
  <si>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</si>
  <si>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</si>
  <si>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</si>
  <si>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</si>
  <si>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</si>
  <si>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</si>
  <si>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</si>
  <si>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</si>
  <si>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</si>
  <si>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</si>
  <si>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</si>
  <si>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</si>
  <si>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</si>
  <si>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</si>
  <si>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</si>
  <si>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</si>
  <si>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</si>
  <si>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</si>
  <si>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</si>
  <si>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</si>
  <si>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</si>
  <si>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</si>
  <si>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</si>
  <si>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</si>
  <si>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</si>
  <si>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</si>
  <si>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</si>
  <si>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</si>
  <si>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</si>
  <si>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</si>
  <si>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</si>
  <si>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</si>
  <si>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</si>
  <si>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</si>
  <si>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</si>
  <si>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</si>
  <si>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</si>
  <si>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</si>
  <si>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</si>
  <si>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</si>
  <si>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</si>
  <si>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</si>
  <si>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</si>
  <si>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</si>
  <si>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</si>
  <si>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</si>
  <si>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</si>
  <si>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</si>
  <si>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</si>
  <si>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</si>
  <si>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</si>
  <si>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</si>
  <si>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</si>
  <si>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</si>
  <si>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</si>
  <si>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</si>
  <si>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</si>
  <si>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</si>
  <si>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</si>
  <si>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</si>
  <si>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</si>
  <si>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</si>
  <si>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</si>
  <si>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</si>
  <si>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</si>
  <si>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</si>
  <si>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</si>
  <si>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</si>
  <si>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</si>
  <si>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</si>
  <si>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</si>
  <si>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</si>
  <si>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</si>
  <si>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</si>
  <si>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</si>
  <si>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</si>
  <si>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</si>
  <si>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</si>
  <si>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</si>
  <si>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</si>
  <si>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</si>
  <si>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</si>
  <si>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</si>
  <si>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</si>
  <si>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</si>
  <si>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</si>
  <si>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</si>
  <si>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</si>
  <si>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</si>
  <si>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</si>
  <si>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</si>
  <si>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</si>
  <si>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</si>
  <si>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</si>
  <si>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</si>
  <si>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</si>
  <si>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</si>
  <si>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</si>
  <si>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</si>
  <si>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</si>
  <si>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</si>
  <si>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</si>
  <si>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</si>
  <si>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</si>
  <si>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</si>
  <si>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</si>
  <si>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</si>
  <si>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</si>
  <si>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</si>
  <si>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</si>
  <si>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</si>
  <si>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</si>
  <si>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</si>
  <si>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</si>
  <si>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</si>
  <si>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</si>
  <si>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</si>
  <si>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</si>
  <si>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</si>
  <si>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</si>
  <si>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</si>
  <si>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</si>
  <si>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</si>
  <si>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</si>
  <si>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</si>
  <si>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</si>
  <si>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</si>
  <si>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</si>
  <si>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</si>
  <si>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</si>
  <si>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</si>
  <si>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</si>
  <si>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</si>
  <si>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</si>
  <si>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</si>
  <si>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</si>
  <si>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</si>
  <si>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</si>
  <si>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</si>
  <si>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</si>
  <si>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</si>
  <si>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0.57</t>
  </si>
  <si>
    <t>▲ 8.79</t>
  </si>
  <si>
    <t>▲ 7.71</t>
  </si>
  <si>
    <t>▲ 2.77</t>
  </si>
  <si>
    <t>▲ 10.88</t>
  </si>
  <si>
    <t>一般会計</t>
  </si>
  <si>
    <t>介護保険特別会計</t>
  </si>
  <si>
    <t>下水道事業特別会計</t>
  </si>
  <si>
    <t>後期高齢者医療特別会計</t>
  </si>
  <si>
    <t>国民健康保険特別会計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</si>
  <si>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</si>
  <si>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</si>
  <si>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</si>
  <si>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</si>
  <si>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</si>
  <si>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</si>
  <si>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</si>
  <si>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</si>
  <si>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</si>
  <si>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</si>
  <si>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ふるさとパートナー基金</t>
    <rPh sb="9" eb="11">
      <t>キキン</t>
    </rPh>
    <phoneticPr fontId="2"/>
  </si>
  <si>
    <t>公共施設建設基金</t>
    <rPh sb="0" eb="2">
      <t>コウキョウ</t>
    </rPh>
    <rPh sb="2" eb="4">
      <t>シセツ</t>
    </rPh>
    <rPh sb="4" eb="6">
      <t>ケンセツ</t>
    </rPh>
    <rPh sb="6" eb="8">
      <t>キキン</t>
    </rPh>
    <phoneticPr fontId="2"/>
  </si>
  <si>
    <t>金券基金</t>
    <rPh sb="0" eb="2">
      <t>キンケン</t>
    </rPh>
    <rPh sb="2" eb="4">
      <t>キキン</t>
    </rPh>
    <phoneticPr fontId="2"/>
  </si>
  <si>
    <t>地域環境基金</t>
    <rPh sb="0" eb="2">
      <t>チイキ</t>
    </rPh>
    <rPh sb="2" eb="4">
      <t>カンキョウ</t>
    </rPh>
    <rPh sb="4" eb="6">
      <t>キキン</t>
    </rPh>
    <phoneticPr fontId="2"/>
  </si>
  <si>
    <t>退職手当基金</t>
    <rPh sb="0" eb="2">
      <t>タイショク</t>
    </rPh>
    <rPh sb="2" eb="4">
      <t>テアテ</t>
    </rPh>
    <rPh sb="4" eb="6">
      <t>キキン</t>
    </rPh>
    <phoneticPr fontId="2"/>
  </si>
  <si>
    <t>館林地区消防組合</t>
    <rPh sb="0" eb="2">
      <t>タテバヤシ</t>
    </rPh>
    <rPh sb="2" eb="4">
      <t>チク</t>
    </rPh>
    <rPh sb="4" eb="6">
      <t>ショウボウ</t>
    </rPh>
    <rPh sb="6" eb="8">
      <t>クミアイ</t>
    </rPh>
    <phoneticPr fontId="2"/>
  </si>
  <si>
    <t>邑楽館林医療事務組合（一般会計）</t>
    <rPh sb="0" eb="2">
      <t>オウラ</t>
    </rPh>
    <rPh sb="2" eb="4">
      <t>タテバヤシ</t>
    </rPh>
    <rPh sb="4" eb="6">
      <t>イリョウ</t>
    </rPh>
    <rPh sb="6" eb="8">
      <t>ジム</t>
    </rPh>
    <rPh sb="8" eb="10">
      <t>クミアイ</t>
    </rPh>
    <rPh sb="11" eb="13">
      <t>イッパン</t>
    </rPh>
    <rPh sb="13" eb="15">
      <t>カイケイ</t>
    </rPh>
    <phoneticPr fontId="2"/>
  </si>
  <si>
    <t>-</t>
    <phoneticPr fontId="2"/>
  </si>
  <si>
    <t>邑楽館林医療事務組合（病院事業会計）</t>
    <rPh sb="0" eb="2">
      <t>オウラ</t>
    </rPh>
    <rPh sb="2" eb="4">
      <t>タテバヤシ</t>
    </rPh>
    <rPh sb="11" eb="13">
      <t>ビョウイン</t>
    </rPh>
    <rPh sb="13" eb="15">
      <t>ジギョウ</t>
    </rPh>
    <phoneticPr fontId="2"/>
  </si>
  <si>
    <t>館林衛生施設組合</t>
    <rPh sb="0" eb="2">
      <t>タテバヤシ</t>
    </rPh>
    <rPh sb="2" eb="4">
      <t>エイセイ</t>
    </rPh>
    <rPh sb="4" eb="6">
      <t>シセツ</t>
    </rPh>
    <rPh sb="6" eb="8">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</si>
  <si>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</si>
  <si>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</si>
  <si>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群馬県市町村会館管理組合</t>
    <rPh sb="0" eb="3">
      <t>グンマケン</t>
    </rPh>
    <rPh sb="3" eb="6">
      <t>シチョウソン</t>
    </rPh>
    <rPh sb="6" eb="8">
      <t>カイカン</t>
    </rPh>
    <rPh sb="8" eb="10">
      <t>カンリ</t>
    </rPh>
    <rPh sb="10" eb="12">
      <t>クミアイ</t>
    </rPh>
    <phoneticPr fontId="2"/>
  </si>
  <si>
    <t>群馬東部水道企業団</t>
    <rPh sb="0" eb="2">
      <t>グンマ</t>
    </rPh>
    <rPh sb="2" eb="4">
      <t>トウブ</t>
    </rPh>
    <rPh sb="4" eb="6">
      <t>スイドウ</t>
    </rPh>
    <rPh sb="6" eb="8">
      <t>キギョウ</t>
    </rPh>
    <rPh sb="8" eb="9">
      <t>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</si>
  <si>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</si>
  <si>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</si>
  <si>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</si>
  <si>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有形固定資産減価償却率は、類似団体平均を下回っているが、将来負担比率は前年度より2.8ポイント増であり、類似団体平均と比較して高くなっている。
将来負担比率の増加は、三野谷公民館改築事業や消防施設整備に伴う負担の影響が大きい。今後防災設備の整備に伴う負担が予定されており、さらなる将来負担比率の上昇が予想される。
公共施設等の有効活用と最適化に留意しつつ、体育館や市民プール、文化会館、図書館などの施設の老朽化対策に取り組むことで、財政の健全化を進めていく。</t>
    <rPh sb="115" eb="117">
      <t>ボウサイ</t>
    </rPh>
    <rPh sb="117" eb="119">
      <t>セツビ</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</si>
  <si>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</si>
  <si>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</si>
  <si>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</si>
  <si>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</si>
  <si>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</si>
  <si>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</si>
  <si>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将来負担比率は、類似団体平均と比較して高くなっているが、実質公債費比率は、前年と同率で推移しており、類似団体平均を下回っている。
これは、充当可能基金残高が類似団体平均より低いことも一因となっている。また、今後、各施設整備の元金償還が始まるため、実質公債費比率の上昇が予想される。
そのため、新規の市債発行について十分精査するなど、これまで以上に慎重な財政運営を行う。</t>
  </si>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</sst>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6" fillId="0" borderId="41" xfId="16"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6" fillId="0" borderId="12" xfId="16" applyBorder="1" applyAlignment="1" applyProtection="1">
      <alignment horizontal="left" vertical="top" wrapText="1"/>
      <protection locked="0"/>
    </xf>
    <xf numFmtId="0" fontId="16" fillId="0" borderId="48" xfId="16" applyBorder="1" applyAlignment="1" applyProtection="1">
      <alignment horizontal="left" vertical="top" wrapText="1"/>
      <protection locked="0"/>
    </xf>
    <xf numFmtId="0" fontId="16" fillId="0" borderId="64" xfId="16" applyBorder="1" applyAlignment="1" applyProtection="1">
      <alignment horizontal="left" vertical="top" wrapText="1"/>
      <protection locked="0"/>
    </xf>
    <xf numFmtId="0" fontId="16" fillId="0" borderId="0" xfId="16" applyAlignment="1" applyProtection="1">
      <alignment horizontal="left" vertical="top" wrapText="1"/>
      <protection locked="0"/>
    </xf>
    <xf numFmtId="0" fontId="16" fillId="0" borderId="38" xfId="16" applyBorder="1" applyAlignment="1" applyProtection="1">
      <alignment horizontal="left" vertical="top" wrapText="1"/>
      <protection locked="0"/>
    </xf>
    <xf numFmtId="0" fontId="16" fillId="0" borderId="37" xfId="16" applyBorder="1" applyAlignment="1" applyProtection="1">
      <alignment horizontal="left" vertical="top" wrapText="1"/>
      <protection locked="0"/>
    </xf>
    <xf numFmtId="0" fontId="16" fillId="0" borderId="54" xfId="16" applyBorder="1" applyAlignment="1" applyProtection="1">
      <alignment horizontal="left" vertical="top" wrapText="1"/>
      <protection locked="0"/>
    </xf>
    <xf numFmtId="0" fontId="16" fillId="0" borderId="40" xfId="16"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0F14CAA-227B-4E43-9F34-DC22B2E43A2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A488-4108-AF88-BD34B2CA89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34732</c:v>
                </c:pt>
                <c:pt idx="1">
                  <c:v>31472</c:v>
                </c:pt>
                <c:pt idx="2">
                  <c:v>34879</c:v>
                </c:pt>
                <c:pt idx="3">
                  <c:v>50387</c:v>
                </c:pt>
                <c:pt idx="4">
                  <c:v>45421</c:v>
                </c:pt>
              </c:numCache>
            </c:numRef>
          </c:val>
          <c:smooth val="0"/>
          <c:extLst>
            <c:ext xmlns:c16="http://schemas.microsoft.com/office/drawing/2014/chart" uri="{C3380CC4-5D6E-409C-BE32-E72D297353CC}">
              <c16:uniqueId val="{00000001-A488-4108-AF88-BD34B2CA897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13.63</c:v>
                </c:pt>
                <c:pt idx="1">
                  <c:v>11.65</c:v>
                </c:pt>
                <c:pt idx="2">
                  <c:v>10.33</c:v>
                </c:pt>
                <c:pt idx="3">
                  <c:v>12.86</c:v>
                </c:pt>
                <c:pt idx="4">
                  <c:v>11.96</c:v>
                </c:pt>
              </c:numCache>
            </c:numRef>
          </c:val>
          <c:extLst>
            <c:ext xmlns:c16="http://schemas.microsoft.com/office/drawing/2014/chart" uri="{C3380CC4-5D6E-409C-BE32-E72D297353CC}">
              <c16:uniqueId val="{00000000-6370-47C3-A4CA-C111A58CB3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9.9499999999999993</c:v>
                </c:pt>
                <c:pt idx="1">
                  <c:v>13.34</c:v>
                </c:pt>
                <c:pt idx="2">
                  <c:v>15.5</c:v>
                </c:pt>
                <c:pt idx="3">
                  <c:v>17.82</c:v>
                </c:pt>
                <c:pt idx="4">
                  <c:v>17.25</c:v>
                </c:pt>
              </c:numCache>
            </c:numRef>
          </c:val>
          <c:extLst>
            <c:ext xmlns:c16="http://schemas.microsoft.com/office/drawing/2014/chart" uri="{C3380CC4-5D6E-409C-BE32-E72D297353CC}">
              <c16:uniqueId val="{00000001-6370-47C3-A4CA-C111A58CB3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-0.56999999999999995</c:v>
                </c:pt>
                <c:pt idx="1">
                  <c:v>-8.7899999999999991</c:v>
                </c:pt>
                <c:pt idx="2">
                  <c:v>-7.71</c:v>
                </c:pt>
                <c:pt idx="3">
                  <c:v>-2.77</c:v>
                </c:pt>
                <c:pt idx="4">
                  <c:v>-10.88</c:v>
                </c:pt>
              </c:numCache>
            </c:numRef>
          </c:val>
          <c:smooth val="0"/>
          <c:extLst>
            <c:ext xmlns:c16="http://schemas.microsoft.com/office/drawing/2014/chart" uri="{C3380CC4-5D6E-409C-BE32-E72D297353CC}">
              <c16:uniqueId val="{00000002-6370-47C3-A4CA-C111A58CB3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7.23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FB3-458F-AED8-29B18D98CF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FB3-458F-AED8-29B18D98CF8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FB3-458F-AED8-29B18D98CF8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FB3-458F-AED8-29B18D98CF85}"/>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0.04</c:v>
                </c:pt>
                <c:pt idx="4">
                  <c:v>#N/A</c:v>
                </c:pt>
                <c:pt idx="5">
                  <c:v>0.06</c:v>
                </c:pt>
                <c:pt idx="6">
                  <c:v>#N/A</c:v>
                </c:pt>
                <c:pt idx="7">
                  <c:v>0.06</c:v>
                </c:pt>
                <c:pt idx="8">
                  <c:v>#N/A</c:v>
                </c:pt>
                <c:pt idx="9">
                  <c:v>0.09</c:v>
                </c:pt>
              </c:numCache>
            </c:numRef>
          </c:val>
          <c:extLst>
            <c:ext xmlns:c16="http://schemas.microsoft.com/office/drawing/2014/chart" uri="{C3380CC4-5D6E-409C-BE32-E72D297353CC}">
              <c16:uniqueId val="{00000004-1FB3-458F-AED8-29B18D98CF8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0.68</c:v>
                </c:pt>
                <c:pt idx="2">
                  <c:v>#N/A</c:v>
                </c:pt>
                <c:pt idx="3">
                  <c:v>1.05</c:v>
                </c:pt>
                <c:pt idx="4">
                  <c:v>#N/A</c:v>
                </c:pt>
                <c:pt idx="5">
                  <c:v>1.75</c:v>
                </c:pt>
                <c:pt idx="6">
                  <c:v>#N/A</c:v>
                </c:pt>
                <c:pt idx="7">
                  <c:v>0.44</c:v>
                </c:pt>
                <c:pt idx="8">
                  <c:v>#N/A</c:v>
                </c:pt>
                <c:pt idx="9">
                  <c:v>0.1</c:v>
                </c:pt>
              </c:numCache>
            </c:numRef>
          </c:val>
          <c:extLst>
            <c:ext xmlns:c16="http://schemas.microsoft.com/office/drawing/2014/chart" uri="{C3380CC4-5D6E-409C-BE32-E72D297353CC}">
              <c16:uniqueId val="{00000005-1FB3-458F-AED8-29B18D98CF85}"/>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0.37</c:v>
                </c:pt>
                <c:pt idx="2">
                  <c:v>#N/A</c:v>
                </c:pt>
                <c:pt idx="3">
                  <c:v>0.32</c:v>
                </c:pt>
                <c:pt idx="4">
                  <c:v>#N/A</c:v>
                </c:pt>
                <c:pt idx="5">
                  <c:v>0.28999999999999998</c:v>
                </c:pt>
                <c:pt idx="6">
                  <c:v>#N/A</c:v>
                </c:pt>
                <c:pt idx="7">
                  <c:v>0.27</c:v>
                </c:pt>
                <c:pt idx="8">
                  <c:v>#N/A</c:v>
                </c:pt>
                <c:pt idx="9">
                  <c:v>0.22</c:v>
                </c:pt>
              </c:numCache>
            </c:numRef>
          </c:val>
          <c:extLst>
            <c:ext xmlns:c16="http://schemas.microsoft.com/office/drawing/2014/chart" uri="{C3380CC4-5D6E-409C-BE32-E72D297353CC}">
              <c16:uniqueId val="{00000006-1FB3-458F-AED8-29B18D98CF85}"/>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0.73</c:v>
                </c:pt>
                <c:pt idx="2">
                  <c:v>#N/A</c:v>
                </c:pt>
                <c:pt idx="3">
                  <c:v>0.73</c:v>
                </c:pt>
                <c:pt idx="4">
                  <c:v>#N/A</c:v>
                </c:pt>
                <c:pt idx="5">
                  <c:v>0.51</c:v>
                </c:pt>
                <c:pt idx="6">
                  <c:v>#N/A</c:v>
                </c:pt>
                <c:pt idx="7">
                  <c:v>0.72</c:v>
                </c:pt>
                <c:pt idx="8">
                  <c:v>#N/A</c:v>
                </c:pt>
                <c:pt idx="9">
                  <c:v>0.64</c:v>
                </c:pt>
              </c:numCache>
            </c:numRef>
          </c:val>
          <c:extLst>
            <c:ext xmlns:c16="http://schemas.microsoft.com/office/drawing/2014/chart" uri="{C3380CC4-5D6E-409C-BE32-E72D297353CC}">
              <c16:uniqueId val="{00000007-1FB3-458F-AED8-29B18D98CF8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1.27</c:v>
                </c:pt>
                <c:pt idx="2">
                  <c:v>#N/A</c:v>
                </c:pt>
                <c:pt idx="3">
                  <c:v>1.36</c:v>
                </c:pt>
                <c:pt idx="4">
                  <c:v>#N/A</c:v>
                </c:pt>
                <c:pt idx="5">
                  <c:v>1.91</c:v>
                </c:pt>
                <c:pt idx="6">
                  <c:v>#N/A</c:v>
                </c:pt>
                <c:pt idx="7">
                  <c:v>1.74</c:v>
                </c:pt>
                <c:pt idx="8">
                  <c:v>#N/A</c:v>
                </c:pt>
                <c:pt idx="9">
                  <c:v>2</c:v>
                </c:pt>
              </c:numCache>
            </c:numRef>
          </c:val>
          <c:extLst>
            <c:ext xmlns:c16="http://schemas.microsoft.com/office/drawing/2014/chart" uri="{C3380CC4-5D6E-409C-BE32-E72D297353CC}">
              <c16:uniqueId val="{00000008-1FB3-458F-AED8-29B18D98CF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13.78</c:v>
                </c:pt>
                <c:pt idx="2">
                  <c:v>#N/A</c:v>
                </c:pt>
                <c:pt idx="3">
                  <c:v>11.64</c:v>
                </c:pt>
                <c:pt idx="4">
                  <c:v>#N/A</c:v>
                </c:pt>
                <c:pt idx="5">
                  <c:v>10.33</c:v>
                </c:pt>
                <c:pt idx="6">
                  <c:v>#N/A</c:v>
                </c:pt>
                <c:pt idx="7">
                  <c:v>12.85</c:v>
                </c:pt>
                <c:pt idx="8">
                  <c:v>#N/A</c:v>
                </c:pt>
                <c:pt idx="9">
                  <c:v>11.95</c:v>
                </c:pt>
              </c:numCache>
            </c:numRef>
          </c:val>
          <c:extLst>
            <c:ext xmlns:c16="http://schemas.microsoft.com/office/drawing/2014/chart" uri="{C3380CC4-5D6E-409C-BE32-E72D297353CC}">
              <c16:uniqueId val="{00000009-1FB3-458F-AED8-29B18D98CF8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2263</c:v>
                </c:pt>
                <c:pt idx="5">
                  <c:v>2325</c:v>
                </c:pt>
                <c:pt idx="8">
                  <c:v>2390</c:v>
                </c:pt>
                <c:pt idx="11">
                  <c:v>2376</c:v>
                </c:pt>
                <c:pt idx="14">
                  <c:v>2407</c:v>
                </c:pt>
              </c:numCache>
            </c:numRef>
          </c:val>
          <c:extLst>
            <c:ext xmlns:c16="http://schemas.microsoft.com/office/drawing/2014/chart" uri="{C3380CC4-5D6E-409C-BE32-E72D297353CC}">
              <c16:uniqueId val="{00000000-B55C-4630-A16A-0CCCDDFF15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B55C-4630-A16A-0CCCDDFF15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80</c:v>
                </c:pt>
                <c:pt idx="12">
                  <c:v>135</c:v>
                </c:pt>
              </c:numCache>
            </c:numRef>
          </c:val>
          <c:extLst>
            <c:ext xmlns:c16="http://schemas.microsoft.com/office/drawing/2014/chart" uri="{C3380CC4-5D6E-409C-BE32-E72D297353CC}">
              <c16:uniqueId val="{00000002-B55C-4630-A16A-0CCCDDFF15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304</c:v>
                </c:pt>
                <c:pt idx="3">
                  <c:v>377</c:v>
                </c:pt>
                <c:pt idx="6">
                  <c:v>373</c:v>
                </c:pt>
                <c:pt idx="9">
                  <c:v>366</c:v>
                </c:pt>
                <c:pt idx="12">
                  <c:v>369</c:v>
                </c:pt>
              </c:numCache>
            </c:numRef>
          </c:val>
          <c:extLst>
            <c:ext xmlns:c16="http://schemas.microsoft.com/office/drawing/2014/chart" uri="{C3380CC4-5D6E-409C-BE32-E72D297353CC}">
              <c16:uniqueId val="{00000003-B55C-4630-A16A-0CCCDDFF15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549</c:v>
                </c:pt>
                <c:pt idx="3">
                  <c:v>504</c:v>
                </c:pt>
                <c:pt idx="6">
                  <c:v>485</c:v>
                </c:pt>
                <c:pt idx="9">
                  <c:v>442</c:v>
                </c:pt>
                <c:pt idx="12">
                  <c:v>434</c:v>
                </c:pt>
              </c:numCache>
            </c:numRef>
          </c:val>
          <c:extLst>
            <c:ext xmlns:c16="http://schemas.microsoft.com/office/drawing/2014/chart" uri="{C3380CC4-5D6E-409C-BE32-E72D297353CC}">
              <c16:uniqueId val="{00000004-B55C-4630-A16A-0CCCDDFF15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5C-4630-A16A-0CCCDDFF15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5C-4630-A16A-0CCCDDFF15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2134</c:v>
                </c:pt>
                <c:pt idx="3">
                  <c:v>2166</c:v>
                </c:pt>
                <c:pt idx="6">
                  <c:v>2189</c:v>
                </c:pt>
                <c:pt idx="9">
                  <c:v>2207</c:v>
                </c:pt>
                <c:pt idx="12">
                  <c:v>2193</c:v>
                </c:pt>
              </c:numCache>
            </c:numRef>
          </c:val>
          <c:extLst>
            <c:ext xmlns:c16="http://schemas.microsoft.com/office/drawing/2014/chart" uri="{C3380CC4-5D6E-409C-BE32-E72D297353CC}">
              <c16:uniqueId val="{00000007-B55C-4630-A16A-0CCCDDFF156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726</c:v>
                </c:pt>
                <c:pt idx="2">
                  <c:v>#N/A</c:v>
                </c:pt>
                <c:pt idx="3">
                  <c:v>#N/A</c:v>
                </c:pt>
                <c:pt idx="4">
                  <c:v>724</c:v>
                </c:pt>
                <c:pt idx="5">
                  <c:v>#N/A</c:v>
                </c:pt>
                <c:pt idx="6">
                  <c:v>#N/A</c:v>
                </c:pt>
                <c:pt idx="7">
                  <c:v>659</c:v>
                </c:pt>
                <c:pt idx="8">
                  <c:v>#N/A</c:v>
                </c:pt>
                <c:pt idx="9">
                  <c:v>#N/A</c:v>
                </c:pt>
                <c:pt idx="10">
                  <c:v>720</c:v>
                </c:pt>
                <c:pt idx="11">
                  <c:v>#N/A</c:v>
                </c:pt>
                <c:pt idx="12">
                  <c:v>#N/A</c:v>
                </c:pt>
                <c:pt idx="13">
                  <c:v>725</c:v>
                </c:pt>
                <c:pt idx="14">
                  <c:v>#N/A</c:v>
                </c:pt>
              </c:numCache>
            </c:numRef>
          </c:val>
          <c:smooth val="0"/>
          <c:extLst>
            <c:ext xmlns:c16="http://schemas.microsoft.com/office/drawing/2014/chart" uri="{C3380CC4-5D6E-409C-BE32-E72D297353CC}">
              <c16:uniqueId val="{00000008-B55C-4630-A16A-0CCCDDFF156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21529</c:v>
                </c:pt>
                <c:pt idx="5">
                  <c:v>23185</c:v>
                </c:pt>
                <c:pt idx="8">
                  <c:v>23389</c:v>
                </c:pt>
                <c:pt idx="11">
                  <c:v>23295</c:v>
                </c:pt>
                <c:pt idx="14">
                  <c:v>23569</c:v>
                </c:pt>
              </c:numCache>
            </c:numRef>
          </c:val>
          <c:extLst>
            <c:ext xmlns:c16="http://schemas.microsoft.com/office/drawing/2014/chart" uri="{C3380CC4-5D6E-409C-BE32-E72D297353CC}">
              <c16:uniqueId val="{00000000-FF48-4C17-92D5-42A3797579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1781</c:v>
                </c:pt>
                <c:pt idx="5">
                  <c:v>1650</c:v>
                </c:pt>
                <c:pt idx="8">
                  <c:v>1538</c:v>
                </c:pt>
                <c:pt idx="11">
                  <c:v>1464</c:v>
                </c:pt>
                <c:pt idx="14">
                  <c:v>1508</c:v>
                </c:pt>
              </c:numCache>
            </c:numRef>
          </c:val>
          <c:extLst>
            <c:ext xmlns:c16="http://schemas.microsoft.com/office/drawing/2014/chart" uri="{C3380CC4-5D6E-409C-BE32-E72D297353CC}">
              <c16:uniqueId val="{00000001-FF48-4C17-92D5-42A3797579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2953</c:v>
                </c:pt>
                <c:pt idx="5">
                  <c:v>3338</c:v>
                </c:pt>
                <c:pt idx="8">
                  <c:v>3778</c:v>
                </c:pt>
                <c:pt idx="11">
                  <c:v>4234</c:v>
                </c:pt>
                <c:pt idx="14">
                  <c:v>4258</c:v>
                </c:pt>
              </c:numCache>
            </c:numRef>
          </c:val>
          <c:extLst>
            <c:ext xmlns:c16="http://schemas.microsoft.com/office/drawing/2014/chart" uri="{C3380CC4-5D6E-409C-BE32-E72D297353CC}">
              <c16:uniqueId val="{00000002-FF48-4C17-92D5-42A3797579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F48-4C17-92D5-42A3797579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F48-4C17-92D5-42A3797579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45</c:v>
                </c:pt>
                <c:pt idx="3">
                  <c:v>15</c:v>
                </c:pt>
                <c:pt idx="6">
                  <c:v>10</c:v>
                </c:pt>
                <c:pt idx="9">
                  <c:v>15</c:v>
                </c:pt>
                <c:pt idx="12">
                  <c:v>5</c:v>
                </c:pt>
              </c:numCache>
            </c:numRef>
          </c:val>
          <c:extLst>
            <c:ext xmlns:c16="http://schemas.microsoft.com/office/drawing/2014/chart" uri="{C3380CC4-5D6E-409C-BE32-E72D297353CC}">
              <c16:uniqueId val="{00000005-FF48-4C17-92D5-42A3797579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4002</c:v>
                </c:pt>
                <c:pt idx="3">
                  <c:v>4014</c:v>
                </c:pt>
                <c:pt idx="6">
                  <c:v>3878</c:v>
                </c:pt>
                <c:pt idx="9">
                  <c:v>3739</c:v>
                </c:pt>
                <c:pt idx="12">
                  <c:v>3853</c:v>
                </c:pt>
              </c:numCache>
            </c:numRef>
          </c:val>
          <c:extLst>
            <c:ext xmlns:c16="http://schemas.microsoft.com/office/drawing/2014/chart" uri="{C3380CC4-5D6E-409C-BE32-E72D297353CC}">
              <c16:uniqueId val="{00000006-FF48-4C17-92D5-42A3797579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4803</c:v>
                </c:pt>
                <c:pt idx="3">
                  <c:v>7204</c:v>
                </c:pt>
                <c:pt idx="6">
                  <c:v>7693</c:v>
                </c:pt>
                <c:pt idx="9">
                  <c:v>7441</c:v>
                </c:pt>
                <c:pt idx="12">
                  <c:v>8251</c:v>
                </c:pt>
              </c:numCache>
            </c:numRef>
          </c:val>
          <c:extLst>
            <c:ext xmlns:c16="http://schemas.microsoft.com/office/drawing/2014/chart" uri="{C3380CC4-5D6E-409C-BE32-E72D297353CC}">
              <c16:uniqueId val="{00000007-FF48-4C17-92D5-42A3797579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5341</c:v>
                </c:pt>
                <c:pt idx="3">
                  <c:v>4712</c:v>
                </c:pt>
                <c:pt idx="6">
                  <c:v>4449</c:v>
                </c:pt>
                <c:pt idx="9">
                  <c:v>4195</c:v>
                </c:pt>
                <c:pt idx="12">
                  <c:v>4094</c:v>
                </c:pt>
              </c:numCache>
            </c:numRef>
          </c:val>
          <c:extLst>
            <c:ext xmlns:c16="http://schemas.microsoft.com/office/drawing/2014/chart" uri="{C3380CC4-5D6E-409C-BE32-E72D297353CC}">
              <c16:uniqueId val="{00000008-FF48-4C17-92D5-42A3797579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c:v>
                </c:pt>
                <c:pt idx="3">
                  <c:v>3</c:v>
                </c:pt>
                <c:pt idx="6">
                  <c:v>1</c:v>
                </c:pt>
                <c:pt idx="9">
                  <c:v>1834</c:v>
                </c:pt>
                <c:pt idx="12">
                  <c:v>1714</c:v>
                </c:pt>
              </c:numCache>
            </c:numRef>
          </c:val>
          <c:extLst>
            <c:ext xmlns:c16="http://schemas.microsoft.com/office/drawing/2014/chart" uri="{C3380CC4-5D6E-409C-BE32-E72D297353CC}">
              <c16:uniqueId val="{00000009-FF48-4C17-92D5-42A3797579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25191</c:v>
                </c:pt>
                <c:pt idx="3">
                  <c:v>25350</c:v>
                </c:pt>
                <c:pt idx="6">
                  <c:v>25588</c:v>
                </c:pt>
                <c:pt idx="9">
                  <c:v>25948</c:v>
                </c:pt>
                <c:pt idx="12">
                  <c:v>26101</c:v>
                </c:pt>
              </c:numCache>
            </c:numRef>
          </c:val>
          <c:extLst>
            <c:ext xmlns:c16="http://schemas.microsoft.com/office/drawing/2014/chart" uri="{C3380CC4-5D6E-409C-BE32-E72D297353CC}">
              <c16:uniqueId val="{0000000A-FF48-4C17-92D5-42A3797579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13123</c:v>
                </c:pt>
                <c:pt idx="2">
                  <c:v>#N/A</c:v>
                </c:pt>
                <c:pt idx="3">
                  <c:v>#N/A</c:v>
                </c:pt>
                <c:pt idx="4">
                  <c:v>13124</c:v>
                </c:pt>
                <c:pt idx="5">
                  <c:v>#N/A</c:v>
                </c:pt>
                <c:pt idx="6">
                  <c:v>#N/A</c:v>
                </c:pt>
                <c:pt idx="7">
                  <c:v>12915</c:v>
                </c:pt>
                <c:pt idx="8">
                  <c:v>#N/A</c:v>
                </c:pt>
                <c:pt idx="9">
                  <c:v>#N/A</c:v>
                </c:pt>
                <c:pt idx="10">
                  <c:v>14179</c:v>
                </c:pt>
                <c:pt idx="11">
                  <c:v>#N/A</c:v>
                </c:pt>
                <c:pt idx="12">
                  <c:v>#N/A</c:v>
                </c:pt>
                <c:pt idx="13">
                  <c:v>14684</c:v>
                </c:pt>
                <c:pt idx="14">
                  <c:v>#N/A</c:v>
                </c:pt>
              </c:numCache>
            </c:numRef>
          </c:val>
          <c:smooth val="0"/>
          <c:extLst>
            <c:ext xmlns:c16="http://schemas.microsoft.com/office/drawing/2014/chart" uri="{C3380CC4-5D6E-409C-BE32-E72D297353CC}">
              <c16:uniqueId val="{0000000B-FF48-4C17-92D5-42A3797579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2486</c:v>
                </c:pt>
                <c:pt idx="1">
                  <c:v>2874</c:v>
                </c:pt>
                <c:pt idx="2">
                  <c:v>2796</c:v>
                </c:pt>
              </c:numCache>
            </c:numRef>
          </c:val>
          <c:extLst>
            <c:ext xmlns:c16="http://schemas.microsoft.com/office/drawing/2014/chart" uri="{C3380CC4-5D6E-409C-BE32-E72D297353CC}">
              <c16:uniqueId val="{00000000-279A-4839-9EE1-D36202228A5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212</c:v>
                </c:pt>
                <c:pt idx="1">
                  <c:v>79</c:v>
                </c:pt>
                <c:pt idx="2">
                  <c:v>12</c:v>
                </c:pt>
              </c:numCache>
            </c:numRef>
          </c:val>
          <c:extLst>
            <c:ext xmlns:c16="http://schemas.microsoft.com/office/drawing/2014/chart" uri="{C3380CC4-5D6E-409C-BE32-E72D297353CC}">
              <c16:uniqueId val="{00000001-279A-4839-9EE1-D36202228A5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523</c:v>
                </c:pt>
                <c:pt idx="1">
                  <c:v>499</c:v>
                </c:pt>
                <c:pt idx="2">
                  <c:v>672</c:v>
                </c:pt>
              </c:numCache>
            </c:numRef>
          </c:val>
          <c:extLst>
            <c:ext xmlns:c16="http://schemas.microsoft.com/office/drawing/2014/chart" uri="{C3380CC4-5D6E-409C-BE32-E72D297353CC}">
              <c16:uniqueId val="{00000002-279A-4839-9EE1-D36202228A5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{D4CF1ED7-345F-46D8-BFF8-CB130DF91A19}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D50-4521-B52E-FA9E1F94ED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{D7EAB415-4E2B-4F88-9FEB-906D3051605E}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50-4521-B52E-FA9E1F94ED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{1DCBDBC1-238E-456D-9C92-7DDB610C653D}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50-4521-B52E-FA9E1F94ED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{E288120A-AB42-48B2-8437-8B2C02F6816C}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50-4521-B52E-FA9E1F94ED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{89114835-E9E7-4EA5-B715-4A8773B8B0A2}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50-4521-B52E-FA9E1F94ED0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{4C59E445-510D-4EFB-8734-CEAF480E5BC8}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D50-4521-B52E-FA9E1F94ED0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{F5AE35DC-D3D5-4E6C-AAB5-1FD56AA6257A}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D50-4521-B52E-FA9E1F94ED0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{06346E68-3201-4BE3-98B9-0FA211EDB020}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D50-4521-B52E-FA9E1F94ED0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{532065BE-B239-4E08-A5F8-BF51D6C1EB0B}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D50-4521-B52E-FA9E1F94ED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57.1</c:v>
                </c:pt>
                <c:pt idx="16">
                  <c:v>58.4</c:v>
                </c:pt>
                <c:pt idx="24">
                  <c:v>58.9</c:v>
                </c:pt>
                <c:pt idx="32">
                  <c:v>59.7</c:v>
                </c:pt>
              </c:numCache>
            </c:numRef>
          </c:xVal>
          <c:yVal>
            <c:numRef>
              <c:f>公会計指標分析・財政指標組合せ分析表!$BP$51:$DC$51</c:f>
              <c:numCache>
                <c:formatCode>#,##0.0;"▲ "#,##0.0</c:formatCode>
                <c:ptCount val="40"/>
                <c:pt idx="8">
                  <c:v>92.6</c:v>
                </c:pt>
                <c:pt idx="16">
                  <c:v>90.7</c:v>
                </c:pt>
                <c:pt idx="24">
                  <c:v>99.1</c:v>
                </c:pt>
                <c:pt idx="32">
                  <c:v>101.9</c:v>
                </c:pt>
              </c:numCache>
            </c:numRef>
          </c:yVal>
          <c:smooth val="0"/>
          <c:extLst>
            <c:ext xmlns:c16="http://schemas.microsoft.com/office/drawing/2014/chart" uri="{C3380CC4-5D6E-409C-BE32-E72D297353CC}">
              <c16:uniqueId val="{00000009-DD50-4521-B52E-FA9E1F94ED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{2A7D4E0F-0235-4572-8305-0F9538BC608E}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D50-4521-B52E-FA9E1F94ED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{1515E64C-6CA9-431D-B04E-2DF0049BB59C}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50-4521-B52E-FA9E1F94ED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{C7E1F794-96A6-4DB6-9941-240924BDFB8A}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50-4521-B52E-FA9E1F94ED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{EC30A99B-0D44-45C0-A2B4-EC3AA8287A27}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50-4521-B52E-FA9E1F94ED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{6D429090-78CA-4744-8CB8-183EB33E2E80}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50-4521-B52E-FA9E1F94ED0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{9361B326-757A-4AF5-B646-209EE45610D9}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D50-4521-B52E-FA9E1F94ED0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{F642474B-B4B8-4630-B9BF-87A0815793A7}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D50-4521-B52E-FA9E1F94ED0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{E9442AE5-E03A-45D8-B005-D05F5B255795}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D50-4521-B52E-FA9E1F94ED0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{2B5467EC-A682-4A27-8D94-033F3E99D7E4}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D50-4521-B52E-FA9E1F94ED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DD50-4521-B52E-FA9E1F94ED0D}"/>
            </c:ext>
          </c:extLst>
        </c:ser>
        <c:dLbls>
          <c:showLegendKey val="0"/>
          <c:showVal val="1"/>
          <c:showCatName val="0"/>
          <c:showSerName val="0"/>
          <c:showPercent val="0"/>
          <c:showBubbleSize val="0"/>
        </c:dLbls>
        <c:axId val="46179840"/>
        <c:axId val="46181760"/>
      </c:scatterChart>
      <c:valAx>
        <c:axId val="46179840"/>
        <c:scaling>
          <c:orientation val="minMax"/>
          <c:max val="60.9"/>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{21F2F8A9-D742-4870-9796-525961C24EAD}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404-434B-9C58-B43E71F725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{33255BC9-6303-4C9D-BED1-D7D7279FF59B}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404-434B-9C58-B43E71F725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{CB6DEADE-E3D7-45DC-873D-BEAC4D6AB719}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404-434B-9C58-B43E71F725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{16FD148A-74E7-423C-94BA-DC3BF8FC784D}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404-434B-9C58-B43E71F725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{443D726F-82CF-4B9E-8832-FF59652A60AF}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404-434B-9C58-B43E71F7256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{17999261-9AEA-4EE6-9DA6-7EFB81AE8A80}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404-434B-9C58-B43E71F7256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{77B23C8E-4B53-4A83-8EE1-39CE701A1E40}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404-434B-9C58-B43E71F7256B}"/>
                </c:ext>
              </c:extLst>
            </c:dLbl>
            <c:dLbl>
              <c:idx val="24"/>
              <c:layout>
                <c:manualLayout>
                  <c:x val="-4.5096530706953748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{9E386CFA-0647-41FD-9316-E8F8E10C1FD9}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404-434B-9C58-B43E71F7256B}"/>
                </c:ext>
              </c:extLst>
            </c:dLbl>
            <c:dLbl>
              <c:idx val="32"/>
              <c:layout>
                <c:manualLayout>
                  <c:x val="-1.8171803637232468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{1C9465D6-0C6B-4D4A-B2CE-BE8EF6A1D633}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404-434B-9C58-B43E71F725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4.5</c:v>
                </c:pt>
                <c:pt idx="16">
                  <c:v>4.9000000000000004</c:v>
                </c:pt>
                <c:pt idx="24">
                  <c:v>4.9000000000000004</c:v>
                </c:pt>
                <c:pt idx="32">
                  <c:v>4.9000000000000004</c:v>
                </c:pt>
              </c:numCache>
            </c:numRef>
          </c:xVal>
          <c:yVal>
            <c:numRef>
              <c:f>公会計指標分析・財政指標組合せ分析表!$BP$73:$DC$73</c:f>
              <c:numCache>
                <c:formatCode>#,##0.0;"▲ "#,##0.0</c:formatCode>
                <c:ptCount val="40"/>
                <c:pt idx="0">
                  <c:v>91.6</c:v>
                </c:pt>
                <c:pt idx="8">
                  <c:v>92.6</c:v>
                </c:pt>
                <c:pt idx="16">
                  <c:v>90.7</c:v>
                </c:pt>
                <c:pt idx="24">
                  <c:v>99.1</c:v>
                </c:pt>
                <c:pt idx="32">
                  <c:v>101.9</c:v>
                </c:pt>
              </c:numCache>
            </c:numRef>
          </c:yVal>
          <c:smooth val="0"/>
          <c:extLst>
            <c:ext xmlns:c16="http://schemas.microsoft.com/office/drawing/2014/chart" uri="{C3380CC4-5D6E-409C-BE32-E72D297353CC}">
              <c16:uniqueId val="{00000009-F404-434B-9C58-B43E71F7256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{FFF19A19-602C-47A8-81B1-36ED92286B8F}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404-434B-9C58-B43E71F7256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{8B5D2C88-DE53-413E-B2A1-5E3559D54362}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404-434B-9C58-B43E71F725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{377E58AE-7B5C-487B-AA2F-419E313211CB}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404-434B-9C58-B43E71F725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{A9FB93D2-CED8-40BB-A5DF-2794831058CE}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404-434B-9C58-B43E71F725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{E5494C50-4716-49FC-B79E-70F1CFEE88A3}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404-434B-9C58-B43E71F7256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{9198914B-4325-400D-A20A-A2892CA31E16}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404-434B-9C58-B43E71F7256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{8436EDEA-73B7-4C9A-9D19-993B63635F77}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404-434B-9C58-B43E71F7256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{78AE87D3-80DD-4176-9540-AD860F85B364}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404-434B-9C58-B43E71F7256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{8A08CFE8-A8DB-4D90-9C9A-ADA4D2D38E07}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404-434B-9C58-B43E71F725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F404-434B-9C58-B43E71F7256B}"/>
            </c:ext>
          </c:extLst>
        </c:ser>
        <c:dLbls>
          <c:showLegendKey val="0"/>
          <c:showVal val="1"/>
          <c:showCatName val="0"/>
          <c:showSerName val="0"/>
          <c:showPercent val="0"/>
          <c:showBubbleSize val="0"/>
        </c:dLbls>
        <c:axId val="84219776"/>
        <c:axId val="84234240"/>
      </c:scatterChart>
      <c:valAx>
        <c:axId val="84219776"/>
        <c:scaling>
          <c:orientation val="minMax"/>
          <c:max val="8.1"/>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実質公債費比率の分子は前年度と比較して</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なっている。これは元利償還金等</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算入公債費等</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ともに増加したものの、</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元利償還金等</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の増加の方が大きかったためである。</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詳細は</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の通りで</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元利償還金等</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の分析であるが、</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百万円、「公営企業債の元利償還金に対する繰入金が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百万円、それぞれ減少したものの、「組合等が起こした地方債の元利償還金に対する負担金等」では一部事務組合の耐震化整備に係る起債償還額の増加などに伴い</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百万円、更に</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「債務負担行為に基づく支出額」</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PFI</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による学校給食センター</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整備に伴い</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したため、</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全体で</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、算入公債費等</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(B)</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ては、普通交付税に算入された公債費は減少したものの、特定財源が増加したため、全体で</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増加している。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今後、ごみ処理施設整備の元金償還が令和</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年度から本格化するため、実質公債費比率の上昇が見込まれる。新規の市債発行について十分精査し、実質公債費比率の上昇の抑制に努める。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将来負担比率の分子は前年度と比較して</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505</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百万円の増加となっている。これは将来負担額</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の増額幅が、充当可能財源等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(B)</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の増額幅よりも大きいためである。</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詳細であるが、充当可能財源等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(B)</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では、</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地方交付税措置のある起債借入に伴う普通交付税に算入される公債費</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の増により</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基準財政需要額算入見込額</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274</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百万円増加となった</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、将来負担額</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においては、組合等負担等見込額が、</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一部事務組合</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消防庁舎建設に伴う起債残高の増により、</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810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増加したことによるものである。</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将来負担額については、今後、</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し尿処理施設の長寿命化工事が予定されており、</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組合等負担等見込額の増加が見込まれるため、将来負担を見据えた、計画的な事業執行に努める必要がある。</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群馬県館林市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一部事務組合の施設整備等に伴い「財政調整基金」を約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1,633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百万円、第三セクター等改革推進債の償還のため「減債基金」を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百万円それぞれ取り崩した一方、市税の増収等による歳計剰余金を財政調整基金に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1,550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場外車券売場交付金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及び市有地売払収入を公共施設建設基金に約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ふるさと納税等の寄附金を</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ふるさとパートナー基金に</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81</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百万円を積み立てたこと等に</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より、基金全体としては、約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今後、一部事務組合の施設整備等</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への負担金への</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対処</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として</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、財政調整基金の取り崩しが見込まれるため、適正な基金の運用に努めていく。</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また、第三セクター等改革推進債</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等の</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償還のため</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減債基金が</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底を突いた状態である</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ことから、旧土地開発公社の所有していた土地の売却に努め、基金残高の確保を図っていく。</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FF"/>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・ふるさとパートナー基金：ふるさと納税を含む寄附金を積み立て、市民等と協働して充実したふるさとづくりを行うための基金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・公共施設建設基金：</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文化施設、スポーツ施設、福祉施設等の整備事業及び公共のために必要とする用地取得事業等の財源に充てるための基金</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・職員退職手当基金：館林市職員の退職手当の財源に充てるための基金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・金券基金：館林市が発行する金券の換金に必要な経費の財源に充てるための基金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・地域環境基金：環境の保全に関する施策を総合的かつ計画的に推進するための基金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・ふるさとパートナー基金：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日本遺産推進事業</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や公園</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維持管理</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のため</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百万円取り崩した一方、ふるさと納税等の寄附金を約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81</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百万円を積み立てたこと等による増加。</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・公共施設建設基金：</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公民館の改築</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工事</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等のため</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百万円取り崩した一方、場外車券売場交付金を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、市有地売払収入を約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89</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積み立てたことによる増加。</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・金券基金：金券の換金費用のため</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百万円を取り崩した一方、積立額が</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百万円であったことによる減少。</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・地域環境基金：ふるさと納税等の寄附金を約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百万円積み立てたこと等による増加。</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・ふるさとパートナー基金：市民等と協働したふるさとづくりのため、適正な運用に努めていく。</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・公共施設建設基金：老朽化施設等への対応のため、適正な運用に努めていく。</a:t>
          </a:r>
          <a:endParaRPr kumimoji="0"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・職員退職手当基金：今後の定年退職者数などを考慮しながら、計画的に基金の運用を図っていく。</a:t>
          </a:r>
          <a:endPar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市税の増収等による歳計剰余金を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1,550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百万円積み立てた一方、一部事務組合の施設整備等への負担金に対処するため約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1,633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百万円を取り崩したこと等による減少。</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今後も一部事務組合の施設整備等への負担金への対処として、財政調整基金の取り崩しが見込まれるため、適正な基金の運用に努めていく。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旧土地開発公社所有の土地の売却に伴い約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百万円を積み立てた一方、第三セクター等改革推進債の償還のため</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百万円を取り崩したことによる減少。</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年度における土地開発公社の解散に伴う第三セクター等改革推進債の元金償還のための取り崩しにより、平成元年度末現在高は約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百万円であり、ほぼ底を突いている。旧土地開発公社が所有していた土地の売却に努め、基金残高の確保を図っていく。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BE2540B-B88B-4945-8EB0-A6146E3F93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787A8AD-CD26-4321-A42B-17A47D4266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AD43290-63AB-4911-89D1-1232D29E1CB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5D932D40-2D56-4E79-A9D7-2258471157A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A609D215-23DF-42A2-ADE1-B48996B54BF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5D93841-4B5D-4EF2-BFB2-2EF7AD8C3E2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ED8E2C9-5BAE-4260-904C-C698B6BE9BC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360FCA3-7775-4532-844B-7D8426C54B3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3FB1AD4-E959-4893-AAFF-FB4A3D344B1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4E900C0-5A28-47EA-8315-913F428E099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91A5FF9-8B3C-46C5-B8E4-A3A6FE4E3D3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34C2634-68E6-40C4-84BE-F4BE954B1A4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75,812
73,271
60.97
29,140,693
27,172,603
1,937,777
16,207,608
26,101,337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19E7A468-806A-4CB7-A302-FD1D6502781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7C8CBB7E-B496-4A5B-8295-DB24255F2AA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533B935-200C-46B9-979C-FD76421FEDD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65462A3-F0EA-486F-98B9-B9FE267BACA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558722F-66A9-478D-80BA-7B194073EF4F}"/>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767DF10-1C07-45FB-8D2D-AFBBE77993A8}"/>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CA6B1E5-700D-4AEE-A88C-6E898D6D2C7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178A01E-DEA2-4594-BFEB-073927C04CF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415EF39-5AF4-4CB4-97A8-7786045F16B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3A8DBE7-A651-4F2A-8F4E-D6D5A637CDB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C03EB4DF-1193-4CB0-BD33-EE879D89965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65B3E11-D8A9-4DB1-A3D3-BD9CAFABB07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AB7C686-7299-463B-87EE-14C0CF70CD1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DDB0424-817F-4E5F-A746-23EEA114494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73ECDF0-81CC-4284-9DDE-419BBEE185D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4AFE48A-0C7E-477B-BB2A-71BC1DDBC0D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01AA22A-E8E0-4D1E-98C2-72FF12F6A12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E5593E4-5237-4C26-9430-E4C79CED254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66E625A-7BDB-4FD6-8003-44E0233AC25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4D972988-D46A-49DD-BA87-C75B798C747C}"/>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EC9D80D-4BC7-4474-A5C4-4FBD8164FCB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3D23FF4-13E8-48D2-8F83-75356E99B5D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B960ED1-804B-496F-A96C-966F5C90518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9F5A91E2-563D-4C6C-8351-9CE2FFDB68F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1FD011C-0771-4F4E-8F0B-E7780B63DE6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B306C8E-7C56-4612-9D58-BCB6FAC63BD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E670AE6-85B5-4B64-9822-40777268922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D202C910-E631-48F9-9046-1700EA834E1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4C614349-A4A3-473F-9F3A-066511805D6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66B3F0F-16CF-4CCF-8B66-A2A4CE23485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346407E-180D-497E-A87E-064B0154000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740F613-049F-4F6A-9AF6-F629D9840CE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76DED766-75C4-4047-8D9C-96051B63B968}"/>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31BFB85-B846-4DB0-986D-A3EC16C800F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4048A78E-5D67-4D63-9DC6-C9EBDF61A3B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年度も類似団体平均を下回っているものの、前年度より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ポイント増加しており、施設の老朽化による修繕コストの増加や設備の更新などが課題となる。平成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年度に策定した公共施設等総合管理計画や令和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年度策定の個別施設計画などにより、公共施設等の有効活用と最適化を検討していく。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3DAA73A7-FFAD-48D9-92C6-002C9654838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1272F70-5B5D-4EE5-ADD6-61103AD00C1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55DF1ACD-20B7-4A87-B345-8A6C54A2CE3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1032D7F7-795B-4AC3-969E-47E50A534A8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69B4961C-42EA-434A-A120-D303E8BDE95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4A7C7C84-73AA-4FFA-9B23-D998476821D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DEE784CA-2FCD-4F2C-8C88-67E47839FDF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16DEE750-08A4-4A4B-B5DC-D603D34C2125}"/>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14EB7EF5-6A79-4949-856F-B11150711AC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BB00CC85-314A-43A0-8CE8-FE551CE380CF}"/>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E209D253-2664-49D1-839F-A6A6F7284C2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44F58745-4A0E-49BA-BEDB-54AF674016D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E3C61244-1A20-4C05-B457-545E76BFF29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18F73A00-7A59-47F2-A8E2-FDBA80A3D346}"/>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395F0B0D-6D97-43B5-BBA9-F23E6ED7D2E5}"/>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4483A44E-2711-4C13-B5DB-3A5E14B49F2B}"/>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39DEFF84-C03E-4487-AA83-B8BA5340A66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FBA61E62-3666-482B-BC6A-5DC2B304299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a:extLst>
            <a:ext uri="{FF2B5EF4-FFF2-40B4-BE49-F238E27FC236}">
              <a16:creationId xmlns:a16="http://schemas.microsoft.com/office/drawing/2014/main" id="{8A125822-A531-4C79-AC4A-21431D9AD10C}"/>
            </a:ext>
          </a:extLst>
        </xdr:cNvPr>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a:extLst>
            <a:ext uri="{FF2B5EF4-FFF2-40B4-BE49-F238E27FC236}">
              <a16:creationId xmlns:a16="http://schemas.microsoft.com/office/drawing/2014/main" id="{D4027945-38D7-415D-8BAB-5ACE647F8EAE}"/>
            </a:ext>
          </a:extLst>
        </xdr:cNvPr>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a:extLst>
            <a:ext uri="{FF2B5EF4-FFF2-40B4-BE49-F238E27FC236}">
              <a16:creationId xmlns:a16="http://schemas.microsoft.com/office/drawing/2014/main" id="{F6C0BAB3-09FF-48DA-8DC7-F68AD0A5D4A2}"/>
            </a:ext>
          </a:extLst>
        </xdr:cNvPr>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a:extLst>
            <a:ext uri="{FF2B5EF4-FFF2-40B4-BE49-F238E27FC236}">
              <a16:creationId xmlns:a16="http://schemas.microsoft.com/office/drawing/2014/main" id="{E685770D-3596-4E38-87A7-50DD5F6A79FD}"/>
            </a:ext>
          </a:extLst>
        </xdr:cNvPr>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a:extLst>
            <a:ext uri="{FF2B5EF4-FFF2-40B4-BE49-F238E27FC236}">
              <a16:creationId xmlns:a16="http://schemas.microsoft.com/office/drawing/2014/main" id="{B4A0AF80-187A-4733-8F27-50A19B5F657E}"/>
            </a:ext>
          </a:extLst>
        </xdr:cNvPr>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72" name="有形固定資産減価償却率平均値テキスト">
          <a:extLst>
            <a:ext uri="{FF2B5EF4-FFF2-40B4-BE49-F238E27FC236}">
              <a16:creationId xmlns:a16="http://schemas.microsoft.com/office/drawing/2014/main" id="{DD5A9295-E145-4C96-902D-DDEFECB64C79}"/>
            </a:ext>
          </a:extLst>
        </xdr:cNvPr>
        <xdr:cNvSpPr txBox="1"/>
      </xdr:nvSpPr>
      <xdr:spPr>
        <a:xfrm>
          <a:off x="4813300" y="613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3CD847BB-DDD9-46D7-B7B2-D9B2624E2BCA}"/>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a:extLst>
            <a:ext uri="{FF2B5EF4-FFF2-40B4-BE49-F238E27FC236}">
              <a16:creationId xmlns:a16="http://schemas.microsoft.com/office/drawing/2014/main" id="{E4109C05-D572-4754-9A85-5CFA4FB9C8F0}"/>
            </a:ext>
          </a:extLst>
        </xdr:cNvPr>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a:extLst>
            <a:ext uri="{FF2B5EF4-FFF2-40B4-BE49-F238E27FC236}">
              <a16:creationId xmlns:a16="http://schemas.microsoft.com/office/drawing/2014/main" id="{56866EE5-EF2F-4A84-92A6-1B7E60879477}"/>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a:extLst>
            <a:ext uri="{FF2B5EF4-FFF2-40B4-BE49-F238E27FC236}">
              <a16:creationId xmlns:a16="http://schemas.microsoft.com/office/drawing/2014/main" id="{201E31C1-70F6-443A-B297-AE463ED4A323}"/>
            </a:ext>
          </a:extLst>
        </xdr:cNvPr>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a:extLst>
            <a:ext uri="{FF2B5EF4-FFF2-40B4-BE49-F238E27FC236}">
              <a16:creationId xmlns:a16="http://schemas.microsoft.com/office/drawing/2014/main" id="{F7B51FC6-86DE-458A-BE07-A3EE560E1694}"/>
            </a:ext>
          </a:extLst>
        </xdr:cNvPr>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3755221-AD41-4F77-9D70-5A46C940654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FB20C5EA-BEB5-4097-97A5-62C63F5AA6C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740AB33-B1D0-4D17-8EC4-20968E8D6D8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68FFD41-3295-4BEB-80E7-9B16EC947FE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3F4C43E6-86EE-4EDA-B1AE-4BD7E0D78FA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40186</xdr:rowOff>
    </xdr:from>
    <xdr:to>
      <xdr:col>23</xdr:col>
      <xdr:colOff>136525</xdr:colOff>
      <xdr:row>31</xdr:row>
      <xdr:rowOff>141786</xdr:rowOff>
    </xdr:to>
    <xdr:sp macro="" textlink="">
      <xdr:nvSpPr>
        <xdr:cNvPr id="83" name="楕円 82">
          <a:extLst>
            <a:ext uri="{FF2B5EF4-FFF2-40B4-BE49-F238E27FC236}">
              <a16:creationId xmlns:a16="http://schemas.microsoft.com/office/drawing/2014/main" id="{773C9A93-76AE-4602-BD76-217175EA2DE1}"/>
            </a:ext>
          </a:extLst>
        </xdr:cNvPr>
        <xdr:cNvSpPr/>
      </xdr:nvSpPr>
      <xdr:spPr>
        <a:xfrm>
          <a:off x="4711700" y="61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63063</xdr:rowOff>
    </xdr:from>
    <xdr:ext cx="405111" cy="259045"/>
    <xdr:sp macro="" textlink="">
      <xdr:nvSpPr>
        <xdr:cNvPr id="84" name="有形固定資産減価償却率該当値テキスト">
          <a:extLst>
            <a:ext uri="{FF2B5EF4-FFF2-40B4-BE49-F238E27FC236}">
              <a16:creationId xmlns:a16="http://schemas.microsoft.com/office/drawing/2014/main" id="{26E2DD9D-C354-4722-88B7-A070CC4F17C9}"/>
            </a:ext>
          </a:extLst>
        </xdr:cNvPr>
        <xdr:cNvSpPr txBox="1"/>
      </xdr:nvSpPr>
      <xdr:spPr>
        <a:xfrm>
          <a:off x="4813300" y="59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15512</xdr:rowOff>
    </xdr:from>
    <xdr:to>
      <xdr:col>19</xdr:col>
      <xdr:colOff>187325</xdr:colOff>
      <xdr:row>31</xdr:row>
      <xdr:rowOff>117112</xdr:rowOff>
    </xdr:to>
    <xdr:sp macro="" textlink="">
      <xdr:nvSpPr>
        <xdr:cNvPr id="85" name="楕円 84">
          <a:extLst>
            <a:ext uri="{FF2B5EF4-FFF2-40B4-BE49-F238E27FC236}">
              <a16:creationId xmlns:a16="http://schemas.microsoft.com/office/drawing/2014/main" id="{CBCA957A-747B-4A39-BCE0-87C6DF976315}"/>
            </a:ext>
          </a:extLst>
        </xdr:cNvPr>
        <xdr:cNvSpPr/>
      </xdr:nvSpPr>
      <xdr:spPr>
        <a:xfrm>
          <a:off x="40005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66312</xdr:rowOff>
    </xdr:from>
    <xdr:to>
      <xdr:col>23</xdr:col>
      <xdr:colOff>85725</xdr:colOff>
      <xdr:row>31</xdr:row>
      <xdr:rowOff>90986</xdr:rowOff>
    </xdr:to>
    <xdr:cxnSp macro="">
      <xdr:nvCxnSpPr>
        <xdr:cNvPr id="86" name="直線コネクタ 85">
          <a:extLst>
            <a:ext uri="{FF2B5EF4-FFF2-40B4-BE49-F238E27FC236}">
              <a16:creationId xmlns:a16="http://schemas.microsoft.com/office/drawing/2014/main" id="{B30CDF45-5B65-4AB6-8735-BF2569F3E162}"/>
            </a:ext>
          </a:extLst>
        </xdr:cNvPr>
        <xdr:cNvCxnSpPr/>
      </xdr:nvCxnSpPr>
      <xdr:spPr>
        <a:xfrm>
          <a:off x="4051300" y="6152787"/>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91</xdr:rowOff>
    </xdr:from>
    <xdr:to>
      <xdr:col>15</xdr:col>
      <xdr:colOff>187325</xdr:colOff>
      <xdr:row>31</xdr:row>
      <xdr:rowOff>101691</xdr:rowOff>
    </xdr:to>
    <xdr:sp macro="" textlink="">
      <xdr:nvSpPr>
        <xdr:cNvPr id="87" name="楕円 86">
          <a:extLst>
            <a:ext uri="{FF2B5EF4-FFF2-40B4-BE49-F238E27FC236}">
              <a16:creationId xmlns:a16="http://schemas.microsoft.com/office/drawing/2014/main" id="{2612E197-FA41-44D2-87DB-B0F29F8504EA}"/>
            </a:ext>
          </a:extLst>
        </xdr:cNvPr>
        <xdr:cNvSpPr/>
      </xdr:nvSpPr>
      <xdr:spPr>
        <a:xfrm>
          <a:off x="3238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50891</xdr:rowOff>
    </xdr:from>
    <xdr:to>
      <xdr:col>19</xdr:col>
      <xdr:colOff>136525</xdr:colOff>
      <xdr:row>31</xdr:row>
      <xdr:rowOff>66312</xdr:rowOff>
    </xdr:to>
    <xdr:cxnSp macro="">
      <xdr:nvCxnSpPr>
        <xdr:cNvPr id="88" name="直線コネクタ 87">
          <a:extLst>
            <a:ext uri="{FF2B5EF4-FFF2-40B4-BE49-F238E27FC236}">
              <a16:creationId xmlns:a16="http://schemas.microsoft.com/office/drawing/2014/main" id="{B334CA72-CEE0-4A8B-B9A6-B41C1574FCB5}"/>
            </a:ext>
          </a:extLst>
        </xdr:cNvPr>
        <xdr:cNvCxnSpPr/>
      </xdr:nvCxnSpPr>
      <xdr:spPr>
        <a:xfrm>
          <a:off x="3289300" y="6137366"/>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131445</xdr:rowOff>
    </xdr:from>
    <xdr:to>
      <xdr:col>11</xdr:col>
      <xdr:colOff>187325</xdr:colOff>
      <xdr:row>31</xdr:row>
      <xdr:rowOff>61595</xdr:rowOff>
    </xdr:to>
    <xdr:sp macro="" textlink="">
      <xdr:nvSpPr>
        <xdr:cNvPr id="89" name="楕円 88">
          <a:extLst>
            <a:ext uri="{FF2B5EF4-FFF2-40B4-BE49-F238E27FC236}">
              <a16:creationId xmlns:a16="http://schemas.microsoft.com/office/drawing/2014/main" id="{AEF2EFAD-1BF2-485A-BF07-3466473D7C0A}"/>
            </a:ext>
          </a:extLst>
        </xdr:cNvPr>
        <xdr:cNvSpPr/>
      </xdr:nvSpPr>
      <xdr:spPr>
        <a:xfrm>
          <a:off x="2476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10795</xdr:rowOff>
    </xdr:from>
    <xdr:to>
      <xdr:col>15</xdr:col>
      <xdr:colOff>136525</xdr:colOff>
      <xdr:row>31</xdr:row>
      <xdr:rowOff>50891</xdr:rowOff>
    </xdr:to>
    <xdr:cxnSp macro="">
      <xdr:nvCxnSpPr>
        <xdr:cNvPr id="90" name="直線コネクタ 89">
          <a:extLst>
            <a:ext uri="{FF2B5EF4-FFF2-40B4-BE49-F238E27FC236}">
              <a16:creationId xmlns:a16="http://schemas.microsoft.com/office/drawing/2014/main" id="{501D0FD6-E64A-4CC5-AAA1-D18BD2B2C869}"/>
            </a:ext>
          </a:extLst>
        </xdr:cNvPr>
        <xdr:cNvCxnSpPr/>
      </xdr:nvCxnSpPr>
      <xdr:spPr>
        <a:xfrm>
          <a:off x="2527300" y="6097270"/>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91" name="n_1aveValue有形固定資産減価償却率">
          <a:extLst>
            <a:ext uri="{FF2B5EF4-FFF2-40B4-BE49-F238E27FC236}">
              <a16:creationId xmlns:a16="http://schemas.microsoft.com/office/drawing/2014/main" id="{6916A676-E47B-480A-A3CF-BCB620897BC8}"/>
            </a:ext>
          </a:extLst>
        </xdr:cNvPr>
        <xdr:cNvSpPr txBox="1"/>
      </xdr:nvSpPr>
      <xdr:spPr>
        <a:xfrm>
          <a:off x="3836044" y="6222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92" name="n_2aveValue有形固定資産減価償却率">
          <a:extLst>
            <a:ext uri="{FF2B5EF4-FFF2-40B4-BE49-F238E27FC236}">
              <a16:creationId xmlns:a16="http://schemas.microsoft.com/office/drawing/2014/main" id="{14A855F5-7B5D-4D96-8473-F321F1AE8439}"/>
            </a:ext>
          </a:extLst>
        </xdr:cNvPr>
        <xdr:cNvSpPr txBox="1"/>
      </xdr:nvSpPr>
      <xdr:spPr>
        <a:xfrm>
          <a:off x="3086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55806</xdr:rowOff>
    </xdr:from>
    <xdr:ext cx="405111" cy="259045"/>
    <xdr:sp macro="" textlink="">
      <xdr:nvSpPr>
        <xdr:cNvPr id="93" name="n_3aveValue有形固定資産減価償却率">
          <a:extLst>
            <a:ext uri="{FF2B5EF4-FFF2-40B4-BE49-F238E27FC236}">
              <a16:creationId xmlns:a16="http://schemas.microsoft.com/office/drawing/2014/main" id="{F151D518-AE7B-44FF-9779-C91EF4DA706C}"/>
            </a:ext>
          </a:extLst>
        </xdr:cNvPr>
        <xdr:cNvSpPr txBox="1"/>
      </xdr:nvSpPr>
      <xdr:spPr>
        <a:xfrm>
          <a:off x="2324744" y="6142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4" name="n_4aveValue有形固定資産減価償却率">
          <a:extLst>
            <a:ext uri="{FF2B5EF4-FFF2-40B4-BE49-F238E27FC236}">
              <a16:creationId xmlns:a16="http://schemas.microsoft.com/office/drawing/2014/main" id="{F0ACE9E9-9BC4-41B1-A30E-47F2A3F530D0}"/>
            </a:ext>
          </a:extLst>
        </xdr:cNvPr>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133639</xdr:rowOff>
    </xdr:from>
    <xdr:ext cx="405111" cy="259045"/>
    <xdr:sp macro="" textlink="">
      <xdr:nvSpPr>
        <xdr:cNvPr id="95" name="n_1mainValue有形固定資産減価償却率">
          <a:extLst>
            <a:ext uri="{FF2B5EF4-FFF2-40B4-BE49-F238E27FC236}">
              <a16:creationId xmlns:a16="http://schemas.microsoft.com/office/drawing/2014/main" id="{2F25B80F-9CC9-4D09-93C7-D585AFEA0C81}"/>
            </a:ext>
          </a:extLst>
        </xdr:cNvPr>
        <xdr:cNvSpPr txBox="1"/>
      </xdr:nvSpPr>
      <xdr:spPr>
        <a:xfrm>
          <a:off x="3836044" y="587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118218</xdr:rowOff>
    </xdr:from>
    <xdr:ext cx="405111" cy="259045"/>
    <xdr:sp macro="" textlink="">
      <xdr:nvSpPr>
        <xdr:cNvPr id="96" name="n_2mainValue有形固定資産減価償却率">
          <a:extLst>
            <a:ext uri="{FF2B5EF4-FFF2-40B4-BE49-F238E27FC236}">
              <a16:creationId xmlns:a16="http://schemas.microsoft.com/office/drawing/2014/main" id="{3DC55689-8439-4A12-8FE2-3DC639E0DC13}"/>
            </a:ext>
          </a:extLst>
        </xdr:cNvPr>
        <xdr:cNvSpPr txBox="1"/>
      </xdr:nvSpPr>
      <xdr:spPr>
        <a:xfrm>
          <a:off x="3086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7" name="n_3mainValue有形固定資産減価償却率">
          <a:extLst>
            <a:ext uri="{FF2B5EF4-FFF2-40B4-BE49-F238E27FC236}">
              <a16:creationId xmlns:a16="http://schemas.microsoft.com/office/drawing/2014/main" id="{7947F303-561B-433F-A9CC-8363249CB1CF}"/>
            </a:ext>
          </a:extLst>
        </xdr:cNvPr>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ABA693DF-7D3B-4E41-A03B-1CF756BD25E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2637F734-713F-4234-BECB-4473E3F21F8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0" name="正方形/長方形 99">
          <a:extLst>
            <a:ext uri="{FF2B5EF4-FFF2-40B4-BE49-F238E27FC236}">
              <a16:creationId xmlns:a16="http://schemas.microsoft.com/office/drawing/2014/main" id="{310D1568-0F31-43AE-9E25-4A942736E3D9}"/>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[ 1,169.1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F83D1E00-7AEC-43AD-BA4B-B49A3034773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891410F4-01F7-44DE-81DB-0753B732EEC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5BF37122-C423-452E-95D5-8718E580E60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DA665C18-A4CE-416F-8104-BC3ED307A5C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7C038A84-0223-4B02-B94E-25D4287024D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BB88F991-1A92-4750-86DC-9943262BB91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E318E801-1EA1-46C8-B967-94A48E4A677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B0E70EDC-6EE6-4DD6-BE69-B915D7D9FCD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C490022C-EEBC-42F7-9419-808D4A88F53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D09C1337-FDED-46FD-87BE-14ABAD68D7C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債務償還比率については、将来負担額</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経常一般財源等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87.1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依然として類似団体平均を上回っており、これは、一部事務組合の施設整備が近年重なったことや充当可能基金残高が少ないことが要因となっている。今後も市税の徴収率向上等一般財源の増収と経常経費の節減合理化を進めるとともに、将来負担に留意し、健全な財政運営に努め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FFF9FC6E-C7BE-43E2-A333-681C2EE149E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14CC2705-312E-41F6-A43F-18DC8632D07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B21D7459-D089-42BD-B0EB-B6AC8A6E482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9949C2FE-A747-4DFA-8931-66BDD64E571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id="{14700E51-5C93-4558-9AC9-468FF5624F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7FDC366D-6D9E-485B-9AF5-4D7DD989E1E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a:extLst>
            <a:ext uri="{FF2B5EF4-FFF2-40B4-BE49-F238E27FC236}">
              <a16:creationId xmlns:a16="http://schemas.microsoft.com/office/drawing/2014/main" id="{D81E34E2-DB18-4D1B-988E-8B45E977B7CB}"/>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685CE934-E679-4DCA-98D5-C1AE780F36FE}"/>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35C80959-EAFB-4DDE-864C-E86ADEEB33B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02E9BF42-4944-4541-ABED-3603BFAD7E24}"/>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FA051050-D6E4-4584-A8DD-7B434F651B2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31339D31-99C5-40D3-94A4-BFE6A63EFA6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948A7921-2060-4202-B273-ABCF082AEED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EF2BDD05-EA25-44F2-9E74-F13906AAA12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id="{FC91002C-3F7A-456B-B0A2-F0D276196B7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B33D5687-AFB4-4986-80E9-DC2BA0BA8D2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A7F1308D-C700-4796-B030-39D31217C43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8" name="直線コネクタ 127">
          <a:extLst>
            <a:ext uri="{FF2B5EF4-FFF2-40B4-BE49-F238E27FC236}">
              <a16:creationId xmlns:a16="http://schemas.microsoft.com/office/drawing/2014/main" id="{8EB4BD77-E90F-4D83-8820-5F0486FA4423}"/>
            </a:ext>
          </a:extLst>
        </xdr:cNvPr>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9" name="債務償還比率最小値テキスト">
          <a:extLst>
            <a:ext uri="{FF2B5EF4-FFF2-40B4-BE49-F238E27FC236}">
              <a16:creationId xmlns:a16="http://schemas.microsoft.com/office/drawing/2014/main" id="{D86539D5-1E7F-4815-8510-21D610F35A4D}"/>
            </a:ext>
          </a:extLst>
        </xdr:cNvPr>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0" name="直線コネクタ 129">
          <a:extLst>
            <a:ext uri="{FF2B5EF4-FFF2-40B4-BE49-F238E27FC236}">
              <a16:creationId xmlns:a16="http://schemas.microsoft.com/office/drawing/2014/main" id="{F727C66D-6901-43C2-87E2-650C20D2CACD}"/>
            </a:ext>
          </a:extLst>
        </xdr:cNvPr>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a:extLst>
            <a:ext uri="{FF2B5EF4-FFF2-40B4-BE49-F238E27FC236}">
              <a16:creationId xmlns:a16="http://schemas.microsoft.com/office/drawing/2014/main" id="{83B4E766-1196-4E75-B9DA-2693FF8A9582}"/>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a:extLst>
            <a:ext uri="{FF2B5EF4-FFF2-40B4-BE49-F238E27FC236}">
              <a16:creationId xmlns:a16="http://schemas.microsoft.com/office/drawing/2014/main" id="{6F51CF6F-1822-4FF6-AF0E-1270EACE7E2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3" name="債務償還比率平均値テキスト">
          <a:extLst>
            <a:ext uri="{FF2B5EF4-FFF2-40B4-BE49-F238E27FC236}">
              <a16:creationId xmlns:a16="http://schemas.microsoft.com/office/drawing/2014/main" id="{5AC8CCFD-47D9-48F4-A91B-F02AF913C62F}"/>
            </a:ext>
          </a:extLst>
        </xdr:cNvPr>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4" name="フローチャート: 判断 133">
          <a:extLst>
            <a:ext uri="{FF2B5EF4-FFF2-40B4-BE49-F238E27FC236}">
              <a16:creationId xmlns:a16="http://schemas.microsoft.com/office/drawing/2014/main" id="{BA499550-7498-448E-ACD6-014A3DA696C2}"/>
            </a:ext>
          </a:extLst>
        </xdr:cNvPr>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5" name="フローチャート: 判断 134">
          <a:extLst>
            <a:ext uri="{FF2B5EF4-FFF2-40B4-BE49-F238E27FC236}">
              <a16:creationId xmlns:a16="http://schemas.microsoft.com/office/drawing/2014/main" id="{D23CEA28-2ED9-47E1-8290-9544303F328D}"/>
            </a:ext>
          </a:extLst>
        </xdr:cNvPr>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6" name="フローチャート: 判断 135">
          <a:extLst>
            <a:ext uri="{FF2B5EF4-FFF2-40B4-BE49-F238E27FC236}">
              <a16:creationId xmlns:a16="http://schemas.microsoft.com/office/drawing/2014/main" id="{E374A548-407B-4DE9-9471-04B2F39ADB74}"/>
            </a:ext>
          </a:extLst>
        </xdr:cNvPr>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7" name="フローチャート: 判断 136">
          <a:extLst>
            <a:ext uri="{FF2B5EF4-FFF2-40B4-BE49-F238E27FC236}">
              <a16:creationId xmlns:a16="http://schemas.microsoft.com/office/drawing/2014/main" id="{6E470E38-1672-4E79-BCB4-272C8C4017BD}"/>
            </a:ext>
          </a:extLst>
        </xdr:cNvPr>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8" name="フローチャート: 判断 137">
          <a:extLst>
            <a:ext uri="{FF2B5EF4-FFF2-40B4-BE49-F238E27FC236}">
              <a16:creationId xmlns:a16="http://schemas.microsoft.com/office/drawing/2014/main" id="{B7483AA0-0A58-4793-8B98-EC0F3DE9EE82}"/>
            </a:ext>
          </a:extLst>
        </xdr:cNvPr>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360C59D-81EA-4748-A5F8-3458E2E000A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7544A69C-D7A6-47C2-8ECF-492CB36A3B7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D3A30C0-CB8B-496A-BCE3-08F8DF45CE0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572C97F2-6176-46AD-8C27-F9CC2CA6E98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3E38DF8-FD58-4B9A-97F9-AC43F6AAE26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154650</xdr:rowOff>
    </xdr:from>
    <xdr:to>
      <xdr:col>76</xdr:col>
      <xdr:colOff>73025</xdr:colOff>
      <xdr:row>33</xdr:row>
      <xdr:rowOff>84799</xdr:rowOff>
    </xdr:to>
    <xdr:sp macro="" textlink="">
      <xdr:nvSpPr>
        <xdr:cNvPr id="144" name="楕円 143">
          <a:extLst>
            <a:ext uri="{FF2B5EF4-FFF2-40B4-BE49-F238E27FC236}">
              <a16:creationId xmlns:a16="http://schemas.microsoft.com/office/drawing/2014/main" id="{E36BE3FC-86F0-41FD-A7B7-8C8475B60753}"/>
            </a:ext>
          </a:extLst>
        </xdr:cNvPr>
        <xdr:cNvSpPr/>
      </xdr:nvSpPr>
      <xdr:spPr>
        <a:xfrm>
          <a:off x="14744700" y="64125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69577</xdr:rowOff>
    </xdr:from>
    <xdr:ext cx="560923" cy="259045"/>
    <xdr:sp macro="" textlink="">
      <xdr:nvSpPr>
        <xdr:cNvPr id="145" name="債務償還比率該当値テキスト">
          <a:extLst>
            <a:ext uri="{FF2B5EF4-FFF2-40B4-BE49-F238E27FC236}">
              <a16:creationId xmlns:a16="http://schemas.microsoft.com/office/drawing/2014/main" id="{27E59796-BA4E-4F78-8704-16FF6D356D59}"/>
            </a:ext>
          </a:extLst>
        </xdr:cNvPr>
        <xdr:cNvSpPr txBox="1"/>
      </xdr:nvSpPr>
      <xdr:spPr>
        <a:xfrm>
          <a:off x="14846300" y="63275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65103</xdr:rowOff>
    </xdr:from>
    <xdr:to>
      <xdr:col>72</xdr:col>
      <xdr:colOff>123825</xdr:colOff>
      <xdr:row>32</xdr:row>
      <xdr:rowOff>166703</xdr:rowOff>
    </xdr:to>
    <xdr:sp macro="" textlink="">
      <xdr:nvSpPr>
        <xdr:cNvPr id="146" name="楕円 145">
          <a:extLst>
            <a:ext uri="{FF2B5EF4-FFF2-40B4-BE49-F238E27FC236}">
              <a16:creationId xmlns:a16="http://schemas.microsoft.com/office/drawing/2014/main" id="{08BC6DD0-8A54-4559-B5FC-B7C78F846C6F}"/>
            </a:ext>
          </a:extLst>
        </xdr:cNvPr>
        <xdr:cNvSpPr/>
      </xdr:nvSpPr>
      <xdr:spPr>
        <a:xfrm>
          <a:off x="14033500" y="63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115903</xdr:rowOff>
    </xdr:from>
    <xdr:to>
      <xdr:col>76</xdr:col>
      <xdr:colOff>22225</xdr:colOff>
      <xdr:row>33</xdr:row>
      <xdr:rowOff>34000</xdr:rowOff>
    </xdr:to>
    <xdr:cxnSp macro="">
      <xdr:nvCxnSpPr>
        <xdr:cNvPr id="147" name="直線コネクタ 146">
          <a:extLst>
            <a:ext uri="{FF2B5EF4-FFF2-40B4-BE49-F238E27FC236}">
              <a16:creationId xmlns:a16="http://schemas.microsoft.com/office/drawing/2014/main" id="{15D1554F-A896-4CEB-BD89-A422E32F2E49}"/>
            </a:ext>
          </a:extLst>
        </xdr:cNvPr>
        <xdr:cNvCxnSpPr/>
      </xdr:nvCxnSpPr>
      <xdr:spPr>
        <a:xfrm>
          <a:off x="14084300" y="6373828"/>
          <a:ext cx="711200" cy="8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86898</xdr:rowOff>
    </xdr:from>
    <xdr:to>
      <xdr:col>68</xdr:col>
      <xdr:colOff>123825</xdr:colOff>
      <xdr:row>33</xdr:row>
      <xdr:rowOff>17048</xdr:rowOff>
    </xdr:to>
    <xdr:sp macro="" textlink="">
      <xdr:nvSpPr>
        <xdr:cNvPr id="148" name="楕円 147">
          <a:extLst>
            <a:ext uri="{FF2B5EF4-FFF2-40B4-BE49-F238E27FC236}">
              <a16:creationId xmlns:a16="http://schemas.microsoft.com/office/drawing/2014/main" id="{319191E0-9B61-4CD9-8115-846AB6A8EEAB}"/>
            </a:ext>
          </a:extLst>
        </xdr:cNvPr>
        <xdr:cNvSpPr/>
      </xdr:nvSpPr>
      <xdr:spPr>
        <a:xfrm>
          <a:off x="13271500" y="634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115903</xdr:rowOff>
    </xdr:from>
    <xdr:to>
      <xdr:col>72</xdr:col>
      <xdr:colOff>73025</xdr:colOff>
      <xdr:row>32</xdr:row>
      <xdr:rowOff>137698</xdr:rowOff>
    </xdr:to>
    <xdr:cxnSp macro="">
      <xdr:nvCxnSpPr>
        <xdr:cNvPr id="149" name="直線コネクタ 148">
          <a:extLst>
            <a:ext uri="{FF2B5EF4-FFF2-40B4-BE49-F238E27FC236}">
              <a16:creationId xmlns:a16="http://schemas.microsoft.com/office/drawing/2014/main" id="{47AF937D-AA28-45D1-8766-6F9B18F3A524}"/>
            </a:ext>
          </a:extLst>
        </xdr:cNvPr>
        <xdr:cNvCxnSpPr/>
      </xdr:nvCxnSpPr>
      <xdr:spPr>
        <a:xfrm flipV="1">
          <a:off x="13322300" y="6373828"/>
          <a:ext cx="762000" cy="2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3931</xdr:rowOff>
    </xdr:from>
    <xdr:to>
      <xdr:col>64</xdr:col>
      <xdr:colOff>123825</xdr:colOff>
      <xdr:row>32</xdr:row>
      <xdr:rowOff>105531</xdr:rowOff>
    </xdr:to>
    <xdr:sp macro="" textlink="">
      <xdr:nvSpPr>
        <xdr:cNvPr id="150" name="楕円 149">
          <a:extLst>
            <a:ext uri="{FF2B5EF4-FFF2-40B4-BE49-F238E27FC236}">
              <a16:creationId xmlns:a16="http://schemas.microsoft.com/office/drawing/2014/main" id="{459B5678-DF19-4701-8395-194773073FEA}"/>
            </a:ext>
          </a:extLst>
        </xdr:cNvPr>
        <xdr:cNvSpPr/>
      </xdr:nvSpPr>
      <xdr:spPr>
        <a:xfrm>
          <a:off x="12509500" y="626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54731</xdr:rowOff>
    </xdr:from>
    <xdr:to>
      <xdr:col>68</xdr:col>
      <xdr:colOff>73025</xdr:colOff>
      <xdr:row>32</xdr:row>
      <xdr:rowOff>137698</xdr:rowOff>
    </xdr:to>
    <xdr:cxnSp macro="">
      <xdr:nvCxnSpPr>
        <xdr:cNvPr id="151" name="直線コネクタ 150">
          <a:extLst>
            <a:ext uri="{FF2B5EF4-FFF2-40B4-BE49-F238E27FC236}">
              <a16:creationId xmlns:a16="http://schemas.microsoft.com/office/drawing/2014/main" id="{E4148930-E720-4C9D-B3F5-128945C1E564}"/>
            </a:ext>
          </a:extLst>
        </xdr:cNvPr>
        <xdr:cNvCxnSpPr/>
      </xdr:nvCxnSpPr>
      <xdr:spPr>
        <a:xfrm>
          <a:off x="12560300" y="6312656"/>
          <a:ext cx="762000" cy="8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111331</xdr:rowOff>
    </xdr:from>
    <xdr:to>
      <xdr:col>60</xdr:col>
      <xdr:colOff>123825</xdr:colOff>
      <xdr:row>32</xdr:row>
      <xdr:rowOff>41481</xdr:rowOff>
    </xdr:to>
    <xdr:sp macro="" textlink="">
      <xdr:nvSpPr>
        <xdr:cNvPr id="152" name="楕円 151">
          <a:extLst>
            <a:ext uri="{FF2B5EF4-FFF2-40B4-BE49-F238E27FC236}">
              <a16:creationId xmlns:a16="http://schemas.microsoft.com/office/drawing/2014/main" id="{CA7B1549-517B-40F3-99D7-E49F704EAFB2}"/>
            </a:ext>
          </a:extLst>
        </xdr:cNvPr>
        <xdr:cNvSpPr/>
      </xdr:nvSpPr>
      <xdr:spPr>
        <a:xfrm>
          <a:off x="11747500" y="619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162131</xdr:rowOff>
    </xdr:from>
    <xdr:to>
      <xdr:col>64</xdr:col>
      <xdr:colOff>73025</xdr:colOff>
      <xdr:row>32</xdr:row>
      <xdr:rowOff>54731</xdr:rowOff>
    </xdr:to>
    <xdr:cxnSp macro="">
      <xdr:nvCxnSpPr>
        <xdr:cNvPr id="153" name="直線コネクタ 152">
          <a:extLst>
            <a:ext uri="{FF2B5EF4-FFF2-40B4-BE49-F238E27FC236}">
              <a16:creationId xmlns:a16="http://schemas.microsoft.com/office/drawing/2014/main" id="{437D0F85-5B81-404D-9868-61770583D11B}"/>
            </a:ext>
          </a:extLst>
        </xdr:cNvPr>
        <xdr:cNvCxnSpPr/>
      </xdr:nvCxnSpPr>
      <xdr:spPr>
        <a:xfrm>
          <a:off x="11798300" y="6248606"/>
          <a:ext cx="762000" cy="6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4" name="n_1aveValue債務償還比率">
          <a:extLst>
            <a:ext uri="{FF2B5EF4-FFF2-40B4-BE49-F238E27FC236}">
              <a16:creationId xmlns:a16="http://schemas.microsoft.com/office/drawing/2014/main" id="{ACFA160D-4BF4-41D5-9972-60771933A4DC}"/>
            </a:ext>
          </a:extLst>
        </xdr:cNvPr>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5" name="n_2aveValue債務償還比率">
          <a:extLst>
            <a:ext uri="{FF2B5EF4-FFF2-40B4-BE49-F238E27FC236}">
              <a16:creationId xmlns:a16="http://schemas.microsoft.com/office/drawing/2014/main" id="{A4EF2401-1298-4F23-B8B0-CCA5348CB1A5}"/>
            </a:ext>
          </a:extLst>
        </xdr:cNvPr>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6" name="n_3aveValue債務償還比率">
          <a:extLst>
            <a:ext uri="{FF2B5EF4-FFF2-40B4-BE49-F238E27FC236}">
              <a16:creationId xmlns:a16="http://schemas.microsoft.com/office/drawing/2014/main" id="{294A01C0-042F-4813-8E57-FFC4BAAC8FBB}"/>
            </a:ext>
          </a:extLst>
        </xdr:cNvPr>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57" name="n_4aveValue債務償還比率">
          <a:extLst>
            <a:ext uri="{FF2B5EF4-FFF2-40B4-BE49-F238E27FC236}">
              <a16:creationId xmlns:a16="http://schemas.microsoft.com/office/drawing/2014/main" id="{4A7E3046-B0AF-4499-BA01-67C2BCBFCD5C}"/>
            </a:ext>
          </a:extLst>
        </xdr:cNvPr>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32</xdr:row>
      <xdr:rowOff>157830</xdr:rowOff>
    </xdr:from>
    <xdr:ext cx="560923" cy="259045"/>
    <xdr:sp macro="" textlink="">
      <xdr:nvSpPr>
        <xdr:cNvPr id="158" name="n_1mainValue債務償還比率">
          <a:extLst>
            <a:ext uri="{FF2B5EF4-FFF2-40B4-BE49-F238E27FC236}">
              <a16:creationId xmlns:a16="http://schemas.microsoft.com/office/drawing/2014/main" id="{AF2886AB-E53C-4D37-A383-C45E2640D69D}"/>
            </a:ext>
          </a:extLst>
        </xdr:cNvPr>
        <xdr:cNvSpPr txBox="1"/>
      </xdr:nvSpPr>
      <xdr:spPr>
        <a:xfrm>
          <a:off x="13791138" y="64157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8175</xdr:rowOff>
    </xdr:from>
    <xdr:ext cx="560923" cy="259045"/>
    <xdr:sp macro="" textlink="">
      <xdr:nvSpPr>
        <xdr:cNvPr id="159" name="n_2mainValue債務償還比率">
          <a:extLst>
            <a:ext uri="{FF2B5EF4-FFF2-40B4-BE49-F238E27FC236}">
              <a16:creationId xmlns:a16="http://schemas.microsoft.com/office/drawing/2014/main" id="{151B8466-D2EE-4C57-B245-792FEE997B61}"/>
            </a:ext>
          </a:extLst>
        </xdr:cNvPr>
        <xdr:cNvSpPr txBox="1"/>
      </xdr:nvSpPr>
      <xdr:spPr>
        <a:xfrm>
          <a:off x="13041838" y="64375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96658</xdr:rowOff>
    </xdr:from>
    <xdr:ext cx="560923" cy="259045"/>
    <xdr:sp macro="" textlink="">
      <xdr:nvSpPr>
        <xdr:cNvPr id="160" name="n_3mainValue債務償還比率">
          <a:extLst>
            <a:ext uri="{FF2B5EF4-FFF2-40B4-BE49-F238E27FC236}">
              <a16:creationId xmlns:a16="http://schemas.microsoft.com/office/drawing/2014/main" id="{EA0084CC-3743-4696-9A71-564D0A4106C4}"/>
            </a:ext>
          </a:extLst>
        </xdr:cNvPr>
        <xdr:cNvSpPr txBox="1"/>
      </xdr:nvSpPr>
      <xdr:spPr>
        <a:xfrm>
          <a:off x="12279838" y="63545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32608</xdr:rowOff>
    </xdr:from>
    <xdr:ext cx="469744" cy="259045"/>
    <xdr:sp macro="" textlink="">
      <xdr:nvSpPr>
        <xdr:cNvPr id="161" name="n_4mainValue債務償還比率">
          <a:extLst>
            <a:ext uri="{FF2B5EF4-FFF2-40B4-BE49-F238E27FC236}">
              <a16:creationId xmlns:a16="http://schemas.microsoft.com/office/drawing/2014/main" id="{448B0F54-F65A-462F-A081-945862391CA7}"/>
            </a:ext>
          </a:extLst>
        </xdr:cNvPr>
        <xdr:cNvSpPr txBox="1"/>
      </xdr:nvSpPr>
      <xdr:spPr>
        <a:xfrm>
          <a:off x="11563427" y="629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211BBB22-4D58-44ED-B5A1-D9950A3B3EF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46F77798-0DAC-43E8-821C-D8F63AAB7F1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B0C92A54-5FC8-4BA2-A3C4-CF5929AFA95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4E1BDD44-8302-4D13-802D-1E98F523277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1605EBDE-667E-4072-8012-26179F85525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28222774-8FD8-4D0B-905A-64070229FE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22C02C6-A97D-42E5-BCED-ED6095E4126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EB6AE0-A72F-4FC4-8A41-9D9AA559F47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82990C2-15E2-4678-BF62-0395F1E17C6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74797C8-AEFF-47C4-8EBD-8F3F3B58BCF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25C6B11-12DB-4BE4-A371-18E510068B4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7F01EB1-B690-4DC1-9588-66F68E434BB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744449-3254-41F0-9F60-B5E3798865D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2594062-D4C1-457B-B975-9AD85A29916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FC22CE8-21CD-472B-8ABF-FE301882046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8FB81FB-8BBE-40A4-B810-7CA78E46C61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75,812
73,271
60.97
29,140,693
27,172,603
1,937,777
16,207,608
26,101,337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949A244-05D7-4405-8C57-D167717BFFB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E354F7F-43ED-43A9-A7B6-31C4ABE45C6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032D2BB-14CE-43C7-9218-FF7679ADEEA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70730A1-BB7D-4382-8757-6188A050B58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7F15565-5FBA-486A-B11E-FC73939B2C3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334A2FC-A61A-49C7-951C-89B73C020401}"/>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7529ABA-85FE-482B-B6E9-2F51EFDBD5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B86A983-A3AA-4C09-B8E8-C3646FF9CF7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74C2DBA-64CE-4277-9C8A-E88644990E1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83904C0-DA42-4817-A46B-7EB885A0898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77FB1E2-1B11-439E-B6F1-59809E30C73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1C9A97B-A441-422D-8ABE-D57CA45BE64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12F0CAA-2DB2-4E99-B516-857FC8A2036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ADEEC58-8403-46EF-A533-FD628B079E9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1ACF9CB-2F4E-48C0-991E-FBAF2AB0EA6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D33AA4E-892A-4D9C-80CD-1AD1031A7E1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492895F-06AA-4F68-9709-33940793E82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EA034FD-D9B4-49BD-8F9B-F2CF7649F78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B554506-DF2A-4259-B463-601683AA272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4714465-DB81-46F6-ABAC-E7C319123A1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8721872-176E-4AE2-B9A6-6E401A2B80E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5A60786-95D4-4459-8F8E-96BE080C451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5BE3E3E-2E5A-438E-803F-3823A00BEB0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6B737B1-F63D-4713-AA46-64013DFD123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C2FEC69-6AC3-44C0-8C4B-9E999F6851D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ACDE187-5FA2-4F01-AFC9-3965F22F881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3A0432D-6B5C-4901-8E44-F836229E8B7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5E5B71-1BF9-4916-B98C-79500E8BDAA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A0A7C80-302F-4CDC-A5A2-EBE0D5CBF09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E7B5ADB-6194-4FE3-85D5-0F4AD4FFD3D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7B65FA0-E6CA-459D-9153-BF041569DDA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42391ED-7EE1-4FBE-BD1C-250A912AE21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6E6F678A-FB1A-49CA-84B6-C27B74F06CF4}"/>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AE4E9D76-5E20-4E5F-97E8-AF767BF6DF3E}"/>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81693B5D-EFE2-444E-BECF-70B6DA9DCDEB}"/>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28A7B2D4-1112-4CE3-9CC1-45C8D87372B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DC22278F-A3AE-45F0-8904-DE13179475BB}"/>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47723ED-3481-42E9-9F28-AE966101DD4E}"/>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F8681AFE-1398-4744-BC02-B660A555F27D}"/>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4446327-B848-42B8-AE6D-5C02B399CC95}"/>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AE0366F7-DD33-4A7E-898B-6B11F268BD3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D0AAA5F5-10A8-4EF4-B436-637BAB64E537}"/>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81D80D82-CD7E-481E-A17D-ACC63C87C9B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a:extLst>
            <a:ext uri="{FF2B5EF4-FFF2-40B4-BE49-F238E27FC236}">
              <a16:creationId xmlns:a16="http://schemas.microsoft.com/office/drawing/2014/main" id="{BBC0A56A-85F0-49D7-926E-18A15807386A}"/>
            </a:ext>
          </a:extLst>
        </xdr:cNvPr>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CC611185-DA3E-424F-BB2C-A091ECBEB9D5}"/>
            </a:ext>
          </a:extLst>
        </xdr:cNvPr>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a:extLst>
            <a:ext uri="{FF2B5EF4-FFF2-40B4-BE49-F238E27FC236}">
              <a16:creationId xmlns:a16="http://schemas.microsoft.com/office/drawing/2014/main" id="{5A043D17-47CF-47B1-B197-A41D6B51D678}"/>
            </a:ext>
          </a:extLst>
        </xdr:cNvPr>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a:extLst>
            <a:ext uri="{FF2B5EF4-FFF2-40B4-BE49-F238E27FC236}">
              <a16:creationId xmlns:a16="http://schemas.microsoft.com/office/drawing/2014/main" id="{CAF79E2E-00E8-443B-B244-03951E1D748F}"/>
            </a:ext>
          </a:extLst>
        </xdr:cNvPr>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a:extLst>
            <a:ext uri="{FF2B5EF4-FFF2-40B4-BE49-F238E27FC236}">
              <a16:creationId xmlns:a16="http://schemas.microsoft.com/office/drawing/2014/main" id="{C906B4A0-BA73-47EC-88D0-9DB210131494}"/>
            </a:ext>
          </a:extLst>
        </xdr:cNvPr>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a:extLst>
            <a:ext uri="{FF2B5EF4-FFF2-40B4-BE49-F238E27FC236}">
              <a16:creationId xmlns:a16="http://schemas.microsoft.com/office/drawing/2014/main" id="{62745D3E-ABE3-420E-A0C1-BC4217E7FE76}"/>
            </a:ext>
          </a:extLst>
        </xdr:cNvPr>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a:extLst>
            <a:ext uri="{FF2B5EF4-FFF2-40B4-BE49-F238E27FC236}">
              <a16:creationId xmlns:a16="http://schemas.microsoft.com/office/drawing/2014/main" id="{CC54BA9C-C1EC-442A-A217-7AEABBB9FCE8}"/>
            </a:ext>
          </a:extLst>
        </xdr:cNvPr>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a:extLst>
            <a:ext uri="{FF2B5EF4-FFF2-40B4-BE49-F238E27FC236}">
              <a16:creationId xmlns:a16="http://schemas.microsoft.com/office/drawing/2014/main" id="{FE974159-F01F-43DB-B9A4-93090B32BF97}"/>
            </a:ext>
          </a:extLst>
        </xdr:cNvPr>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a:extLst>
            <a:ext uri="{FF2B5EF4-FFF2-40B4-BE49-F238E27FC236}">
              <a16:creationId xmlns:a16="http://schemas.microsoft.com/office/drawing/2014/main" id="{64172836-0DED-413A-B1F2-E707570A1D1D}"/>
            </a:ext>
          </a:extLst>
        </xdr:cNvPr>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a:extLst>
            <a:ext uri="{FF2B5EF4-FFF2-40B4-BE49-F238E27FC236}">
              <a16:creationId xmlns:a16="http://schemas.microsoft.com/office/drawing/2014/main" id="{39356690-219A-4519-A868-78270BE9B8EB}"/>
            </a:ext>
          </a:extLst>
        </xdr:cNvPr>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a:extLst>
            <a:ext uri="{FF2B5EF4-FFF2-40B4-BE49-F238E27FC236}">
              <a16:creationId xmlns:a16="http://schemas.microsoft.com/office/drawing/2014/main" id="{F693A586-5946-4C33-9317-E6E9F2013E82}"/>
            </a:ext>
          </a:extLst>
        </xdr:cNvPr>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DAED35C-8F29-4FBF-A353-D9A45E5CA1D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C9666FE-4413-4882-B0C0-1496ED68E30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43AD191-AF97-4910-A45B-7F7856577A0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75CD2A1-FA35-4262-A294-34DB02C4C21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BEF3972-0086-44D5-8A27-367575D8718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18542</xdr:rowOff>
    </xdr:from>
    <xdr:to>
      <xdr:col>24</xdr:col>
      <xdr:colOff>114300</xdr:colOff>
      <xdr:row>36</xdr:row>
      <xdr:rowOff>120142</xdr:rowOff>
    </xdr:to>
    <xdr:sp macro="" textlink="">
      <xdr:nvSpPr>
        <xdr:cNvPr id="71" name="楕円 70">
          <a:extLst>
            <a:ext uri="{FF2B5EF4-FFF2-40B4-BE49-F238E27FC236}">
              <a16:creationId xmlns:a16="http://schemas.microsoft.com/office/drawing/2014/main" id="{25610E27-4A13-4B68-89FA-D8DDC206AA7F}"/>
            </a:ext>
          </a:extLst>
        </xdr:cNvPr>
        <xdr:cNvSpPr/>
      </xdr:nvSpPr>
      <xdr:spPr>
        <a:xfrm>
          <a:off x="45847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41419</xdr:rowOff>
    </xdr:from>
    <xdr:ext cx="405111" cy="259045"/>
    <xdr:sp macro="" textlink="">
      <xdr:nvSpPr>
        <xdr:cNvPr id="72" name="【道路】&#10;有形固定資産減価償却率該当値テキスト">
          <a:extLst>
            <a:ext uri="{FF2B5EF4-FFF2-40B4-BE49-F238E27FC236}">
              <a16:creationId xmlns:a16="http://schemas.microsoft.com/office/drawing/2014/main" id="{2D2C4BA0-FA79-43F0-9910-851E2B7A8B69}"/>
            </a:ext>
          </a:extLst>
        </xdr:cNvPr>
        <xdr:cNvSpPr txBox="1"/>
      </xdr:nvSpPr>
      <xdr:spPr>
        <a:xfrm>
          <a:off x="4673600" y="604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151130</xdr:rowOff>
    </xdr:from>
    <xdr:to>
      <xdr:col>20</xdr:col>
      <xdr:colOff>38100</xdr:colOff>
      <xdr:row>36</xdr:row>
      <xdr:rowOff>81280</xdr:rowOff>
    </xdr:to>
    <xdr:sp macro="" textlink="">
      <xdr:nvSpPr>
        <xdr:cNvPr id="73" name="楕円 72">
          <a:extLst>
            <a:ext uri="{FF2B5EF4-FFF2-40B4-BE49-F238E27FC236}">
              <a16:creationId xmlns:a16="http://schemas.microsoft.com/office/drawing/2014/main" id="{2222DB1F-304C-45E1-89C7-38C8CA81AA69}"/>
            </a:ext>
          </a:extLst>
        </xdr:cNvPr>
        <xdr:cNvSpPr/>
      </xdr:nvSpPr>
      <xdr:spPr>
        <a:xfrm>
          <a:off x="3746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30480</xdr:rowOff>
    </xdr:from>
    <xdr:to>
      <xdr:col>24</xdr:col>
      <xdr:colOff>63500</xdr:colOff>
      <xdr:row>36</xdr:row>
      <xdr:rowOff>69342</xdr:rowOff>
    </xdr:to>
    <xdr:cxnSp macro="">
      <xdr:nvCxnSpPr>
        <xdr:cNvPr id="74" name="直線コネクタ 73">
          <a:extLst>
            <a:ext uri="{FF2B5EF4-FFF2-40B4-BE49-F238E27FC236}">
              <a16:creationId xmlns:a16="http://schemas.microsoft.com/office/drawing/2014/main" id="{16CA7FBA-C3FC-40D2-A930-72E31CC89B79}"/>
            </a:ext>
          </a:extLst>
        </xdr:cNvPr>
        <xdr:cNvCxnSpPr/>
      </xdr:nvCxnSpPr>
      <xdr:spPr>
        <a:xfrm>
          <a:off x="3797300" y="620268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112268</xdr:rowOff>
    </xdr:from>
    <xdr:to>
      <xdr:col>15</xdr:col>
      <xdr:colOff>101600</xdr:colOff>
      <xdr:row>36</xdr:row>
      <xdr:rowOff>42418</xdr:rowOff>
    </xdr:to>
    <xdr:sp macro="" textlink="">
      <xdr:nvSpPr>
        <xdr:cNvPr id="75" name="楕円 74">
          <a:extLst>
            <a:ext uri="{FF2B5EF4-FFF2-40B4-BE49-F238E27FC236}">
              <a16:creationId xmlns:a16="http://schemas.microsoft.com/office/drawing/2014/main" id="{C9742E59-C33D-4C9B-921D-033FA2E096E8}"/>
            </a:ext>
          </a:extLst>
        </xdr:cNvPr>
        <xdr:cNvSpPr/>
      </xdr:nvSpPr>
      <xdr:spPr>
        <a:xfrm>
          <a:off x="2857500" y="611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163068</xdr:rowOff>
    </xdr:from>
    <xdr:to>
      <xdr:col>19</xdr:col>
      <xdr:colOff>177800</xdr:colOff>
      <xdr:row>36</xdr:row>
      <xdr:rowOff>30480</xdr:rowOff>
    </xdr:to>
    <xdr:cxnSp macro="">
      <xdr:nvCxnSpPr>
        <xdr:cNvPr id="76" name="直線コネクタ 75">
          <a:extLst>
            <a:ext uri="{FF2B5EF4-FFF2-40B4-BE49-F238E27FC236}">
              <a16:creationId xmlns:a16="http://schemas.microsoft.com/office/drawing/2014/main" id="{7B07F547-9FE1-455D-931B-22F634D08409}"/>
            </a:ext>
          </a:extLst>
        </xdr:cNvPr>
        <xdr:cNvCxnSpPr/>
      </xdr:nvCxnSpPr>
      <xdr:spPr>
        <a:xfrm>
          <a:off x="2908300" y="616381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82550</xdr:rowOff>
    </xdr:from>
    <xdr:to>
      <xdr:col>10</xdr:col>
      <xdr:colOff>165100</xdr:colOff>
      <xdr:row>36</xdr:row>
      <xdr:rowOff>12700</xdr:rowOff>
    </xdr:to>
    <xdr:sp macro="" textlink="">
      <xdr:nvSpPr>
        <xdr:cNvPr id="77" name="楕円 76">
          <a:extLst>
            <a:ext uri="{FF2B5EF4-FFF2-40B4-BE49-F238E27FC236}">
              <a16:creationId xmlns:a16="http://schemas.microsoft.com/office/drawing/2014/main" id="{A17E2531-C948-48A4-970A-8AA9E5B1B068}"/>
            </a:ext>
          </a:extLst>
        </xdr:cNvPr>
        <xdr:cNvSpPr/>
      </xdr:nvSpPr>
      <xdr:spPr>
        <a:xfrm>
          <a:off x="1968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133350</xdr:rowOff>
    </xdr:from>
    <xdr:to>
      <xdr:col>15</xdr:col>
      <xdr:colOff>50800</xdr:colOff>
      <xdr:row>35</xdr:row>
      <xdr:rowOff>163068</xdr:rowOff>
    </xdr:to>
    <xdr:cxnSp macro="">
      <xdr:nvCxnSpPr>
        <xdr:cNvPr id="78" name="直線コネクタ 77">
          <a:extLst>
            <a:ext uri="{FF2B5EF4-FFF2-40B4-BE49-F238E27FC236}">
              <a16:creationId xmlns:a16="http://schemas.microsoft.com/office/drawing/2014/main" id="{3D2696C9-1DA2-4839-98DB-0A1C4534C326}"/>
            </a:ext>
          </a:extLst>
        </xdr:cNvPr>
        <xdr:cNvCxnSpPr/>
      </xdr:nvCxnSpPr>
      <xdr:spPr>
        <a:xfrm>
          <a:off x="2019300" y="613410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79" name="n_1aveValue【道路】&#10;有形固定資産減価償却率">
          <a:extLst>
            <a:ext uri="{FF2B5EF4-FFF2-40B4-BE49-F238E27FC236}">
              <a16:creationId xmlns:a16="http://schemas.microsoft.com/office/drawing/2014/main" id="{55D5FC1D-F1E3-4991-AD84-CC119F42DED0}"/>
            </a:ext>
          </a:extLst>
        </xdr:cNvPr>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0" name="n_2aveValue【道路】&#10;有形固定資産減価償却率">
          <a:extLst>
            <a:ext uri="{FF2B5EF4-FFF2-40B4-BE49-F238E27FC236}">
              <a16:creationId xmlns:a16="http://schemas.microsoft.com/office/drawing/2014/main" id="{490AEF3B-A076-4345-9FB7-41F91CE3CF6C}"/>
            </a:ext>
          </a:extLst>
        </xdr:cNvPr>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1" name="n_3aveValue【道路】&#10;有形固定資産減価償却率">
          <a:extLst>
            <a:ext uri="{FF2B5EF4-FFF2-40B4-BE49-F238E27FC236}">
              <a16:creationId xmlns:a16="http://schemas.microsoft.com/office/drawing/2014/main" id="{8980EDE9-1756-4539-82F7-B5BA448FA8AF}"/>
            </a:ext>
          </a:extLst>
        </xdr:cNvPr>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a:extLst>
            <a:ext uri="{FF2B5EF4-FFF2-40B4-BE49-F238E27FC236}">
              <a16:creationId xmlns:a16="http://schemas.microsoft.com/office/drawing/2014/main" id="{4A939FC9-D40E-4D04-82D8-EC0612DE93C1}"/>
            </a:ext>
          </a:extLst>
        </xdr:cNvPr>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97807</xdr:rowOff>
    </xdr:from>
    <xdr:ext cx="405111" cy="259045"/>
    <xdr:sp macro="" textlink="">
      <xdr:nvSpPr>
        <xdr:cNvPr id="83" name="n_1mainValue【道路】&#10;有形固定資産減価償却率">
          <a:extLst>
            <a:ext uri="{FF2B5EF4-FFF2-40B4-BE49-F238E27FC236}">
              <a16:creationId xmlns:a16="http://schemas.microsoft.com/office/drawing/2014/main" id="{1E1F8825-23A4-4558-86C3-5DD9E500B6CE}"/>
            </a:ext>
          </a:extLst>
        </xdr:cNvPr>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33545</xdr:rowOff>
    </xdr:from>
    <xdr:ext cx="405111" cy="259045"/>
    <xdr:sp macro="" textlink="">
      <xdr:nvSpPr>
        <xdr:cNvPr id="84" name="n_2mainValue【道路】&#10;有形固定資産減価償却率">
          <a:extLst>
            <a:ext uri="{FF2B5EF4-FFF2-40B4-BE49-F238E27FC236}">
              <a16:creationId xmlns:a16="http://schemas.microsoft.com/office/drawing/2014/main" id="{81517CE5-262E-4A14-B97A-972F69B44F17}"/>
            </a:ext>
          </a:extLst>
        </xdr:cNvPr>
        <xdr:cNvSpPr txBox="1"/>
      </xdr:nvSpPr>
      <xdr:spPr>
        <a:xfrm>
          <a:off x="2705744" y="6205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29227</xdr:rowOff>
    </xdr:from>
    <xdr:ext cx="405111" cy="259045"/>
    <xdr:sp macro="" textlink="">
      <xdr:nvSpPr>
        <xdr:cNvPr id="85" name="n_3mainValue【道路】&#10;有形固定資産減価償却率">
          <a:extLst>
            <a:ext uri="{FF2B5EF4-FFF2-40B4-BE49-F238E27FC236}">
              <a16:creationId xmlns:a16="http://schemas.microsoft.com/office/drawing/2014/main" id="{42A2F626-A39B-4977-806C-C94A35954EF4}"/>
            </a:ext>
          </a:extLst>
        </xdr:cNvPr>
        <xdr:cNvSpPr txBox="1"/>
      </xdr:nvSpPr>
      <xdr:spPr>
        <a:xfrm>
          <a:off x="1816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4C214FBF-DFC0-4D50-B7A3-93268910522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8E464AF8-EB46-41FF-946F-1E21E9AFE7C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DD052226-0FE6-4706-9118-EA2B7D60E50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9AFFA90-5755-4999-B6E0-2C5B7E15FBF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FE5E336-A37D-4494-AA32-944F6BAFFCD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AA80278E-E174-4863-A827-7F22DCF7AB3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9E94EFB3-620D-4DB4-B966-3F49C25E5F7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F0C161EF-40C5-48E2-BD7E-E58ED0EE436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226FC62A-C2C1-4176-AB29-3B4AEC5F588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88E16573-4758-4398-97CA-E4D2DBBBE69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1BBC105E-CB78-4F35-B29F-5E66B618CB7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C862402E-95C0-448A-88C4-15831273A48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3520C537-D958-44CF-8811-316D8C98432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73F8C8AB-8A57-4F17-BDB6-351E63F4448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EFBDD1D1-36A0-425F-9914-B7853FF623C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D4A74BA9-2A01-4D1E-B54B-1B2B01DBD8F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90789A9E-0505-484E-8B0E-EEA73D3B3D9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0AA5A096-A954-4A09-82DB-BC92DD5DBCA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6C23C574-701C-4780-83D9-D4ED76C8E18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a:extLst>
            <a:ext uri="{FF2B5EF4-FFF2-40B4-BE49-F238E27FC236}">
              <a16:creationId xmlns:a16="http://schemas.microsoft.com/office/drawing/2014/main" id="{0022BB5E-8A4E-4E21-9AB7-C3312367D244}"/>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A45F7308-20BF-4029-826A-DBD3199B550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780F7B7B-99ED-476B-B3F0-5148F70D7BB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EE6C888C-C7DD-44F4-B552-1B4688F3DE9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a:extLst>
            <a:ext uri="{FF2B5EF4-FFF2-40B4-BE49-F238E27FC236}">
              <a16:creationId xmlns:a16="http://schemas.microsoft.com/office/drawing/2014/main" id="{AC917792-52C1-48D1-B91B-2652254166E1}"/>
            </a:ext>
          </a:extLst>
        </xdr:cNvPr>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a:extLst>
            <a:ext uri="{FF2B5EF4-FFF2-40B4-BE49-F238E27FC236}">
              <a16:creationId xmlns:a16="http://schemas.microsoft.com/office/drawing/2014/main" id="{6B7FA490-3C3D-434E-AF78-0D6A0CFCC165}"/>
            </a:ext>
          </a:extLst>
        </xdr:cNvPr>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a:extLst>
            <a:ext uri="{FF2B5EF4-FFF2-40B4-BE49-F238E27FC236}">
              <a16:creationId xmlns:a16="http://schemas.microsoft.com/office/drawing/2014/main" id="{B90187BE-754B-40C8-92F8-A4F19161714E}"/>
            </a:ext>
          </a:extLst>
        </xdr:cNvPr>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a:extLst>
            <a:ext uri="{FF2B5EF4-FFF2-40B4-BE49-F238E27FC236}">
              <a16:creationId xmlns:a16="http://schemas.microsoft.com/office/drawing/2014/main" id="{1825EAD2-97E1-4F8E-85A1-A9B26FCAD7F0}"/>
            </a:ext>
          </a:extLst>
        </xdr:cNvPr>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a:extLst>
            <a:ext uri="{FF2B5EF4-FFF2-40B4-BE49-F238E27FC236}">
              <a16:creationId xmlns:a16="http://schemas.microsoft.com/office/drawing/2014/main" id="{3B5C328B-8A70-43C0-B048-67C32FD9F926}"/>
            </a:ext>
          </a:extLst>
        </xdr:cNvPr>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a:extLst>
            <a:ext uri="{FF2B5EF4-FFF2-40B4-BE49-F238E27FC236}">
              <a16:creationId xmlns:a16="http://schemas.microsoft.com/office/drawing/2014/main" id="{67054B16-8B24-4371-9BCD-88F509C91CE6}"/>
            </a:ext>
          </a:extLst>
        </xdr:cNvPr>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a:extLst>
            <a:ext uri="{FF2B5EF4-FFF2-40B4-BE49-F238E27FC236}">
              <a16:creationId xmlns:a16="http://schemas.microsoft.com/office/drawing/2014/main" id="{CD1D68E8-3344-45EF-B778-B74DC9F1F930}"/>
            </a:ext>
          </a:extLst>
        </xdr:cNvPr>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a:extLst>
            <a:ext uri="{FF2B5EF4-FFF2-40B4-BE49-F238E27FC236}">
              <a16:creationId xmlns:a16="http://schemas.microsoft.com/office/drawing/2014/main" id="{5E461BAB-4EFF-4634-96E3-8EC0C37176F4}"/>
            </a:ext>
          </a:extLst>
        </xdr:cNvPr>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a:extLst>
            <a:ext uri="{FF2B5EF4-FFF2-40B4-BE49-F238E27FC236}">
              <a16:creationId xmlns:a16="http://schemas.microsoft.com/office/drawing/2014/main" id="{A2D17805-2BB1-41EE-9069-5E1E8CC91469}"/>
            </a:ext>
          </a:extLst>
        </xdr:cNvPr>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a:extLst>
            <a:ext uri="{FF2B5EF4-FFF2-40B4-BE49-F238E27FC236}">
              <a16:creationId xmlns:a16="http://schemas.microsoft.com/office/drawing/2014/main" id="{F5DE7F22-3A7E-4C7F-9B01-FD54837CDA20}"/>
            </a:ext>
          </a:extLst>
        </xdr:cNvPr>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a:extLst>
            <a:ext uri="{FF2B5EF4-FFF2-40B4-BE49-F238E27FC236}">
              <a16:creationId xmlns:a16="http://schemas.microsoft.com/office/drawing/2014/main" id="{3820C3A8-AC1F-46AF-B6D2-0D3594C82D40}"/>
            </a:ext>
          </a:extLst>
        </xdr:cNvPr>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3FEBC95-2F96-4184-88B4-F71DF4EBFC2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5E0164B-2360-4D81-8150-A40FD278167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36115A28-5982-401B-AF50-C168FA0144F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A19B21F-B859-4DEE-9F80-E94F1601FF9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FA7DB38-EEB2-42EE-BCE6-030FBEFB609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106382</xdr:rowOff>
    </xdr:from>
    <xdr:to>
      <xdr:col>55</xdr:col>
      <xdr:colOff>50800</xdr:colOff>
      <xdr:row>41</xdr:row>
      <xdr:rowOff>36532</xdr:rowOff>
    </xdr:to>
    <xdr:sp macro="" textlink="">
      <xdr:nvSpPr>
        <xdr:cNvPr id="125" name="楕円 124">
          <a:extLst>
            <a:ext uri="{FF2B5EF4-FFF2-40B4-BE49-F238E27FC236}">
              <a16:creationId xmlns:a16="http://schemas.microsoft.com/office/drawing/2014/main" id="{86A22A17-9702-4032-9D07-DABC3138951B}"/>
            </a:ext>
          </a:extLst>
        </xdr:cNvPr>
        <xdr:cNvSpPr/>
      </xdr:nvSpPr>
      <xdr:spPr>
        <a:xfrm>
          <a:off x="10426700" y="696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84809</xdr:rowOff>
    </xdr:from>
    <xdr:ext cx="534377" cy="259045"/>
    <xdr:sp macro="" textlink="">
      <xdr:nvSpPr>
        <xdr:cNvPr id="126" name="【道路】&#10;一人当たり延長該当値テキスト">
          <a:extLst>
            <a:ext uri="{FF2B5EF4-FFF2-40B4-BE49-F238E27FC236}">
              <a16:creationId xmlns:a16="http://schemas.microsoft.com/office/drawing/2014/main" id="{D4F8CC05-D9B0-48A8-AE3A-234E4FCF3D26}"/>
            </a:ext>
          </a:extLst>
        </xdr:cNvPr>
        <xdr:cNvSpPr txBox="1"/>
      </xdr:nvSpPr>
      <xdr:spPr>
        <a:xfrm>
          <a:off x="10515600" y="694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108077</xdr:rowOff>
    </xdr:from>
    <xdr:to>
      <xdr:col>50</xdr:col>
      <xdr:colOff>165100</xdr:colOff>
      <xdr:row>41</xdr:row>
      <xdr:rowOff>38227</xdr:rowOff>
    </xdr:to>
    <xdr:sp macro="" textlink="">
      <xdr:nvSpPr>
        <xdr:cNvPr id="127" name="楕円 126">
          <a:extLst>
            <a:ext uri="{FF2B5EF4-FFF2-40B4-BE49-F238E27FC236}">
              <a16:creationId xmlns:a16="http://schemas.microsoft.com/office/drawing/2014/main" id="{C21B98EB-2A7E-4402-AA23-C07236E075D1}"/>
            </a:ext>
          </a:extLst>
        </xdr:cNvPr>
        <xdr:cNvSpPr/>
      </xdr:nvSpPr>
      <xdr:spPr>
        <a:xfrm>
          <a:off x="9588500" y="69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157182</xdr:rowOff>
    </xdr:from>
    <xdr:to>
      <xdr:col>55</xdr:col>
      <xdr:colOff>0</xdr:colOff>
      <xdr:row>40</xdr:row>
      <xdr:rowOff>158877</xdr:rowOff>
    </xdr:to>
    <xdr:cxnSp macro="">
      <xdr:nvCxnSpPr>
        <xdr:cNvPr id="128" name="直線コネクタ 127">
          <a:extLst>
            <a:ext uri="{FF2B5EF4-FFF2-40B4-BE49-F238E27FC236}">
              <a16:creationId xmlns:a16="http://schemas.microsoft.com/office/drawing/2014/main" id="{F5B62FB3-237F-46F8-A5A8-2B220862A397}"/>
            </a:ext>
          </a:extLst>
        </xdr:cNvPr>
        <xdr:cNvCxnSpPr/>
      </xdr:nvCxnSpPr>
      <xdr:spPr>
        <a:xfrm flipV="1">
          <a:off x="9639300" y="7015182"/>
          <a:ext cx="838200" cy="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109830</xdr:rowOff>
    </xdr:from>
    <xdr:to>
      <xdr:col>46</xdr:col>
      <xdr:colOff>38100</xdr:colOff>
      <xdr:row>41</xdr:row>
      <xdr:rowOff>39980</xdr:rowOff>
    </xdr:to>
    <xdr:sp macro="" textlink="">
      <xdr:nvSpPr>
        <xdr:cNvPr id="129" name="楕円 128">
          <a:extLst>
            <a:ext uri="{FF2B5EF4-FFF2-40B4-BE49-F238E27FC236}">
              <a16:creationId xmlns:a16="http://schemas.microsoft.com/office/drawing/2014/main" id="{72669553-8640-4596-A435-2F263B4793A5}"/>
            </a:ext>
          </a:extLst>
        </xdr:cNvPr>
        <xdr:cNvSpPr/>
      </xdr:nvSpPr>
      <xdr:spPr>
        <a:xfrm>
          <a:off x="8699500" y="69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158877</xdr:rowOff>
    </xdr:from>
    <xdr:to>
      <xdr:col>50</xdr:col>
      <xdr:colOff>114300</xdr:colOff>
      <xdr:row>40</xdr:row>
      <xdr:rowOff>160630</xdr:rowOff>
    </xdr:to>
    <xdr:cxnSp macro="">
      <xdr:nvCxnSpPr>
        <xdr:cNvPr id="130" name="直線コネクタ 129">
          <a:extLst>
            <a:ext uri="{FF2B5EF4-FFF2-40B4-BE49-F238E27FC236}">
              <a16:creationId xmlns:a16="http://schemas.microsoft.com/office/drawing/2014/main" id="{34A137B4-360D-4E1A-94D9-CE27AAB7A286}"/>
            </a:ext>
          </a:extLst>
        </xdr:cNvPr>
        <xdr:cNvCxnSpPr/>
      </xdr:nvCxnSpPr>
      <xdr:spPr>
        <a:xfrm flipV="1">
          <a:off x="8750300" y="7016877"/>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111658</xdr:rowOff>
    </xdr:from>
    <xdr:to>
      <xdr:col>41</xdr:col>
      <xdr:colOff>101600</xdr:colOff>
      <xdr:row>41</xdr:row>
      <xdr:rowOff>41808</xdr:rowOff>
    </xdr:to>
    <xdr:sp macro="" textlink="">
      <xdr:nvSpPr>
        <xdr:cNvPr id="131" name="楕円 130">
          <a:extLst>
            <a:ext uri="{FF2B5EF4-FFF2-40B4-BE49-F238E27FC236}">
              <a16:creationId xmlns:a16="http://schemas.microsoft.com/office/drawing/2014/main" id="{730DFC6B-CA5D-4F90-B070-6A05F77404D4}"/>
            </a:ext>
          </a:extLst>
        </xdr:cNvPr>
        <xdr:cNvSpPr/>
      </xdr:nvSpPr>
      <xdr:spPr>
        <a:xfrm>
          <a:off x="7810500" y="69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160630</xdr:rowOff>
    </xdr:from>
    <xdr:to>
      <xdr:col>45</xdr:col>
      <xdr:colOff>177800</xdr:colOff>
      <xdr:row>40</xdr:row>
      <xdr:rowOff>162458</xdr:rowOff>
    </xdr:to>
    <xdr:cxnSp macro="">
      <xdr:nvCxnSpPr>
        <xdr:cNvPr id="132" name="直線コネクタ 131">
          <a:extLst>
            <a:ext uri="{FF2B5EF4-FFF2-40B4-BE49-F238E27FC236}">
              <a16:creationId xmlns:a16="http://schemas.microsoft.com/office/drawing/2014/main" id="{74266617-89FC-433F-B74F-63E6A75A08E5}"/>
            </a:ext>
          </a:extLst>
        </xdr:cNvPr>
        <xdr:cNvCxnSpPr/>
      </xdr:nvCxnSpPr>
      <xdr:spPr>
        <a:xfrm flipV="1">
          <a:off x="7861300" y="7018630"/>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a:extLst>
            <a:ext uri="{FF2B5EF4-FFF2-40B4-BE49-F238E27FC236}">
              <a16:creationId xmlns:a16="http://schemas.microsoft.com/office/drawing/2014/main" id="{BB51DF7F-855C-40E1-A65E-4D7A71890408}"/>
            </a:ext>
          </a:extLst>
        </xdr:cNvPr>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a:extLst>
            <a:ext uri="{FF2B5EF4-FFF2-40B4-BE49-F238E27FC236}">
              <a16:creationId xmlns:a16="http://schemas.microsoft.com/office/drawing/2014/main" id="{73671FCA-8650-4591-8978-48C4EFB65483}"/>
            </a:ext>
          </a:extLst>
        </xdr:cNvPr>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a:extLst>
            <a:ext uri="{FF2B5EF4-FFF2-40B4-BE49-F238E27FC236}">
              <a16:creationId xmlns:a16="http://schemas.microsoft.com/office/drawing/2014/main" id="{BD72BEDA-73E1-4D34-BF29-06546D0BE8D1}"/>
            </a:ext>
          </a:extLst>
        </xdr:cNvPr>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a:extLst>
            <a:ext uri="{FF2B5EF4-FFF2-40B4-BE49-F238E27FC236}">
              <a16:creationId xmlns:a16="http://schemas.microsoft.com/office/drawing/2014/main" id="{41ECC500-D37B-45BA-AB12-FF33C65E7CA9}"/>
            </a:ext>
          </a:extLst>
        </xdr:cNvPr>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29354</xdr:rowOff>
    </xdr:from>
    <xdr:ext cx="534377" cy="259045"/>
    <xdr:sp macro="" textlink="">
      <xdr:nvSpPr>
        <xdr:cNvPr id="137" name="n_1mainValue【道路】&#10;一人当たり延長">
          <a:extLst>
            <a:ext uri="{FF2B5EF4-FFF2-40B4-BE49-F238E27FC236}">
              <a16:creationId xmlns:a16="http://schemas.microsoft.com/office/drawing/2014/main" id="{6FE2C4FA-1BDC-4C4A-BC57-DF9C6BDB8527}"/>
            </a:ext>
          </a:extLst>
        </xdr:cNvPr>
        <xdr:cNvSpPr txBox="1"/>
      </xdr:nvSpPr>
      <xdr:spPr>
        <a:xfrm>
          <a:off x="9359411" y="705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31107</xdr:rowOff>
    </xdr:from>
    <xdr:ext cx="534377" cy="259045"/>
    <xdr:sp macro="" textlink="">
      <xdr:nvSpPr>
        <xdr:cNvPr id="138" name="n_2mainValue【道路】&#10;一人当たり延長">
          <a:extLst>
            <a:ext uri="{FF2B5EF4-FFF2-40B4-BE49-F238E27FC236}">
              <a16:creationId xmlns:a16="http://schemas.microsoft.com/office/drawing/2014/main" id="{5BDBA7DE-BCB4-4486-B6BA-4801D8B7B3B7}"/>
            </a:ext>
          </a:extLst>
        </xdr:cNvPr>
        <xdr:cNvSpPr txBox="1"/>
      </xdr:nvSpPr>
      <xdr:spPr>
        <a:xfrm>
          <a:off x="8483111" y="706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32935</xdr:rowOff>
    </xdr:from>
    <xdr:ext cx="534377" cy="259045"/>
    <xdr:sp macro="" textlink="">
      <xdr:nvSpPr>
        <xdr:cNvPr id="139" name="n_3mainValue【道路】&#10;一人当たり延長">
          <a:extLst>
            <a:ext uri="{FF2B5EF4-FFF2-40B4-BE49-F238E27FC236}">
              <a16:creationId xmlns:a16="http://schemas.microsoft.com/office/drawing/2014/main" id="{F90C3B9C-1528-4830-804B-228B3DD7C1C6}"/>
            </a:ext>
          </a:extLst>
        </xdr:cNvPr>
        <xdr:cNvSpPr txBox="1"/>
      </xdr:nvSpPr>
      <xdr:spPr>
        <a:xfrm>
          <a:off x="7594111" y="706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817A3A61-BF0B-4934-8BFD-28DF489BDEB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B7D09202-19AE-43C5-AAF6-080C61C0515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75DBE1E2-42DE-4DDB-AAA5-FACBA64E436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FF9A45F6-D343-40AB-B3E4-153A2C1D673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A5ACF3DD-C0DB-4F0B-A766-2E072CAD3BF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600FC902-0FCB-478E-8CF6-8940EF51E09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5CFC908F-19A5-4609-A57F-65F7A75D204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3C8EFA67-C3E1-48FA-A0C5-2D189F754DF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5191FA85-2B29-4509-8428-B94805912E6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5C090E6A-B3E3-4C51-B3FC-AE4EEC1D610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E58CB187-17FC-4578-97A5-EDFD2872AA8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58698286-B4D0-49BD-8E9A-84DD7563B7FF}"/>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a:extLst>
            <a:ext uri="{FF2B5EF4-FFF2-40B4-BE49-F238E27FC236}">
              <a16:creationId xmlns:a16="http://schemas.microsoft.com/office/drawing/2014/main" id="{0238B93A-D3A2-4D1F-B879-044B420E5CB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467EADD7-651C-4FE4-806A-1324EA0300B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0351C115-7EC6-4615-B5FF-B10474A3341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EB552BE1-2AF2-4F14-9E8D-BACB078CB41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475926D5-DE92-4733-BDC1-F409CFCEF7B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E04FA295-55DC-40D2-B81F-4421A5716F0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34A69FE6-1ADE-47AA-BBB7-1B72CB1D12E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06DB2D7D-4085-4AE5-8F82-32658AAA66F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B9BB5AB5-CB02-4B3B-AD7B-AEADCF5EF305}"/>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47A3CAA9-2EF2-40B5-AEB7-7A7EA3FE462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0FE8E91A-C045-4B85-A419-172FEC08A4F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F0AB0E83-B56F-437F-8ED4-9C55CE58BBD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a:extLst>
            <a:ext uri="{FF2B5EF4-FFF2-40B4-BE49-F238E27FC236}">
              <a16:creationId xmlns:a16="http://schemas.microsoft.com/office/drawing/2014/main" id="{24805E5F-DF33-43EB-A1E3-8688F8F6EB76}"/>
            </a:ext>
          </a:extLst>
        </xdr:cNvPr>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34E8735B-BD90-45A3-A261-36AAFD695E25}"/>
            </a:ext>
          </a:extLst>
        </xdr:cNvPr>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a:extLst>
            <a:ext uri="{FF2B5EF4-FFF2-40B4-BE49-F238E27FC236}">
              <a16:creationId xmlns:a16="http://schemas.microsoft.com/office/drawing/2014/main" id="{776860B6-D2B6-4F6B-8718-1F5AA97E5BFC}"/>
            </a:ext>
          </a:extLst>
        </xdr:cNvPr>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B86531EC-3698-4FA4-AEA8-35ED6B038B3F}"/>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a:extLst>
            <a:ext uri="{FF2B5EF4-FFF2-40B4-BE49-F238E27FC236}">
              <a16:creationId xmlns:a16="http://schemas.microsoft.com/office/drawing/2014/main" id="{1A0FE7E4-B9CE-44D8-9322-06245B3F33F8}"/>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59824DC4-2F83-468E-ADC7-45A781BE3AA5}"/>
            </a:ext>
          </a:extLst>
        </xdr:cNvPr>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a:extLst>
            <a:ext uri="{FF2B5EF4-FFF2-40B4-BE49-F238E27FC236}">
              <a16:creationId xmlns:a16="http://schemas.microsoft.com/office/drawing/2014/main" id="{A0B9E0F4-7FFA-4790-9422-7220BCB44679}"/>
            </a:ext>
          </a:extLst>
        </xdr:cNvPr>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a:extLst>
            <a:ext uri="{FF2B5EF4-FFF2-40B4-BE49-F238E27FC236}">
              <a16:creationId xmlns:a16="http://schemas.microsoft.com/office/drawing/2014/main" id="{F2385A0D-135E-4EB4-AE21-9DAEA381299F}"/>
            </a:ext>
          </a:extLst>
        </xdr:cNvPr>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a:extLst>
            <a:ext uri="{FF2B5EF4-FFF2-40B4-BE49-F238E27FC236}">
              <a16:creationId xmlns:a16="http://schemas.microsoft.com/office/drawing/2014/main" id="{AD162F53-39CF-46BF-8084-6F0CD71F10A4}"/>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a:extLst>
            <a:ext uri="{FF2B5EF4-FFF2-40B4-BE49-F238E27FC236}">
              <a16:creationId xmlns:a16="http://schemas.microsoft.com/office/drawing/2014/main" id="{8060581D-2379-4E7C-9872-255CA31CD482}"/>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a:extLst>
            <a:ext uri="{FF2B5EF4-FFF2-40B4-BE49-F238E27FC236}">
              <a16:creationId xmlns:a16="http://schemas.microsoft.com/office/drawing/2014/main" id="{63CCB74C-6996-48C0-A3FF-7BD8F6393F94}"/>
            </a:ext>
          </a:extLst>
        </xdr:cNvPr>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C824AF5-12B7-4824-8D82-89DA6CBBEC7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441573BC-1AE8-4494-8E09-FCD98F9EE76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44EA4A39-AA95-45D0-93BA-7641DCFC16A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A9C74BFD-DD8F-46B1-B494-A6359055250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B53AFA36-369C-4719-91E8-3188609C94C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48260</xdr:rowOff>
    </xdr:from>
    <xdr:to>
      <xdr:col>24</xdr:col>
      <xdr:colOff>114300</xdr:colOff>
      <xdr:row>58</xdr:row>
      <xdr:rowOff>149860</xdr:rowOff>
    </xdr:to>
    <xdr:sp macro="" textlink="">
      <xdr:nvSpPr>
        <xdr:cNvPr id="180" name="楕円 179">
          <a:extLst>
            <a:ext uri="{FF2B5EF4-FFF2-40B4-BE49-F238E27FC236}">
              <a16:creationId xmlns:a16="http://schemas.microsoft.com/office/drawing/2014/main" id="{68EF5B11-6F44-4D10-8D50-75343D968006}"/>
            </a:ext>
          </a:extLst>
        </xdr:cNvPr>
        <xdr:cNvSpPr/>
      </xdr:nvSpPr>
      <xdr:spPr>
        <a:xfrm>
          <a:off x="45847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71137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BD838E9B-C4A2-4FEB-A139-59B8AE7DBCAB}"/>
            </a:ext>
          </a:extLst>
        </xdr:cNvPr>
        <xdr:cNvSpPr txBox="1"/>
      </xdr:nvSpPr>
      <xdr:spPr>
        <a:xfrm>
          <a:off x="4673600"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xdr:rowOff>
    </xdr:from>
    <xdr:to>
      <xdr:col>20</xdr:col>
      <xdr:colOff>38100</xdr:colOff>
      <xdr:row>58</xdr:row>
      <xdr:rowOff>117475</xdr:rowOff>
    </xdr:to>
    <xdr:sp macro="" textlink="">
      <xdr:nvSpPr>
        <xdr:cNvPr id="182" name="楕円 181">
          <a:extLst>
            <a:ext uri="{FF2B5EF4-FFF2-40B4-BE49-F238E27FC236}">
              <a16:creationId xmlns:a16="http://schemas.microsoft.com/office/drawing/2014/main" id="{E45AB1AD-610D-4D61-8C80-2AA2709FF56A}"/>
            </a:ext>
          </a:extLst>
        </xdr:cNvPr>
        <xdr:cNvSpPr/>
      </xdr:nvSpPr>
      <xdr:spPr>
        <a:xfrm>
          <a:off x="3746500"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66675</xdr:rowOff>
    </xdr:from>
    <xdr:to>
      <xdr:col>24</xdr:col>
      <xdr:colOff>63500</xdr:colOff>
      <xdr:row>58</xdr:row>
      <xdr:rowOff>99060</xdr:rowOff>
    </xdr:to>
    <xdr:cxnSp macro="">
      <xdr:nvCxnSpPr>
        <xdr:cNvPr id="183" name="直線コネクタ 182">
          <a:extLst>
            <a:ext uri="{FF2B5EF4-FFF2-40B4-BE49-F238E27FC236}">
              <a16:creationId xmlns:a16="http://schemas.microsoft.com/office/drawing/2014/main" id="{EB6C87ED-F658-4140-BEFF-0E8216FA67F1}"/>
            </a:ext>
          </a:extLst>
        </xdr:cNvPr>
        <xdr:cNvCxnSpPr/>
      </xdr:nvCxnSpPr>
      <xdr:spPr>
        <a:xfrm>
          <a:off x="3797300" y="100107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158750</xdr:rowOff>
    </xdr:from>
    <xdr:to>
      <xdr:col>15</xdr:col>
      <xdr:colOff>101600</xdr:colOff>
      <xdr:row>58</xdr:row>
      <xdr:rowOff>88900</xdr:rowOff>
    </xdr:to>
    <xdr:sp macro="" textlink="">
      <xdr:nvSpPr>
        <xdr:cNvPr id="184" name="楕円 183">
          <a:extLst>
            <a:ext uri="{FF2B5EF4-FFF2-40B4-BE49-F238E27FC236}">
              <a16:creationId xmlns:a16="http://schemas.microsoft.com/office/drawing/2014/main" id="{084850FB-673C-452D-BC74-D49971650D5F}"/>
            </a:ext>
          </a:extLst>
        </xdr:cNvPr>
        <xdr:cNvSpPr/>
      </xdr:nvSpPr>
      <xdr:spPr>
        <a:xfrm>
          <a:off x="2857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38100</xdr:rowOff>
    </xdr:from>
    <xdr:to>
      <xdr:col>19</xdr:col>
      <xdr:colOff>177800</xdr:colOff>
      <xdr:row>58</xdr:row>
      <xdr:rowOff>66675</xdr:rowOff>
    </xdr:to>
    <xdr:cxnSp macro="">
      <xdr:nvCxnSpPr>
        <xdr:cNvPr id="185" name="直線コネクタ 184">
          <a:extLst>
            <a:ext uri="{FF2B5EF4-FFF2-40B4-BE49-F238E27FC236}">
              <a16:creationId xmlns:a16="http://schemas.microsoft.com/office/drawing/2014/main" id="{F5A12F5C-BC9F-4B63-AE4D-3852BF4AD445}"/>
            </a:ext>
          </a:extLst>
        </xdr:cNvPr>
        <xdr:cNvCxnSpPr/>
      </xdr:nvCxnSpPr>
      <xdr:spPr>
        <a:xfrm>
          <a:off x="2908300" y="99822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126365</xdr:rowOff>
    </xdr:from>
    <xdr:to>
      <xdr:col>10</xdr:col>
      <xdr:colOff>165100</xdr:colOff>
      <xdr:row>58</xdr:row>
      <xdr:rowOff>56515</xdr:rowOff>
    </xdr:to>
    <xdr:sp macro="" textlink="">
      <xdr:nvSpPr>
        <xdr:cNvPr id="186" name="楕円 185">
          <a:extLst>
            <a:ext uri="{FF2B5EF4-FFF2-40B4-BE49-F238E27FC236}">
              <a16:creationId xmlns:a16="http://schemas.microsoft.com/office/drawing/2014/main" id="{D883294F-1166-4E4C-8B60-9533152FAFA5}"/>
            </a:ext>
          </a:extLst>
        </xdr:cNvPr>
        <xdr:cNvSpPr/>
      </xdr:nvSpPr>
      <xdr:spPr>
        <a:xfrm>
          <a:off x="19685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5715</xdr:rowOff>
    </xdr:from>
    <xdr:to>
      <xdr:col>15</xdr:col>
      <xdr:colOff>50800</xdr:colOff>
      <xdr:row>58</xdr:row>
      <xdr:rowOff>38100</xdr:rowOff>
    </xdr:to>
    <xdr:cxnSp macro="">
      <xdr:nvCxnSpPr>
        <xdr:cNvPr id="187" name="直線コネクタ 186">
          <a:extLst>
            <a:ext uri="{FF2B5EF4-FFF2-40B4-BE49-F238E27FC236}">
              <a16:creationId xmlns:a16="http://schemas.microsoft.com/office/drawing/2014/main" id="{F60B45C9-F118-4180-B7B1-43325AE4BA34}"/>
            </a:ext>
          </a:extLst>
        </xdr:cNvPr>
        <xdr:cNvCxnSpPr/>
      </xdr:nvCxnSpPr>
      <xdr:spPr>
        <a:xfrm>
          <a:off x="2019300" y="99498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44417A14-9A53-470F-8168-FCDF0183783C}"/>
            </a:ext>
          </a:extLst>
        </xdr:cNvPr>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7B2FE169-9728-4A93-ABF2-C42A5A7B6E92}"/>
            </a:ext>
          </a:extLst>
        </xdr:cNvPr>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DAB09F07-580B-4BC4-A5FF-55A3A9A92BEE}"/>
            </a:ext>
          </a:extLst>
        </xdr:cNvPr>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FD2368D1-CB23-451C-B041-10ABF724292A}"/>
            </a:ext>
          </a:extLst>
        </xdr:cNvPr>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134002</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8B40ED93-6DEA-4B4B-A6E0-50EDC155E6E7}"/>
            </a:ext>
          </a:extLst>
        </xdr:cNvPr>
        <xdr:cNvSpPr txBox="1"/>
      </xdr:nvSpPr>
      <xdr:spPr>
        <a:xfrm>
          <a:off x="3582044" y="973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105427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45DF07BC-EBEF-4E75-BB8C-5950013EE1A4}"/>
            </a:ext>
          </a:extLst>
        </xdr:cNvPr>
        <xdr:cNvSpPr txBox="1"/>
      </xdr:nvSpPr>
      <xdr:spPr>
        <a:xfrm>
          <a:off x="2705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73042</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9449AA10-C0D8-4D27-97AD-C1BC151D9B86}"/>
            </a:ext>
          </a:extLst>
        </xdr:cNvPr>
        <xdr:cNvSpPr txBox="1"/>
      </xdr:nvSpPr>
      <xdr:spPr>
        <a:xfrm>
          <a:off x="1816744" y="967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114D774C-13D5-4795-858B-FBD562381F6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49EEE91F-A0AC-4A34-80C8-3E8F867315E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9385CDE7-22D4-4A81-AD89-2B9223DB5DA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46365D37-F764-49AB-A9CC-F7C47959DEF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C58F9332-7FDA-4EBD-96C7-4F851A96223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649E1CFA-B875-4B36-BC74-F48699E0BA8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49114149-9B36-4731-A2A7-9538C65901D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D0B88A3E-0EAB-4BCA-998E-F887C69F408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AF9DB6A5-F36D-45B5-BF90-17606B3B8E3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B207C30B-B170-49B9-A179-0A5359D1429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FB5F1B5B-D646-4049-851A-F0A8C78AD4F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B58D33E2-1FE9-4323-9288-7924C231E72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D5821B6E-6D71-4077-828C-353611036EE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830C579E-3934-475E-AE5A-F62C7FF4CA26}"/>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E414BF36-F5D3-444F-BC4F-59E597322314}"/>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a:extLst>
            <a:ext uri="{FF2B5EF4-FFF2-40B4-BE49-F238E27FC236}">
              <a16:creationId xmlns:a16="http://schemas.microsoft.com/office/drawing/2014/main" id="{C213E5FA-0DE0-4482-BABF-B3942791DB1E}"/>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F39CC3E4-0E37-4F95-916E-FB2283E8654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a:extLst>
            <a:ext uri="{FF2B5EF4-FFF2-40B4-BE49-F238E27FC236}">
              <a16:creationId xmlns:a16="http://schemas.microsoft.com/office/drawing/2014/main" id="{937E052B-120C-4011-AA3B-E7DE9E646B2A}"/>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448F8341-7242-480F-8142-6B8235E0542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a:extLst>
            <a:ext uri="{FF2B5EF4-FFF2-40B4-BE49-F238E27FC236}">
              <a16:creationId xmlns:a16="http://schemas.microsoft.com/office/drawing/2014/main" id="{CD6EEF7B-8DCA-42DD-9753-F0E2B55CEB7B}"/>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6AE1ED3A-8E26-4837-9609-5617C73CEC4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a:extLst>
            <a:ext uri="{FF2B5EF4-FFF2-40B4-BE49-F238E27FC236}">
              <a16:creationId xmlns:a16="http://schemas.microsoft.com/office/drawing/2014/main" id="{2EC54A3D-E485-4CA1-AE86-A885D28AF365}"/>
            </a:ext>
          </a:extLst>
        </xdr:cNvPr>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36B0B274-6BDD-47AC-B30E-1C827CCEF353}"/>
            </a:ext>
          </a:extLst>
        </xdr:cNvPr>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a:extLst>
            <a:ext uri="{FF2B5EF4-FFF2-40B4-BE49-F238E27FC236}">
              <a16:creationId xmlns:a16="http://schemas.microsoft.com/office/drawing/2014/main" id="{B5D4AD71-B594-4493-AC06-375B7DAE1B5E}"/>
            </a:ext>
          </a:extLst>
        </xdr:cNvPr>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a:extLst>
            <a:ext uri="{FF2B5EF4-FFF2-40B4-BE49-F238E27FC236}">
              <a16:creationId xmlns:a16="http://schemas.microsoft.com/office/drawing/2014/main" id="{A17ED53D-EEBF-46F8-95F7-24BD5D27515D}"/>
            </a:ext>
          </a:extLst>
        </xdr:cNvPr>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a:extLst>
            <a:ext uri="{FF2B5EF4-FFF2-40B4-BE49-F238E27FC236}">
              <a16:creationId xmlns:a16="http://schemas.microsoft.com/office/drawing/2014/main" id="{AB4876F6-FE2F-4A2C-B603-BC5E45D7657C}"/>
            </a:ext>
          </a:extLst>
        </xdr:cNvPr>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26A8E45F-17C6-4BB6-ABB3-3B3664D32B03}"/>
            </a:ext>
          </a:extLst>
        </xdr:cNvPr>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a:extLst>
            <a:ext uri="{FF2B5EF4-FFF2-40B4-BE49-F238E27FC236}">
              <a16:creationId xmlns:a16="http://schemas.microsoft.com/office/drawing/2014/main" id="{A42E8432-9E04-49CC-9CC1-92D251714B0C}"/>
            </a:ext>
          </a:extLst>
        </xdr:cNvPr>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a:extLst>
            <a:ext uri="{FF2B5EF4-FFF2-40B4-BE49-F238E27FC236}">
              <a16:creationId xmlns:a16="http://schemas.microsoft.com/office/drawing/2014/main" id="{0A99F15D-941C-4DDE-BF0F-4BAD2E4058DF}"/>
            </a:ext>
          </a:extLst>
        </xdr:cNvPr>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a:extLst>
            <a:ext uri="{FF2B5EF4-FFF2-40B4-BE49-F238E27FC236}">
              <a16:creationId xmlns:a16="http://schemas.microsoft.com/office/drawing/2014/main" id="{CBBBA7A5-7896-4CA0-81B5-E265C4DE5A95}"/>
            </a:ext>
          </a:extLst>
        </xdr:cNvPr>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a:extLst>
            <a:ext uri="{FF2B5EF4-FFF2-40B4-BE49-F238E27FC236}">
              <a16:creationId xmlns:a16="http://schemas.microsoft.com/office/drawing/2014/main" id="{D74D13EC-D26D-45CA-8E4E-EE3EE5D25749}"/>
            </a:ext>
          </a:extLst>
        </xdr:cNvPr>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a:extLst>
            <a:ext uri="{FF2B5EF4-FFF2-40B4-BE49-F238E27FC236}">
              <a16:creationId xmlns:a16="http://schemas.microsoft.com/office/drawing/2014/main" id="{0ADF58AF-F9B7-49FF-8033-322B21B2381E}"/>
            </a:ext>
          </a:extLst>
        </xdr:cNvPr>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A84C1E0A-D802-4B14-9F3D-322F6B820BC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A387BA32-E885-404A-A72B-80DFA44172C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10F5C8D-59F2-4DEA-BEB2-EA2E72CF7D2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DE903689-E899-45D9-8261-20A81947111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CEDB79C0-FDDF-4F2B-9355-CBD447D26EC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9951</xdr:rowOff>
    </xdr:from>
    <xdr:to>
      <xdr:col>55</xdr:col>
      <xdr:colOff>50800</xdr:colOff>
      <xdr:row>62</xdr:row>
      <xdr:rowOff>111551</xdr:rowOff>
    </xdr:to>
    <xdr:sp macro="" textlink="">
      <xdr:nvSpPr>
        <xdr:cNvPr id="232" name="楕円 231">
          <a:extLst>
            <a:ext uri="{FF2B5EF4-FFF2-40B4-BE49-F238E27FC236}">
              <a16:creationId xmlns:a16="http://schemas.microsoft.com/office/drawing/2014/main" id="{49CDC48B-7BFC-4E7D-B7E9-29CAA8D99189}"/>
            </a:ext>
          </a:extLst>
        </xdr:cNvPr>
        <xdr:cNvSpPr/>
      </xdr:nvSpPr>
      <xdr:spPr>
        <a:xfrm>
          <a:off x="10426700" y="106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159828</xdr:rowOff>
    </xdr:from>
    <xdr:ext cx="599010" cy="259045"/>
    <xdr:sp macro="" textlink="">
      <xdr:nvSpPr>
        <xdr:cNvPr id="233" name="【橋りょう・トンネル】&#10;一人当たり有形固定資産（償却資産）額該当値テキスト">
          <a:extLst>
            <a:ext uri="{FF2B5EF4-FFF2-40B4-BE49-F238E27FC236}">
              <a16:creationId xmlns:a16="http://schemas.microsoft.com/office/drawing/2014/main" id="{DD5D09E4-5AC0-43C3-A8B1-C851D2DC3783}"/>
            </a:ext>
          </a:extLst>
        </xdr:cNvPr>
        <xdr:cNvSpPr txBox="1"/>
      </xdr:nvSpPr>
      <xdr:spPr>
        <a:xfrm>
          <a:off x="10515600" y="1061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11585</xdr:rowOff>
    </xdr:from>
    <xdr:to>
      <xdr:col>50</xdr:col>
      <xdr:colOff>165100</xdr:colOff>
      <xdr:row>62</xdr:row>
      <xdr:rowOff>113185</xdr:rowOff>
    </xdr:to>
    <xdr:sp macro="" textlink="">
      <xdr:nvSpPr>
        <xdr:cNvPr id="234" name="楕円 233">
          <a:extLst>
            <a:ext uri="{FF2B5EF4-FFF2-40B4-BE49-F238E27FC236}">
              <a16:creationId xmlns:a16="http://schemas.microsoft.com/office/drawing/2014/main" id="{B59AA057-0920-4DB0-897A-735E803EBC4B}"/>
            </a:ext>
          </a:extLst>
        </xdr:cNvPr>
        <xdr:cNvSpPr/>
      </xdr:nvSpPr>
      <xdr:spPr>
        <a:xfrm>
          <a:off x="9588500" y="106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60751</xdr:rowOff>
    </xdr:from>
    <xdr:to>
      <xdr:col>55</xdr:col>
      <xdr:colOff>0</xdr:colOff>
      <xdr:row>62</xdr:row>
      <xdr:rowOff>62385</xdr:rowOff>
    </xdr:to>
    <xdr:cxnSp macro="">
      <xdr:nvCxnSpPr>
        <xdr:cNvPr id="235" name="直線コネクタ 234">
          <a:extLst>
            <a:ext uri="{FF2B5EF4-FFF2-40B4-BE49-F238E27FC236}">
              <a16:creationId xmlns:a16="http://schemas.microsoft.com/office/drawing/2014/main" id="{3EDD0649-B26E-46BB-85A1-E49751959C07}"/>
            </a:ext>
          </a:extLst>
        </xdr:cNvPr>
        <xdr:cNvCxnSpPr/>
      </xdr:nvCxnSpPr>
      <xdr:spPr>
        <a:xfrm flipV="1">
          <a:off x="9639300" y="1069065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13805</xdr:rowOff>
    </xdr:from>
    <xdr:to>
      <xdr:col>46</xdr:col>
      <xdr:colOff>38100</xdr:colOff>
      <xdr:row>62</xdr:row>
      <xdr:rowOff>115405</xdr:rowOff>
    </xdr:to>
    <xdr:sp macro="" textlink="">
      <xdr:nvSpPr>
        <xdr:cNvPr id="236" name="楕円 235">
          <a:extLst>
            <a:ext uri="{FF2B5EF4-FFF2-40B4-BE49-F238E27FC236}">
              <a16:creationId xmlns:a16="http://schemas.microsoft.com/office/drawing/2014/main" id="{445981C0-3B6A-427E-9120-B30A6F2F0C55}"/>
            </a:ext>
          </a:extLst>
        </xdr:cNvPr>
        <xdr:cNvSpPr/>
      </xdr:nvSpPr>
      <xdr:spPr>
        <a:xfrm>
          <a:off x="8699500" y="106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62385</xdr:rowOff>
    </xdr:from>
    <xdr:to>
      <xdr:col>50</xdr:col>
      <xdr:colOff>114300</xdr:colOff>
      <xdr:row>62</xdr:row>
      <xdr:rowOff>64605</xdr:rowOff>
    </xdr:to>
    <xdr:cxnSp macro="">
      <xdr:nvCxnSpPr>
        <xdr:cNvPr id="237" name="直線コネクタ 236">
          <a:extLst>
            <a:ext uri="{FF2B5EF4-FFF2-40B4-BE49-F238E27FC236}">
              <a16:creationId xmlns:a16="http://schemas.microsoft.com/office/drawing/2014/main" id="{E8BC0B1F-AFDB-4961-962A-AEF198D310A6}"/>
            </a:ext>
          </a:extLst>
        </xdr:cNvPr>
        <xdr:cNvCxnSpPr/>
      </xdr:nvCxnSpPr>
      <xdr:spPr>
        <a:xfrm flipV="1">
          <a:off x="8750300" y="10692285"/>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16020</xdr:rowOff>
    </xdr:from>
    <xdr:to>
      <xdr:col>41</xdr:col>
      <xdr:colOff>101600</xdr:colOff>
      <xdr:row>62</xdr:row>
      <xdr:rowOff>117620</xdr:rowOff>
    </xdr:to>
    <xdr:sp macro="" textlink="">
      <xdr:nvSpPr>
        <xdr:cNvPr id="238" name="楕円 237">
          <a:extLst>
            <a:ext uri="{FF2B5EF4-FFF2-40B4-BE49-F238E27FC236}">
              <a16:creationId xmlns:a16="http://schemas.microsoft.com/office/drawing/2014/main" id="{8D6737A5-D00F-47D1-AF65-850D8A398D1B}"/>
            </a:ext>
          </a:extLst>
        </xdr:cNvPr>
        <xdr:cNvSpPr/>
      </xdr:nvSpPr>
      <xdr:spPr>
        <a:xfrm>
          <a:off x="7810500" y="106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64605</xdr:rowOff>
    </xdr:from>
    <xdr:to>
      <xdr:col>45</xdr:col>
      <xdr:colOff>177800</xdr:colOff>
      <xdr:row>62</xdr:row>
      <xdr:rowOff>66820</xdr:rowOff>
    </xdr:to>
    <xdr:cxnSp macro="">
      <xdr:nvCxnSpPr>
        <xdr:cNvPr id="239" name="直線コネクタ 238">
          <a:extLst>
            <a:ext uri="{FF2B5EF4-FFF2-40B4-BE49-F238E27FC236}">
              <a16:creationId xmlns:a16="http://schemas.microsoft.com/office/drawing/2014/main" id="{8CD6CC63-9FA5-4EE3-B70A-A192783FCE09}"/>
            </a:ext>
          </a:extLst>
        </xdr:cNvPr>
        <xdr:cNvCxnSpPr/>
      </xdr:nvCxnSpPr>
      <xdr:spPr>
        <a:xfrm flipV="1">
          <a:off x="7861300" y="10694505"/>
          <a:ext cx="889000" cy="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40" name="n_1aveValue【橋りょう・トンネル】&#10;一人当たり有形固定資産（償却資産）額">
          <a:extLst>
            <a:ext uri="{FF2B5EF4-FFF2-40B4-BE49-F238E27FC236}">
              <a16:creationId xmlns:a16="http://schemas.microsoft.com/office/drawing/2014/main" id="{0A703BB4-649F-4D43-AADB-A2F47973546F}"/>
            </a:ext>
          </a:extLst>
        </xdr:cNvPr>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41" name="n_2aveValue【橋りょう・トンネル】&#10;一人当たり有形固定資産（償却資産）額">
          <a:extLst>
            <a:ext uri="{FF2B5EF4-FFF2-40B4-BE49-F238E27FC236}">
              <a16:creationId xmlns:a16="http://schemas.microsoft.com/office/drawing/2014/main" id="{06AEC3E7-740F-43D7-9FD8-9FDA744E1010}"/>
            </a:ext>
          </a:extLst>
        </xdr:cNvPr>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2" name="n_3aveValue【橋りょう・トンネル】&#10;一人当たり有形固定資産（償却資産）額">
          <a:extLst>
            <a:ext uri="{FF2B5EF4-FFF2-40B4-BE49-F238E27FC236}">
              <a16:creationId xmlns:a16="http://schemas.microsoft.com/office/drawing/2014/main" id="{10BF65D5-8D39-4EE3-ABB3-131BE7644A38}"/>
            </a:ext>
          </a:extLst>
        </xdr:cNvPr>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a:extLst>
            <a:ext uri="{FF2B5EF4-FFF2-40B4-BE49-F238E27FC236}">
              <a16:creationId xmlns:a16="http://schemas.microsoft.com/office/drawing/2014/main" id="{050CC432-7D79-46CA-A593-56EB5C9C6D97}"/>
            </a:ext>
          </a:extLst>
        </xdr:cNvPr>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104312</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715EE62B-0968-49A7-9F95-EFC98BFE499E}"/>
            </a:ext>
          </a:extLst>
        </xdr:cNvPr>
        <xdr:cNvSpPr txBox="1"/>
      </xdr:nvSpPr>
      <xdr:spPr>
        <a:xfrm>
          <a:off x="9327095" y="1073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106532</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E7B03481-2216-4703-A0C0-02C0A7AE4CC8}"/>
            </a:ext>
          </a:extLst>
        </xdr:cNvPr>
        <xdr:cNvSpPr txBox="1"/>
      </xdr:nvSpPr>
      <xdr:spPr>
        <a:xfrm>
          <a:off x="8450795" y="1073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108747</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9C904AFE-5557-4509-8105-C7EDDE152EF0}"/>
            </a:ext>
          </a:extLst>
        </xdr:cNvPr>
        <xdr:cNvSpPr txBox="1"/>
      </xdr:nvSpPr>
      <xdr:spPr>
        <a:xfrm>
          <a:off x="7561795" y="1073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67678CCF-9B54-4CBA-B663-BA7208906C9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19AAF93-4FA9-4069-83F4-AE460FEC03D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5B66F8CD-9C6D-43FE-884E-8607AD70DDA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A07A23E8-19DC-4B4F-8FD1-6083E04E3A5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3802EFE1-5081-4AD5-B98C-AC8FDFE6BFC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DECD8DDA-5DBF-435D-B68A-4A1E8DA11CC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98CABE27-5F68-4D8E-BC3F-C658021EA36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4C1A03A9-FD26-4060-89D9-F3387843796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6C45C583-1FBE-4255-9A3A-FEFE5ECAA7F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32D6831A-C985-4B5B-AC0E-4DF53A2E0E9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C339DA78-9CA8-4A6F-947B-C424C64BE38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a:extLst>
            <a:ext uri="{FF2B5EF4-FFF2-40B4-BE49-F238E27FC236}">
              <a16:creationId xmlns:a16="http://schemas.microsoft.com/office/drawing/2014/main" id="{FA7E1A74-ABEA-463B-B247-53EAD1FF577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a:extLst>
            <a:ext uri="{FF2B5EF4-FFF2-40B4-BE49-F238E27FC236}">
              <a16:creationId xmlns:a16="http://schemas.microsoft.com/office/drawing/2014/main" id="{ADC780EE-22B4-4F02-A75A-44F4F0E2DED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a:extLst>
            <a:ext uri="{FF2B5EF4-FFF2-40B4-BE49-F238E27FC236}">
              <a16:creationId xmlns:a16="http://schemas.microsoft.com/office/drawing/2014/main" id="{E58864B3-F608-4A50-A9D9-98ABDF961398}"/>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a:extLst>
            <a:ext uri="{FF2B5EF4-FFF2-40B4-BE49-F238E27FC236}">
              <a16:creationId xmlns:a16="http://schemas.microsoft.com/office/drawing/2014/main" id="{70413095-F26F-4895-8177-4BAE46AF881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a:extLst>
            <a:ext uri="{FF2B5EF4-FFF2-40B4-BE49-F238E27FC236}">
              <a16:creationId xmlns:a16="http://schemas.microsoft.com/office/drawing/2014/main" id="{023087C2-0717-490F-9CF6-ECE74E4DB82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a:extLst>
            <a:ext uri="{FF2B5EF4-FFF2-40B4-BE49-F238E27FC236}">
              <a16:creationId xmlns:a16="http://schemas.microsoft.com/office/drawing/2014/main" id="{63FA8612-FB6D-4CC6-9361-E00BFE5391E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a:extLst>
            <a:ext uri="{FF2B5EF4-FFF2-40B4-BE49-F238E27FC236}">
              <a16:creationId xmlns:a16="http://schemas.microsoft.com/office/drawing/2014/main" id="{7F29DF62-1B3B-4277-9FA3-06C6DB1A071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a:extLst>
            <a:ext uri="{FF2B5EF4-FFF2-40B4-BE49-F238E27FC236}">
              <a16:creationId xmlns:a16="http://schemas.microsoft.com/office/drawing/2014/main" id="{509BD41F-D15F-4DD6-8110-73C1C0FF2F4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a:extLst>
            <a:ext uri="{FF2B5EF4-FFF2-40B4-BE49-F238E27FC236}">
              <a16:creationId xmlns:a16="http://schemas.microsoft.com/office/drawing/2014/main" id="{8E21A621-83D6-494B-88AA-0A6870EA3F5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a:extLst>
            <a:ext uri="{FF2B5EF4-FFF2-40B4-BE49-F238E27FC236}">
              <a16:creationId xmlns:a16="http://schemas.microsoft.com/office/drawing/2014/main" id="{BD9E4FA3-ED8C-4257-B9AE-77FDF57D65DA}"/>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a:extLst>
            <a:ext uri="{FF2B5EF4-FFF2-40B4-BE49-F238E27FC236}">
              <a16:creationId xmlns:a16="http://schemas.microsoft.com/office/drawing/2014/main" id="{7225857B-2C67-41A9-ADD1-F673D0E03EA4}"/>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a:extLst>
            <a:ext uri="{FF2B5EF4-FFF2-40B4-BE49-F238E27FC236}">
              <a16:creationId xmlns:a16="http://schemas.microsoft.com/office/drawing/2014/main" id="{9726F332-3198-4D38-840A-D6681C7D430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CFB78780-FF72-4E48-8BDB-A40C8C5CF4E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a:extLst>
            <a:ext uri="{FF2B5EF4-FFF2-40B4-BE49-F238E27FC236}">
              <a16:creationId xmlns:a16="http://schemas.microsoft.com/office/drawing/2014/main" id="{B30A5CE8-E1E8-4E18-91E4-13BD5F3D1C4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a:extLst>
            <a:ext uri="{FF2B5EF4-FFF2-40B4-BE49-F238E27FC236}">
              <a16:creationId xmlns:a16="http://schemas.microsoft.com/office/drawing/2014/main" id="{D84F09C6-2885-4313-8E13-EBB1C759FB61}"/>
            </a:ext>
          </a:extLst>
        </xdr:cNvPr>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a:extLst>
            <a:ext uri="{FF2B5EF4-FFF2-40B4-BE49-F238E27FC236}">
              <a16:creationId xmlns:a16="http://schemas.microsoft.com/office/drawing/2014/main" id="{FE13838B-2F72-4C6D-9E4C-25329D8DCE67}"/>
            </a:ext>
          </a:extLst>
        </xdr:cNvPr>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a:extLst>
            <a:ext uri="{FF2B5EF4-FFF2-40B4-BE49-F238E27FC236}">
              <a16:creationId xmlns:a16="http://schemas.microsoft.com/office/drawing/2014/main" id="{98340E37-E7C0-4F56-A74A-851722DD0C29}"/>
            </a:ext>
          </a:extLst>
        </xdr:cNvPr>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a:extLst>
            <a:ext uri="{FF2B5EF4-FFF2-40B4-BE49-F238E27FC236}">
              <a16:creationId xmlns:a16="http://schemas.microsoft.com/office/drawing/2014/main" id="{E5D1398C-4C3D-45AF-BA0B-BB2E614863FC}"/>
            </a:ext>
          </a:extLst>
        </xdr:cNvPr>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a:extLst>
            <a:ext uri="{FF2B5EF4-FFF2-40B4-BE49-F238E27FC236}">
              <a16:creationId xmlns:a16="http://schemas.microsoft.com/office/drawing/2014/main" id="{2D2E561F-10FE-4B6F-B3EF-151D8F40E1FB}"/>
            </a:ext>
          </a:extLst>
        </xdr:cNvPr>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77" name="【公営住宅】&#10;有形固定資産減価償却率平均値テキスト">
          <a:extLst>
            <a:ext uri="{FF2B5EF4-FFF2-40B4-BE49-F238E27FC236}">
              <a16:creationId xmlns:a16="http://schemas.microsoft.com/office/drawing/2014/main" id="{B3D1DF84-7EDD-4B19-BA48-694DB3E2CE92}"/>
            </a:ext>
          </a:extLst>
        </xdr:cNvPr>
        <xdr:cNvSpPr txBox="1"/>
      </xdr:nvSpPr>
      <xdr:spPr>
        <a:xfrm>
          <a:off x="4673600" y="1432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a:extLst>
            <a:ext uri="{FF2B5EF4-FFF2-40B4-BE49-F238E27FC236}">
              <a16:creationId xmlns:a16="http://schemas.microsoft.com/office/drawing/2014/main" id="{DFDC4EC9-98CD-4F47-BC3C-1B6037969490}"/>
            </a:ext>
          </a:extLst>
        </xdr:cNvPr>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a:extLst>
            <a:ext uri="{FF2B5EF4-FFF2-40B4-BE49-F238E27FC236}">
              <a16:creationId xmlns:a16="http://schemas.microsoft.com/office/drawing/2014/main" id="{32AB4B27-AE04-4A5E-95B8-000BF27B705A}"/>
            </a:ext>
          </a:extLst>
        </xdr:cNvPr>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a:extLst>
            <a:ext uri="{FF2B5EF4-FFF2-40B4-BE49-F238E27FC236}">
              <a16:creationId xmlns:a16="http://schemas.microsoft.com/office/drawing/2014/main" id="{3B609F6B-C80A-42FA-B64E-7907FE9E64C9}"/>
            </a:ext>
          </a:extLst>
        </xdr:cNvPr>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a:extLst>
            <a:ext uri="{FF2B5EF4-FFF2-40B4-BE49-F238E27FC236}">
              <a16:creationId xmlns:a16="http://schemas.microsoft.com/office/drawing/2014/main" id="{5EAAA02B-296E-40AF-8E26-3C634201C39B}"/>
            </a:ext>
          </a:extLst>
        </xdr:cNvPr>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a:extLst>
            <a:ext uri="{FF2B5EF4-FFF2-40B4-BE49-F238E27FC236}">
              <a16:creationId xmlns:a16="http://schemas.microsoft.com/office/drawing/2014/main" id="{0A0F20B9-4501-487B-B833-E1F3ABB82B4F}"/>
            </a:ext>
          </a:extLst>
        </xdr:cNvPr>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B9E80ECE-589C-4D08-851C-D208D58A546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33F0A4C4-5D8C-46D0-8A0F-E3C7732B0CE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D2DBFC6C-5637-4901-9174-198E86EDD9E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8FC2F80C-57BE-4FBD-B44D-22239C62D47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84FF4D93-2CB3-4E07-AE3F-2779E0D7B2A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75474</xdr:rowOff>
    </xdr:from>
    <xdr:to>
      <xdr:col>24</xdr:col>
      <xdr:colOff>114300</xdr:colOff>
      <xdr:row>84</xdr:row>
      <xdr:rowOff>5624</xdr:rowOff>
    </xdr:to>
    <xdr:sp macro="" textlink="">
      <xdr:nvSpPr>
        <xdr:cNvPr id="288" name="楕円 287">
          <a:extLst>
            <a:ext uri="{FF2B5EF4-FFF2-40B4-BE49-F238E27FC236}">
              <a16:creationId xmlns:a16="http://schemas.microsoft.com/office/drawing/2014/main" id="{4977EFF4-365A-489C-A58A-8F4CBEDE44A5}"/>
            </a:ext>
          </a:extLst>
        </xdr:cNvPr>
        <xdr:cNvSpPr/>
      </xdr:nvSpPr>
      <xdr:spPr>
        <a:xfrm>
          <a:off x="4584700" y="1430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98351</xdr:rowOff>
    </xdr:from>
    <xdr:ext cx="405111" cy="259045"/>
    <xdr:sp macro="" textlink="">
      <xdr:nvSpPr>
        <xdr:cNvPr id="289" name="【公営住宅】&#10;有形固定資産減価償却率該当値テキスト">
          <a:extLst>
            <a:ext uri="{FF2B5EF4-FFF2-40B4-BE49-F238E27FC236}">
              <a16:creationId xmlns:a16="http://schemas.microsoft.com/office/drawing/2014/main" id="{47E5463E-B025-4B30-99A1-9E23A775554E}"/>
            </a:ext>
          </a:extLst>
        </xdr:cNvPr>
        <xdr:cNvSpPr txBox="1"/>
      </xdr:nvSpPr>
      <xdr:spPr>
        <a:xfrm>
          <a:off x="4673600" y="14157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47716</xdr:rowOff>
    </xdr:from>
    <xdr:to>
      <xdr:col>20</xdr:col>
      <xdr:colOff>38100</xdr:colOff>
      <xdr:row>83</xdr:row>
      <xdr:rowOff>149316</xdr:rowOff>
    </xdr:to>
    <xdr:sp macro="" textlink="">
      <xdr:nvSpPr>
        <xdr:cNvPr id="290" name="楕円 289">
          <a:extLst>
            <a:ext uri="{FF2B5EF4-FFF2-40B4-BE49-F238E27FC236}">
              <a16:creationId xmlns:a16="http://schemas.microsoft.com/office/drawing/2014/main" id="{C636369A-082A-4F24-8073-6F9435A1995E}"/>
            </a:ext>
          </a:extLst>
        </xdr:cNvPr>
        <xdr:cNvSpPr/>
      </xdr:nvSpPr>
      <xdr:spPr>
        <a:xfrm>
          <a:off x="3746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98516</xdr:rowOff>
    </xdr:from>
    <xdr:to>
      <xdr:col>24</xdr:col>
      <xdr:colOff>63500</xdr:colOff>
      <xdr:row>83</xdr:row>
      <xdr:rowOff>126274</xdr:rowOff>
    </xdr:to>
    <xdr:cxnSp macro="">
      <xdr:nvCxnSpPr>
        <xdr:cNvPr id="291" name="直線コネクタ 290">
          <a:extLst>
            <a:ext uri="{FF2B5EF4-FFF2-40B4-BE49-F238E27FC236}">
              <a16:creationId xmlns:a16="http://schemas.microsoft.com/office/drawing/2014/main" id="{55B3540E-B51B-401B-B060-5BB5EFE2F931}"/>
            </a:ext>
          </a:extLst>
        </xdr:cNvPr>
        <xdr:cNvCxnSpPr/>
      </xdr:nvCxnSpPr>
      <xdr:spPr>
        <a:xfrm>
          <a:off x="3797300" y="1432886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13426</xdr:rowOff>
    </xdr:from>
    <xdr:to>
      <xdr:col>15</xdr:col>
      <xdr:colOff>101600</xdr:colOff>
      <xdr:row>83</xdr:row>
      <xdr:rowOff>115026</xdr:rowOff>
    </xdr:to>
    <xdr:sp macro="" textlink="">
      <xdr:nvSpPr>
        <xdr:cNvPr id="292" name="楕円 291">
          <a:extLst>
            <a:ext uri="{FF2B5EF4-FFF2-40B4-BE49-F238E27FC236}">
              <a16:creationId xmlns:a16="http://schemas.microsoft.com/office/drawing/2014/main" id="{B64C4231-563B-40DC-AC1C-8DC51A714C0C}"/>
            </a:ext>
          </a:extLst>
        </xdr:cNvPr>
        <xdr:cNvSpPr/>
      </xdr:nvSpPr>
      <xdr:spPr>
        <a:xfrm>
          <a:off x="2857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64226</xdr:rowOff>
    </xdr:from>
    <xdr:to>
      <xdr:col>19</xdr:col>
      <xdr:colOff>177800</xdr:colOff>
      <xdr:row>83</xdr:row>
      <xdr:rowOff>98516</xdr:rowOff>
    </xdr:to>
    <xdr:cxnSp macro="">
      <xdr:nvCxnSpPr>
        <xdr:cNvPr id="293" name="直線コネクタ 292">
          <a:extLst>
            <a:ext uri="{FF2B5EF4-FFF2-40B4-BE49-F238E27FC236}">
              <a16:creationId xmlns:a16="http://schemas.microsoft.com/office/drawing/2014/main" id="{99A1F205-FC1B-42DA-A50F-2BDB87E0FB8B}"/>
            </a:ext>
          </a:extLst>
        </xdr:cNvPr>
        <xdr:cNvCxnSpPr/>
      </xdr:nvCxnSpPr>
      <xdr:spPr>
        <a:xfrm>
          <a:off x="2908300" y="142945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152219</xdr:rowOff>
    </xdr:from>
    <xdr:to>
      <xdr:col>10</xdr:col>
      <xdr:colOff>165100</xdr:colOff>
      <xdr:row>83</xdr:row>
      <xdr:rowOff>82369</xdr:rowOff>
    </xdr:to>
    <xdr:sp macro="" textlink="">
      <xdr:nvSpPr>
        <xdr:cNvPr id="294" name="楕円 293">
          <a:extLst>
            <a:ext uri="{FF2B5EF4-FFF2-40B4-BE49-F238E27FC236}">
              <a16:creationId xmlns:a16="http://schemas.microsoft.com/office/drawing/2014/main" id="{87F5B831-184C-4172-BEDF-FE62835CCB89}"/>
            </a:ext>
          </a:extLst>
        </xdr:cNvPr>
        <xdr:cNvSpPr/>
      </xdr:nvSpPr>
      <xdr:spPr>
        <a:xfrm>
          <a:off x="1968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31569</xdr:rowOff>
    </xdr:from>
    <xdr:to>
      <xdr:col>15</xdr:col>
      <xdr:colOff>50800</xdr:colOff>
      <xdr:row>83</xdr:row>
      <xdr:rowOff>64226</xdr:rowOff>
    </xdr:to>
    <xdr:cxnSp macro="">
      <xdr:nvCxnSpPr>
        <xdr:cNvPr id="295" name="直線コネクタ 294">
          <a:extLst>
            <a:ext uri="{FF2B5EF4-FFF2-40B4-BE49-F238E27FC236}">
              <a16:creationId xmlns:a16="http://schemas.microsoft.com/office/drawing/2014/main" id="{0E36EE11-E43C-4609-8791-4A9757BFED7B}"/>
            </a:ext>
          </a:extLst>
        </xdr:cNvPr>
        <xdr:cNvCxnSpPr/>
      </xdr:nvCxnSpPr>
      <xdr:spPr>
        <a:xfrm>
          <a:off x="2019300" y="142619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296" name="n_1aveValue【公営住宅】&#10;有形固定資産減価償却率">
          <a:extLst>
            <a:ext uri="{FF2B5EF4-FFF2-40B4-BE49-F238E27FC236}">
              <a16:creationId xmlns:a16="http://schemas.microsoft.com/office/drawing/2014/main" id="{CC05983A-CD16-44E2-A853-04B3F54F95BA}"/>
            </a:ext>
          </a:extLst>
        </xdr:cNvPr>
        <xdr:cNvSpPr txBox="1"/>
      </xdr:nvSpPr>
      <xdr:spPr>
        <a:xfrm>
          <a:off x="35820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297" name="n_2aveValue【公営住宅】&#10;有形固定資産減価償却率">
          <a:extLst>
            <a:ext uri="{FF2B5EF4-FFF2-40B4-BE49-F238E27FC236}">
              <a16:creationId xmlns:a16="http://schemas.microsoft.com/office/drawing/2014/main" id="{07081FEF-C0E7-4D4B-890C-BD5510696F84}"/>
            </a:ext>
          </a:extLst>
        </xdr:cNvPr>
        <xdr:cNvSpPr txBox="1"/>
      </xdr:nvSpPr>
      <xdr:spPr>
        <a:xfrm>
          <a:off x="2705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298" name="n_3aveValue【公営住宅】&#10;有形固定資産減価償却率">
          <a:extLst>
            <a:ext uri="{FF2B5EF4-FFF2-40B4-BE49-F238E27FC236}">
              <a16:creationId xmlns:a16="http://schemas.microsoft.com/office/drawing/2014/main" id="{6308B1EC-40BD-48B0-979D-3178E28BCDBE}"/>
            </a:ext>
          </a:extLst>
        </xdr:cNvPr>
        <xdr:cNvSpPr txBox="1"/>
      </xdr:nvSpPr>
      <xdr:spPr>
        <a:xfrm>
          <a:off x="1816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a:extLst>
            <a:ext uri="{FF2B5EF4-FFF2-40B4-BE49-F238E27FC236}">
              <a16:creationId xmlns:a16="http://schemas.microsoft.com/office/drawing/2014/main" id="{26C3B677-F4BC-4C38-903E-9A117CC53490}"/>
            </a:ext>
          </a:extLst>
        </xdr:cNvPr>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165843</xdr:rowOff>
    </xdr:from>
    <xdr:ext cx="405111" cy="259045"/>
    <xdr:sp macro="" textlink="">
      <xdr:nvSpPr>
        <xdr:cNvPr id="300" name="n_1mainValue【公営住宅】&#10;有形固定資産減価償却率">
          <a:extLst>
            <a:ext uri="{FF2B5EF4-FFF2-40B4-BE49-F238E27FC236}">
              <a16:creationId xmlns:a16="http://schemas.microsoft.com/office/drawing/2014/main" id="{037FE3B9-C9F5-4EC1-B936-D51776554610}"/>
            </a:ext>
          </a:extLst>
        </xdr:cNvPr>
        <xdr:cNvSpPr txBox="1"/>
      </xdr:nvSpPr>
      <xdr:spPr>
        <a:xfrm>
          <a:off x="35820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131553</xdr:rowOff>
    </xdr:from>
    <xdr:ext cx="405111" cy="259045"/>
    <xdr:sp macro="" textlink="">
      <xdr:nvSpPr>
        <xdr:cNvPr id="301" name="n_2mainValue【公営住宅】&#10;有形固定資産減価償却率">
          <a:extLst>
            <a:ext uri="{FF2B5EF4-FFF2-40B4-BE49-F238E27FC236}">
              <a16:creationId xmlns:a16="http://schemas.microsoft.com/office/drawing/2014/main" id="{B50776C9-A084-4191-AE7A-328AD689CEF9}"/>
            </a:ext>
          </a:extLst>
        </xdr:cNvPr>
        <xdr:cNvSpPr txBox="1"/>
      </xdr:nvSpPr>
      <xdr:spPr>
        <a:xfrm>
          <a:off x="2705744" y="1401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98896</xdr:rowOff>
    </xdr:from>
    <xdr:ext cx="405111" cy="259045"/>
    <xdr:sp macro="" textlink="">
      <xdr:nvSpPr>
        <xdr:cNvPr id="302" name="n_3mainValue【公営住宅】&#10;有形固定資産減価償却率">
          <a:extLst>
            <a:ext uri="{FF2B5EF4-FFF2-40B4-BE49-F238E27FC236}">
              <a16:creationId xmlns:a16="http://schemas.microsoft.com/office/drawing/2014/main" id="{29A75B76-A589-4C15-95CF-528B813DFE06}"/>
            </a:ext>
          </a:extLst>
        </xdr:cNvPr>
        <xdr:cNvSpPr txBox="1"/>
      </xdr:nvSpPr>
      <xdr:spPr>
        <a:xfrm>
          <a:off x="1816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27F91FEF-DFF0-45CE-A82D-F55B3F54134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31717780-0F39-4F03-A2FB-8EC15129B3D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A657096E-1596-4F0F-A5F4-ABD62A92DB6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8F3942A7-1120-41CC-8B07-640B27621F4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682B1816-B5D3-4DCD-8066-FF92ED827F9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7509CC43-4DC5-4CB8-8771-B9755714F84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EA8E46C7-6216-4112-8AA4-D586005B9CB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834E70FD-8738-4267-9628-4C9BD169E53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115BA747-729B-4FEC-A60D-E48AF798B11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91DDC283-B11D-4450-A69C-2BB75A3B4D9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35295EF1-AE5E-43CB-8227-7B5FB248A0C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07F97460-1F47-49E0-806F-D62445BD400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CE3D6B00-CF58-4FD1-829F-C7ADA9CC1A7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F41D69BA-A4D3-471D-B87A-257251AFB877}"/>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BC7F676C-0DB4-4D6A-B277-15693354EF1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AF2FB13F-7806-4B12-A4E7-379FCDCC4C4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030DE7F7-4EA5-4834-8BCA-D373843430D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E3221F1F-ECBA-4038-8092-A7F2CEC36E6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CCF4FC04-8DBC-4420-B31A-8B1FA963644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861C73BF-D759-44DB-8459-54958A2A043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AA48DEFE-3028-4BC3-BAB4-5F5FF56EE85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66C9CF25-ED9D-4098-A17A-11F5E2ADC2E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a:extLst>
            <a:ext uri="{FF2B5EF4-FFF2-40B4-BE49-F238E27FC236}">
              <a16:creationId xmlns:a16="http://schemas.microsoft.com/office/drawing/2014/main" id="{912874CF-9D92-4C58-8366-78E91F71D42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a:extLst>
            <a:ext uri="{FF2B5EF4-FFF2-40B4-BE49-F238E27FC236}">
              <a16:creationId xmlns:a16="http://schemas.microsoft.com/office/drawing/2014/main" id="{95A0BF7E-5FA4-4E48-8C30-D5CCA507D432}"/>
            </a:ext>
          </a:extLst>
        </xdr:cNvPr>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a:extLst>
            <a:ext uri="{FF2B5EF4-FFF2-40B4-BE49-F238E27FC236}">
              <a16:creationId xmlns:a16="http://schemas.microsoft.com/office/drawing/2014/main" id="{7F07D57E-9BFE-48C6-84A9-7955628F403F}"/>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a:extLst>
            <a:ext uri="{FF2B5EF4-FFF2-40B4-BE49-F238E27FC236}">
              <a16:creationId xmlns:a16="http://schemas.microsoft.com/office/drawing/2014/main" id="{51C96DBC-439B-4B6A-AD80-6CFF72B092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a:extLst>
            <a:ext uri="{FF2B5EF4-FFF2-40B4-BE49-F238E27FC236}">
              <a16:creationId xmlns:a16="http://schemas.microsoft.com/office/drawing/2014/main" id="{A7106925-7AEA-4338-9237-CB308DC2FE1D}"/>
            </a:ext>
          </a:extLst>
        </xdr:cNvPr>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a:extLst>
            <a:ext uri="{FF2B5EF4-FFF2-40B4-BE49-F238E27FC236}">
              <a16:creationId xmlns:a16="http://schemas.microsoft.com/office/drawing/2014/main" id="{8E6D8E84-BB8E-415C-A560-15E303A9C316}"/>
            </a:ext>
          </a:extLst>
        </xdr:cNvPr>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31" name="【公営住宅】&#10;一人当たり面積平均値テキスト">
          <a:extLst>
            <a:ext uri="{FF2B5EF4-FFF2-40B4-BE49-F238E27FC236}">
              <a16:creationId xmlns:a16="http://schemas.microsoft.com/office/drawing/2014/main" id="{578116FB-EC05-4373-A1C9-47B4B75CF7C1}"/>
            </a:ext>
          </a:extLst>
        </xdr:cNvPr>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a:extLst>
            <a:ext uri="{FF2B5EF4-FFF2-40B4-BE49-F238E27FC236}">
              <a16:creationId xmlns:a16="http://schemas.microsoft.com/office/drawing/2014/main" id="{92791E44-CAE1-4112-9FFB-C2DB3D8951AD}"/>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a:extLst>
            <a:ext uri="{FF2B5EF4-FFF2-40B4-BE49-F238E27FC236}">
              <a16:creationId xmlns:a16="http://schemas.microsoft.com/office/drawing/2014/main" id="{4E19037E-55DF-431D-BD2F-9ED6E087F9F3}"/>
            </a:ext>
          </a:extLst>
        </xdr:cNvPr>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a:extLst>
            <a:ext uri="{FF2B5EF4-FFF2-40B4-BE49-F238E27FC236}">
              <a16:creationId xmlns:a16="http://schemas.microsoft.com/office/drawing/2014/main" id="{ABC9C609-B401-4F29-91D3-842F32190E50}"/>
            </a:ext>
          </a:extLst>
        </xdr:cNvPr>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a:extLst>
            <a:ext uri="{FF2B5EF4-FFF2-40B4-BE49-F238E27FC236}">
              <a16:creationId xmlns:a16="http://schemas.microsoft.com/office/drawing/2014/main" id="{1AE7E7C6-BDD5-4FE4-A5E7-39208299CE61}"/>
            </a:ext>
          </a:extLst>
        </xdr:cNvPr>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a:extLst>
            <a:ext uri="{FF2B5EF4-FFF2-40B4-BE49-F238E27FC236}">
              <a16:creationId xmlns:a16="http://schemas.microsoft.com/office/drawing/2014/main" id="{545D15EF-21E8-4805-9F7F-0C2B51476629}"/>
            </a:ext>
          </a:extLst>
        </xdr:cNvPr>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649356EC-7FF9-49C9-95ED-487DE260364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F1C4D001-1B8D-4032-A7BA-02B325E7216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D4B469EC-5FC1-46DC-BAEA-818B964CAFB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6A1792A9-CA4E-4FBF-B2D0-FEFF89B1106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DE717C39-59C0-4E0A-A5EF-F6006DBD45F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27687</xdr:rowOff>
    </xdr:from>
    <xdr:to>
      <xdr:col>55</xdr:col>
      <xdr:colOff>50800</xdr:colOff>
      <xdr:row>83</xdr:row>
      <xdr:rowOff>129287</xdr:rowOff>
    </xdr:to>
    <xdr:sp macro="" textlink="">
      <xdr:nvSpPr>
        <xdr:cNvPr id="342" name="楕円 341">
          <a:extLst>
            <a:ext uri="{FF2B5EF4-FFF2-40B4-BE49-F238E27FC236}">
              <a16:creationId xmlns:a16="http://schemas.microsoft.com/office/drawing/2014/main" id="{B75A5AA8-060F-47D5-BFD9-80F4AE452415}"/>
            </a:ext>
          </a:extLst>
        </xdr:cNvPr>
        <xdr:cNvSpPr/>
      </xdr:nvSpPr>
      <xdr:spPr>
        <a:xfrm>
          <a:off x="10426700" y="1425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50564</xdr:rowOff>
    </xdr:from>
    <xdr:ext cx="469744" cy="259045"/>
    <xdr:sp macro="" textlink="">
      <xdr:nvSpPr>
        <xdr:cNvPr id="343" name="【公営住宅】&#10;一人当たり面積該当値テキスト">
          <a:extLst>
            <a:ext uri="{FF2B5EF4-FFF2-40B4-BE49-F238E27FC236}">
              <a16:creationId xmlns:a16="http://schemas.microsoft.com/office/drawing/2014/main" id="{5FE70776-6E05-4D20-B6CB-0F845E47C451}"/>
            </a:ext>
          </a:extLst>
        </xdr:cNvPr>
        <xdr:cNvSpPr txBox="1"/>
      </xdr:nvSpPr>
      <xdr:spPr>
        <a:xfrm>
          <a:off x="10515600"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30735</xdr:rowOff>
    </xdr:from>
    <xdr:to>
      <xdr:col>50</xdr:col>
      <xdr:colOff>165100</xdr:colOff>
      <xdr:row>83</xdr:row>
      <xdr:rowOff>132335</xdr:rowOff>
    </xdr:to>
    <xdr:sp macro="" textlink="">
      <xdr:nvSpPr>
        <xdr:cNvPr id="344" name="楕円 343">
          <a:extLst>
            <a:ext uri="{FF2B5EF4-FFF2-40B4-BE49-F238E27FC236}">
              <a16:creationId xmlns:a16="http://schemas.microsoft.com/office/drawing/2014/main" id="{068482D3-9F71-4BCC-ACCC-515DD57B4C62}"/>
            </a:ext>
          </a:extLst>
        </xdr:cNvPr>
        <xdr:cNvSpPr/>
      </xdr:nvSpPr>
      <xdr:spPr>
        <a:xfrm>
          <a:off x="9588500" y="142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78487</xdr:rowOff>
    </xdr:from>
    <xdr:to>
      <xdr:col>55</xdr:col>
      <xdr:colOff>0</xdr:colOff>
      <xdr:row>83</xdr:row>
      <xdr:rowOff>81535</xdr:rowOff>
    </xdr:to>
    <xdr:cxnSp macro="">
      <xdr:nvCxnSpPr>
        <xdr:cNvPr id="345" name="直線コネクタ 344">
          <a:extLst>
            <a:ext uri="{FF2B5EF4-FFF2-40B4-BE49-F238E27FC236}">
              <a16:creationId xmlns:a16="http://schemas.microsoft.com/office/drawing/2014/main" id="{F3D7A681-3650-465A-B5F2-CE63A2D175E2}"/>
            </a:ext>
          </a:extLst>
        </xdr:cNvPr>
        <xdr:cNvCxnSpPr/>
      </xdr:nvCxnSpPr>
      <xdr:spPr>
        <a:xfrm flipV="1">
          <a:off x="9639300" y="14308837"/>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33020</xdr:rowOff>
    </xdr:from>
    <xdr:to>
      <xdr:col>46</xdr:col>
      <xdr:colOff>38100</xdr:colOff>
      <xdr:row>83</xdr:row>
      <xdr:rowOff>134620</xdr:rowOff>
    </xdr:to>
    <xdr:sp macro="" textlink="">
      <xdr:nvSpPr>
        <xdr:cNvPr id="346" name="楕円 345">
          <a:extLst>
            <a:ext uri="{FF2B5EF4-FFF2-40B4-BE49-F238E27FC236}">
              <a16:creationId xmlns:a16="http://schemas.microsoft.com/office/drawing/2014/main" id="{84CCD2CE-8798-4D1B-9048-B284AF5C130E}"/>
            </a:ext>
          </a:extLst>
        </xdr:cNvPr>
        <xdr:cNvSpPr/>
      </xdr:nvSpPr>
      <xdr:spPr>
        <a:xfrm>
          <a:off x="869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81535</xdr:rowOff>
    </xdr:from>
    <xdr:to>
      <xdr:col>50</xdr:col>
      <xdr:colOff>114300</xdr:colOff>
      <xdr:row>83</xdr:row>
      <xdr:rowOff>83820</xdr:rowOff>
    </xdr:to>
    <xdr:cxnSp macro="">
      <xdr:nvCxnSpPr>
        <xdr:cNvPr id="347" name="直線コネクタ 346">
          <a:extLst>
            <a:ext uri="{FF2B5EF4-FFF2-40B4-BE49-F238E27FC236}">
              <a16:creationId xmlns:a16="http://schemas.microsoft.com/office/drawing/2014/main" id="{33042C91-9FFE-4386-B3C4-CF40B4E4B796}"/>
            </a:ext>
          </a:extLst>
        </xdr:cNvPr>
        <xdr:cNvCxnSpPr/>
      </xdr:nvCxnSpPr>
      <xdr:spPr>
        <a:xfrm flipV="1">
          <a:off x="8750300" y="143118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36830</xdr:rowOff>
    </xdr:from>
    <xdr:to>
      <xdr:col>41</xdr:col>
      <xdr:colOff>101600</xdr:colOff>
      <xdr:row>83</xdr:row>
      <xdr:rowOff>138430</xdr:rowOff>
    </xdr:to>
    <xdr:sp macro="" textlink="">
      <xdr:nvSpPr>
        <xdr:cNvPr id="348" name="楕円 347">
          <a:extLst>
            <a:ext uri="{FF2B5EF4-FFF2-40B4-BE49-F238E27FC236}">
              <a16:creationId xmlns:a16="http://schemas.microsoft.com/office/drawing/2014/main" id="{C8639631-1080-4E7B-A09E-87D97D61997F}"/>
            </a:ext>
          </a:extLst>
        </xdr:cNvPr>
        <xdr:cNvSpPr/>
      </xdr:nvSpPr>
      <xdr:spPr>
        <a:xfrm>
          <a:off x="7810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83820</xdr:rowOff>
    </xdr:from>
    <xdr:to>
      <xdr:col>45</xdr:col>
      <xdr:colOff>177800</xdr:colOff>
      <xdr:row>83</xdr:row>
      <xdr:rowOff>87630</xdr:rowOff>
    </xdr:to>
    <xdr:cxnSp macro="">
      <xdr:nvCxnSpPr>
        <xdr:cNvPr id="349" name="直線コネクタ 348">
          <a:extLst>
            <a:ext uri="{FF2B5EF4-FFF2-40B4-BE49-F238E27FC236}">
              <a16:creationId xmlns:a16="http://schemas.microsoft.com/office/drawing/2014/main" id="{72916E3F-EC7F-4078-AD10-BC910660EBA2}"/>
            </a:ext>
          </a:extLst>
        </xdr:cNvPr>
        <xdr:cNvCxnSpPr/>
      </xdr:nvCxnSpPr>
      <xdr:spPr>
        <a:xfrm flipV="1">
          <a:off x="7861300" y="14314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50" name="n_1aveValue【公営住宅】&#10;一人当たり面積">
          <a:extLst>
            <a:ext uri="{FF2B5EF4-FFF2-40B4-BE49-F238E27FC236}">
              <a16:creationId xmlns:a16="http://schemas.microsoft.com/office/drawing/2014/main" id="{1A5F35B4-FB42-46EC-A017-8B0AECA11603}"/>
            </a:ext>
          </a:extLst>
        </xdr:cNvPr>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51" name="n_2aveValue【公営住宅】&#10;一人当たり面積">
          <a:extLst>
            <a:ext uri="{FF2B5EF4-FFF2-40B4-BE49-F238E27FC236}">
              <a16:creationId xmlns:a16="http://schemas.microsoft.com/office/drawing/2014/main" id="{CA4632A2-E032-4643-9F59-BD090C2977A6}"/>
            </a:ext>
          </a:extLst>
        </xdr:cNvPr>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52" name="n_3aveValue【公営住宅】&#10;一人当たり面積">
          <a:extLst>
            <a:ext uri="{FF2B5EF4-FFF2-40B4-BE49-F238E27FC236}">
              <a16:creationId xmlns:a16="http://schemas.microsoft.com/office/drawing/2014/main" id="{66E5B3FA-38F8-435F-B43A-B90464CF891D}"/>
            </a:ext>
          </a:extLst>
        </xdr:cNvPr>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a:extLst>
            <a:ext uri="{FF2B5EF4-FFF2-40B4-BE49-F238E27FC236}">
              <a16:creationId xmlns:a16="http://schemas.microsoft.com/office/drawing/2014/main" id="{E9F1D51A-BB9C-48F3-852F-A1CB523589FC}"/>
            </a:ext>
          </a:extLst>
        </xdr:cNvPr>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148862</xdr:rowOff>
    </xdr:from>
    <xdr:ext cx="469744" cy="259045"/>
    <xdr:sp macro="" textlink="">
      <xdr:nvSpPr>
        <xdr:cNvPr id="354" name="n_1mainValue【公営住宅】&#10;一人当たり面積">
          <a:extLst>
            <a:ext uri="{FF2B5EF4-FFF2-40B4-BE49-F238E27FC236}">
              <a16:creationId xmlns:a16="http://schemas.microsoft.com/office/drawing/2014/main" id="{4082C9C0-1702-4979-81B3-FA18AF7A6862}"/>
            </a:ext>
          </a:extLst>
        </xdr:cNvPr>
        <xdr:cNvSpPr txBox="1"/>
      </xdr:nvSpPr>
      <xdr:spPr>
        <a:xfrm>
          <a:off x="93917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151147</xdr:rowOff>
    </xdr:from>
    <xdr:ext cx="469744" cy="259045"/>
    <xdr:sp macro="" textlink="">
      <xdr:nvSpPr>
        <xdr:cNvPr id="355" name="n_2mainValue【公営住宅】&#10;一人当たり面積">
          <a:extLst>
            <a:ext uri="{FF2B5EF4-FFF2-40B4-BE49-F238E27FC236}">
              <a16:creationId xmlns:a16="http://schemas.microsoft.com/office/drawing/2014/main" id="{217331BD-4B91-4252-BA52-AD122A663DEE}"/>
            </a:ext>
          </a:extLst>
        </xdr:cNvPr>
        <xdr:cNvSpPr txBox="1"/>
      </xdr:nvSpPr>
      <xdr:spPr>
        <a:xfrm>
          <a:off x="8515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154957</xdr:rowOff>
    </xdr:from>
    <xdr:ext cx="469744" cy="259045"/>
    <xdr:sp macro="" textlink="">
      <xdr:nvSpPr>
        <xdr:cNvPr id="356" name="n_3mainValue【公営住宅】&#10;一人当たり面積">
          <a:extLst>
            <a:ext uri="{FF2B5EF4-FFF2-40B4-BE49-F238E27FC236}">
              <a16:creationId xmlns:a16="http://schemas.microsoft.com/office/drawing/2014/main" id="{2F38B583-E0C4-42FA-8B13-24A1A9ADE5C7}"/>
            </a:ext>
          </a:extLst>
        </xdr:cNvPr>
        <xdr:cNvSpPr txBox="1"/>
      </xdr:nvSpPr>
      <xdr:spPr>
        <a:xfrm>
          <a:off x="7626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886AE55F-9171-4399-B777-0BF130EE0D4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383164B7-A0E4-4E72-ADCB-658C93322A9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DAEB475C-525C-4306-8D56-CDF62076CB5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7AAAA4E9-2CEB-4FF2-A76E-55771174217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CEB70A3B-6D5F-474B-984A-1D9154B7805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6291F160-1C53-48E9-AAB5-860F001BB7B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12ED0554-0E75-4686-B87A-154FA7FDEE7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488AF070-9270-4CFA-9330-0560D1255FF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a:extLst>
            <a:ext uri="{FF2B5EF4-FFF2-40B4-BE49-F238E27FC236}">
              <a16:creationId xmlns:a16="http://schemas.microsoft.com/office/drawing/2014/main" id="{748ACEE5-8376-4AEA-AD66-1558C318CE0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a:extLst>
            <a:ext uri="{FF2B5EF4-FFF2-40B4-BE49-F238E27FC236}">
              <a16:creationId xmlns:a16="http://schemas.microsoft.com/office/drawing/2014/main" id="{9EBC7EC4-0BE1-4936-BF57-AD3E3B679E0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a:extLst>
            <a:ext uri="{FF2B5EF4-FFF2-40B4-BE49-F238E27FC236}">
              <a16:creationId xmlns:a16="http://schemas.microsoft.com/office/drawing/2014/main" id="{42E03BF3-4A2E-49EE-A419-E415711159D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a:extLst>
            <a:ext uri="{FF2B5EF4-FFF2-40B4-BE49-F238E27FC236}">
              <a16:creationId xmlns:a16="http://schemas.microsoft.com/office/drawing/2014/main" id="{5850C1D2-2C36-4BEF-9F29-0E42D29F4D1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a:extLst>
            <a:ext uri="{FF2B5EF4-FFF2-40B4-BE49-F238E27FC236}">
              <a16:creationId xmlns:a16="http://schemas.microsoft.com/office/drawing/2014/main" id="{FA622416-D913-42B6-9F03-51823FF6F13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a:extLst>
            <a:ext uri="{FF2B5EF4-FFF2-40B4-BE49-F238E27FC236}">
              <a16:creationId xmlns:a16="http://schemas.microsoft.com/office/drawing/2014/main" id="{B9D63265-861D-4BF7-875E-5DF6829067D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a:extLst>
            <a:ext uri="{FF2B5EF4-FFF2-40B4-BE49-F238E27FC236}">
              <a16:creationId xmlns:a16="http://schemas.microsoft.com/office/drawing/2014/main" id="{993CB137-D5D5-4D4B-96EA-70EFEAC73A6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a:extLst>
            <a:ext uri="{FF2B5EF4-FFF2-40B4-BE49-F238E27FC236}">
              <a16:creationId xmlns:a16="http://schemas.microsoft.com/office/drawing/2014/main" id="{FF5CFD77-A947-4EA7-8C04-5119F46DE88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a:extLst>
            <a:ext uri="{FF2B5EF4-FFF2-40B4-BE49-F238E27FC236}">
              <a16:creationId xmlns:a16="http://schemas.microsoft.com/office/drawing/2014/main" id="{ED199C71-D94A-41E1-BE34-1A3E477C20C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a:extLst>
            <a:ext uri="{FF2B5EF4-FFF2-40B4-BE49-F238E27FC236}">
              <a16:creationId xmlns:a16="http://schemas.microsoft.com/office/drawing/2014/main" id="{99D07D19-4E46-4753-9B6F-D8BC73419EA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a:extLst>
            <a:ext uri="{FF2B5EF4-FFF2-40B4-BE49-F238E27FC236}">
              <a16:creationId xmlns:a16="http://schemas.microsoft.com/office/drawing/2014/main" id="{B7FC48E7-CE09-4C5B-87CB-F9BC0F32D0C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a:extLst>
            <a:ext uri="{FF2B5EF4-FFF2-40B4-BE49-F238E27FC236}">
              <a16:creationId xmlns:a16="http://schemas.microsoft.com/office/drawing/2014/main" id="{F3813D4F-E402-426D-82C7-0DAE791EF3C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a:extLst>
            <a:ext uri="{FF2B5EF4-FFF2-40B4-BE49-F238E27FC236}">
              <a16:creationId xmlns:a16="http://schemas.microsoft.com/office/drawing/2014/main" id="{6957B876-83D0-41A6-9487-3B1CB9823B3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a:extLst>
            <a:ext uri="{FF2B5EF4-FFF2-40B4-BE49-F238E27FC236}">
              <a16:creationId xmlns:a16="http://schemas.microsoft.com/office/drawing/2014/main" id="{13413D7F-7429-4B49-B1A7-A409C83772D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a:extLst>
            <a:ext uri="{FF2B5EF4-FFF2-40B4-BE49-F238E27FC236}">
              <a16:creationId xmlns:a16="http://schemas.microsoft.com/office/drawing/2014/main" id="{AEA12D74-2238-4C88-9789-672EDB7C41F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a:extLst>
            <a:ext uri="{FF2B5EF4-FFF2-40B4-BE49-F238E27FC236}">
              <a16:creationId xmlns:a16="http://schemas.microsoft.com/office/drawing/2014/main" id="{4A14FD99-5AA5-4585-B085-415C48DFFC7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a:extLst>
            <a:ext uri="{FF2B5EF4-FFF2-40B4-BE49-F238E27FC236}">
              <a16:creationId xmlns:a16="http://schemas.microsoft.com/office/drawing/2014/main" id="{3E618BC2-D182-42CF-AEA8-3C97862C35E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a:extLst>
            <a:ext uri="{FF2B5EF4-FFF2-40B4-BE49-F238E27FC236}">
              <a16:creationId xmlns:a16="http://schemas.microsoft.com/office/drawing/2014/main" id="{104B04B9-592D-4A80-8564-58EECCC6E9C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a:extLst>
            <a:ext uri="{FF2B5EF4-FFF2-40B4-BE49-F238E27FC236}">
              <a16:creationId xmlns:a16="http://schemas.microsoft.com/office/drawing/2014/main" id="{D426F548-7695-4353-A012-5D46C59AE7D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a:extLst>
            <a:ext uri="{FF2B5EF4-FFF2-40B4-BE49-F238E27FC236}">
              <a16:creationId xmlns:a16="http://schemas.microsoft.com/office/drawing/2014/main" id="{414231A6-C0D1-49E1-B63C-CFB11D39EFE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a:extLst>
            <a:ext uri="{FF2B5EF4-FFF2-40B4-BE49-F238E27FC236}">
              <a16:creationId xmlns:a16="http://schemas.microsoft.com/office/drawing/2014/main" id="{B5BBFB04-C992-4E59-BF95-5ED76452158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a:extLst>
            <a:ext uri="{FF2B5EF4-FFF2-40B4-BE49-F238E27FC236}">
              <a16:creationId xmlns:a16="http://schemas.microsoft.com/office/drawing/2014/main" id="{A28976DC-7E30-4592-AA4D-436048954CF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a:extLst>
            <a:ext uri="{FF2B5EF4-FFF2-40B4-BE49-F238E27FC236}">
              <a16:creationId xmlns:a16="http://schemas.microsoft.com/office/drawing/2014/main" id="{C4D9DCCA-01B6-4814-86E2-F5666B909D4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a:extLst>
            <a:ext uri="{FF2B5EF4-FFF2-40B4-BE49-F238E27FC236}">
              <a16:creationId xmlns:a16="http://schemas.microsoft.com/office/drawing/2014/main" id="{294738A1-65B8-4F63-A9E9-05AEFE922C9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a:extLst>
            <a:ext uri="{FF2B5EF4-FFF2-40B4-BE49-F238E27FC236}">
              <a16:creationId xmlns:a16="http://schemas.microsoft.com/office/drawing/2014/main" id="{24B4509A-21C4-498A-B9FC-E8586BFE067A}"/>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a:extLst>
            <a:ext uri="{FF2B5EF4-FFF2-40B4-BE49-F238E27FC236}">
              <a16:creationId xmlns:a16="http://schemas.microsoft.com/office/drawing/2014/main" id="{CAFD9FDF-70C2-4C0E-A635-9E4A185640A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a:extLst>
            <a:ext uri="{FF2B5EF4-FFF2-40B4-BE49-F238E27FC236}">
              <a16:creationId xmlns:a16="http://schemas.microsoft.com/office/drawing/2014/main" id="{215C8F51-EE09-4807-A7C6-58F246C41EC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a:extLst>
            <a:ext uri="{FF2B5EF4-FFF2-40B4-BE49-F238E27FC236}">
              <a16:creationId xmlns:a16="http://schemas.microsoft.com/office/drawing/2014/main" id="{AA1369DD-202E-4EE1-B79D-34FA75107C0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a:extLst>
            <a:ext uri="{FF2B5EF4-FFF2-40B4-BE49-F238E27FC236}">
              <a16:creationId xmlns:a16="http://schemas.microsoft.com/office/drawing/2014/main" id="{32D5061D-552B-4796-A6BA-50DC12CFB93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a:extLst>
            <a:ext uri="{FF2B5EF4-FFF2-40B4-BE49-F238E27FC236}">
              <a16:creationId xmlns:a16="http://schemas.microsoft.com/office/drawing/2014/main" id="{308DDEB5-D1E7-433A-9920-E2963D2B582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a:extLst>
            <a:ext uri="{FF2B5EF4-FFF2-40B4-BE49-F238E27FC236}">
              <a16:creationId xmlns:a16="http://schemas.microsoft.com/office/drawing/2014/main" id="{68659EC0-55BD-49E9-9FB3-32B7A6FF815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a:extLst>
            <a:ext uri="{FF2B5EF4-FFF2-40B4-BE49-F238E27FC236}">
              <a16:creationId xmlns:a16="http://schemas.microsoft.com/office/drawing/2014/main" id="{B005E8BD-C770-4B06-A664-03888E64A5D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a:extLst>
            <a:ext uri="{FF2B5EF4-FFF2-40B4-BE49-F238E27FC236}">
              <a16:creationId xmlns:a16="http://schemas.microsoft.com/office/drawing/2014/main" id="{A35D9D0F-9512-4D41-990F-988C21E4579B}"/>
            </a:ext>
          </a:extLst>
        </xdr:cNvPr>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a:extLst>
            <a:ext uri="{FF2B5EF4-FFF2-40B4-BE49-F238E27FC236}">
              <a16:creationId xmlns:a16="http://schemas.microsoft.com/office/drawing/2014/main" id="{2FA5810E-D5AD-425D-8519-2CBA32205163}"/>
            </a:ext>
          </a:extLst>
        </xdr:cNvPr>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a:extLst>
            <a:ext uri="{FF2B5EF4-FFF2-40B4-BE49-F238E27FC236}">
              <a16:creationId xmlns:a16="http://schemas.microsoft.com/office/drawing/2014/main" id="{67B7EE97-033A-4E44-A93C-A220AD35581D}"/>
            </a:ext>
          </a:extLst>
        </xdr:cNvPr>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a:extLst>
            <a:ext uri="{FF2B5EF4-FFF2-40B4-BE49-F238E27FC236}">
              <a16:creationId xmlns:a16="http://schemas.microsoft.com/office/drawing/2014/main" id="{E44DB584-9117-43E8-8365-03B831143AD5}"/>
            </a:ext>
          </a:extLst>
        </xdr:cNvPr>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a:extLst>
            <a:ext uri="{FF2B5EF4-FFF2-40B4-BE49-F238E27FC236}">
              <a16:creationId xmlns:a16="http://schemas.microsoft.com/office/drawing/2014/main" id="{25039ADB-0A3B-4201-8446-319927015447}"/>
            </a:ext>
          </a:extLst>
        </xdr:cNvPr>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02" name="【認定こども園・幼稚園・保育所】&#10;有形固定資産減価償却率平均値テキスト">
          <a:extLst>
            <a:ext uri="{FF2B5EF4-FFF2-40B4-BE49-F238E27FC236}">
              <a16:creationId xmlns:a16="http://schemas.microsoft.com/office/drawing/2014/main" id="{E7AB1A2A-B28E-4E64-82D3-D8369FB33ABF}"/>
            </a:ext>
          </a:extLst>
        </xdr:cNvPr>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a:extLst>
            <a:ext uri="{FF2B5EF4-FFF2-40B4-BE49-F238E27FC236}">
              <a16:creationId xmlns:a16="http://schemas.microsoft.com/office/drawing/2014/main" id="{327D4368-E8F7-4EEC-BCE2-1F7A8E2FDFCF}"/>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a:extLst>
            <a:ext uri="{FF2B5EF4-FFF2-40B4-BE49-F238E27FC236}">
              <a16:creationId xmlns:a16="http://schemas.microsoft.com/office/drawing/2014/main" id="{F8C14C3E-195C-4980-99D5-F9A358D366D2}"/>
            </a:ext>
          </a:extLst>
        </xdr:cNvPr>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a:extLst>
            <a:ext uri="{FF2B5EF4-FFF2-40B4-BE49-F238E27FC236}">
              <a16:creationId xmlns:a16="http://schemas.microsoft.com/office/drawing/2014/main" id="{7E366ABB-04CF-47F0-A5EB-2E86FF2D731B}"/>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a:extLst>
            <a:ext uri="{FF2B5EF4-FFF2-40B4-BE49-F238E27FC236}">
              <a16:creationId xmlns:a16="http://schemas.microsoft.com/office/drawing/2014/main" id="{09C6BD12-C93F-4566-BBAE-5C608B32F8E2}"/>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a:extLst>
            <a:ext uri="{FF2B5EF4-FFF2-40B4-BE49-F238E27FC236}">
              <a16:creationId xmlns:a16="http://schemas.microsoft.com/office/drawing/2014/main" id="{D3C3BB06-28B1-4C0D-95DE-96B5BF02928C}"/>
            </a:ext>
          </a:extLst>
        </xdr:cNvPr>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4E01D820-4F1B-49B3-985D-F450307EC5E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89ABF939-D6D4-4996-9D54-5AB666D168A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CD33D031-B339-48A5-A78C-181D6A8F2C1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5501A7E5-66D7-46BB-8B65-6C57BC0B134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C5CC262-03A3-418F-A4BA-08E395D203C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168275</xdr:rowOff>
    </xdr:from>
    <xdr:to>
      <xdr:col>85</xdr:col>
      <xdr:colOff>177800</xdr:colOff>
      <xdr:row>38</xdr:row>
      <xdr:rowOff>98425</xdr:rowOff>
    </xdr:to>
    <xdr:sp macro="" textlink="">
      <xdr:nvSpPr>
        <xdr:cNvPr id="413" name="楕円 412">
          <a:extLst>
            <a:ext uri="{FF2B5EF4-FFF2-40B4-BE49-F238E27FC236}">
              <a16:creationId xmlns:a16="http://schemas.microsoft.com/office/drawing/2014/main" id="{55E62659-E02B-44E1-876C-F3BFB3988A81}"/>
            </a:ext>
          </a:extLst>
        </xdr:cNvPr>
        <xdr:cNvSpPr/>
      </xdr:nvSpPr>
      <xdr:spPr>
        <a:xfrm>
          <a:off x="162687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146702</xdr:rowOff>
    </xdr:from>
    <xdr:ext cx="405111" cy="259045"/>
    <xdr:sp macro="" textlink="">
      <xdr:nvSpPr>
        <xdr:cNvPr id="414" name="【認定こども園・幼稚園・保育所】&#10;有形固定資産減価償却率該当値テキスト">
          <a:extLst>
            <a:ext uri="{FF2B5EF4-FFF2-40B4-BE49-F238E27FC236}">
              <a16:creationId xmlns:a16="http://schemas.microsoft.com/office/drawing/2014/main" id="{30688969-7C95-4DA3-8D59-176491E7C5C1}"/>
            </a:ext>
          </a:extLst>
        </xdr:cNvPr>
        <xdr:cNvSpPr txBox="1"/>
      </xdr:nvSpPr>
      <xdr:spPr>
        <a:xfrm>
          <a:off x="16357600"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120650</xdr:rowOff>
    </xdr:from>
    <xdr:to>
      <xdr:col>81</xdr:col>
      <xdr:colOff>101600</xdr:colOff>
      <xdr:row>38</xdr:row>
      <xdr:rowOff>50800</xdr:rowOff>
    </xdr:to>
    <xdr:sp macro="" textlink="">
      <xdr:nvSpPr>
        <xdr:cNvPr id="415" name="楕円 414">
          <a:extLst>
            <a:ext uri="{FF2B5EF4-FFF2-40B4-BE49-F238E27FC236}">
              <a16:creationId xmlns:a16="http://schemas.microsoft.com/office/drawing/2014/main" id="{0DE73D1D-224E-4522-A442-62AD3BC2580E}"/>
            </a:ext>
          </a:extLst>
        </xdr:cNvPr>
        <xdr:cNvSpPr/>
      </xdr:nvSpPr>
      <xdr:spPr>
        <a:xfrm>
          <a:off x="15430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0</xdr:rowOff>
    </xdr:from>
    <xdr:to>
      <xdr:col>85</xdr:col>
      <xdr:colOff>127000</xdr:colOff>
      <xdr:row>38</xdr:row>
      <xdr:rowOff>47625</xdr:rowOff>
    </xdr:to>
    <xdr:cxnSp macro="">
      <xdr:nvCxnSpPr>
        <xdr:cNvPr id="416" name="直線コネクタ 415">
          <a:extLst>
            <a:ext uri="{FF2B5EF4-FFF2-40B4-BE49-F238E27FC236}">
              <a16:creationId xmlns:a16="http://schemas.microsoft.com/office/drawing/2014/main" id="{9FA90F70-7B8A-46E0-9432-157943D3DF3B}"/>
            </a:ext>
          </a:extLst>
        </xdr:cNvPr>
        <xdr:cNvCxnSpPr/>
      </xdr:nvCxnSpPr>
      <xdr:spPr>
        <a:xfrm>
          <a:off x="15481300" y="65151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99695</xdr:rowOff>
    </xdr:from>
    <xdr:to>
      <xdr:col>76</xdr:col>
      <xdr:colOff>165100</xdr:colOff>
      <xdr:row>38</xdr:row>
      <xdr:rowOff>29845</xdr:rowOff>
    </xdr:to>
    <xdr:sp macro="" textlink="">
      <xdr:nvSpPr>
        <xdr:cNvPr id="417" name="楕円 416">
          <a:extLst>
            <a:ext uri="{FF2B5EF4-FFF2-40B4-BE49-F238E27FC236}">
              <a16:creationId xmlns:a16="http://schemas.microsoft.com/office/drawing/2014/main" id="{C9E9A354-B41E-42FF-9862-99D775DA3D13}"/>
            </a:ext>
          </a:extLst>
        </xdr:cNvPr>
        <xdr:cNvSpPr/>
      </xdr:nvSpPr>
      <xdr:spPr>
        <a:xfrm>
          <a:off x="14541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150495</xdr:rowOff>
    </xdr:from>
    <xdr:to>
      <xdr:col>81</xdr:col>
      <xdr:colOff>50800</xdr:colOff>
      <xdr:row>38</xdr:row>
      <xdr:rowOff>0</xdr:rowOff>
    </xdr:to>
    <xdr:cxnSp macro="">
      <xdr:nvCxnSpPr>
        <xdr:cNvPr id="418" name="直線コネクタ 417">
          <a:extLst>
            <a:ext uri="{FF2B5EF4-FFF2-40B4-BE49-F238E27FC236}">
              <a16:creationId xmlns:a16="http://schemas.microsoft.com/office/drawing/2014/main" id="{58F55457-52D1-4D30-B995-31589D230C77}"/>
            </a:ext>
          </a:extLst>
        </xdr:cNvPr>
        <xdr:cNvCxnSpPr/>
      </xdr:nvCxnSpPr>
      <xdr:spPr>
        <a:xfrm>
          <a:off x="14592300" y="64941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92075</xdr:rowOff>
    </xdr:from>
    <xdr:to>
      <xdr:col>72</xdr:col>
      <xdr:colOff>38100</xdr:colOff>
      <xdr:row>38</xdr:row>
      <xdr:rowOff>22225</xdr:rowOff>
    </xdr:to>
    <xdr:sp macro="" textlink="">
      <xdr:nvSpPr>
        <xdr:cNvPr id="419" name="楕円 418">
          <a:extLst>
            <a:ext uri="{FF2B5EF4-FFF2-40B4-BE49-F238E27FC236}">
              <a16:creationId xmlns:a16="http://schemas.microsoft.com/office/drawing/2014/main" id="{CF211EC7-1FD1-4180-BDC5-3B3AB8801BAE}"/>
            </a:ext>
          </a:extLst>
        </xdr:cNvPr>
        <xdr:cNvSpPr/>
      </xdr:nvSpPr>
      <xdr:spPr>
        <a:xfrm>
          <a:off x="13652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142875</xdr:rowOff>
    </xdr:from>
    <xdr:to>
      <xdr:col>76</xdr:col>
      <xdr:colOff>114300</xdr:colOff>
      <xdr:row>37</xdr:row>
      <xdr:rowOff>150495</xdr:rowOff>
    </xdr:to>
    <xdr:cxnSp macro="">
      <xdr:nvCxnSpPr>
        <xdr:cNvPr id="420" name="直線コネクタ 419">
          <a:extLst>
            <a:ext uri="{FF2B5EF4-FFF2-40B4-BE49-F238E27FC236}">
              <a16:creationId xmlns:a16="http://schemas.microsoft.com/office/drawing/2014/main" id="{5E2E1A01-7EB8-447B-82BB-743FAD610ADC}"/>
            </a:ext>
          </a:extLst>
        </xdr:cNvPr>
        <xdr:cNvCxnSpPr/>
      </xdr:nvCxnSpPr>
      <xdr:spPr>
        <a:xfrm>
          <a:off x="13703300" y="64865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21" name="n_1aveValue【認定こども園・幼稚園・保育所】&#10;有形固定資産減価償却率">
          <a:extLst>
            <a:ext uri="{FF2B5EF4-FFF2-40B4-BE49-F238E27FC236}">
              <a16:creationId xmlns:a16="http://schemas.microsoft.com/office/drawing/2014/main" id="{AC5CB0EA-3B1F-4AA5-84C1-144F6AF842C4}"/>
            </a:ext>
          </a:extLst>
        </xdr:cNvPr>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22" name="n_2aveValue【認定こども園・幼稚園・保育所】&#10;有形固定資産減価償却率">
          <a:extLst>
            <a:ext uri="{FF2B5EF4-FFF2-40B4-BE49-F238E27FC236}">
              <a16:creationId xmlns:a16="http://schemas.microsoft.com/office/drawing/2014/main" id="{0ADB773A-3708-40D1-8EF1-855B4EF6A771}"/>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23" name="n_3aveValue【認定こども園・幼稚園・保育所】&#10;有形固定資産減価償却率">
          <a:extLst>
            <a:ext uri="{FF2B5EF4-FFF2-40B4-BE49-F238E27FC236}">
              <a16:creationId xmlns:a16="http://schemas.microsoft.com/office/drawing/2014/main" id="{F241B74B-7C28-47B2-8B38-69B69BF52E0D}"/>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24" name="n_4aveValue【認定こども園・幼稚園・保育所】&#10;有形固定資産減価償却率">
          <a:extLst>
            <a:ext uri="{FF2B5EF4-FFF2-40B4-BE49-F238E27FC236}">
              <a16:creationId xmlns:a16="http://schemas.microsoft.com/office/drawing/2014/main" id="{C64A09B1-F4C0-4490-9907-B6B5B29527CA}"/>
            </a:ext>
          </a:extLst>
        </xdr:cNvPr>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41927</xdr:rowOff>
    </xdr:from>
    <xdr:ext cx="405111" cy="259045"/>
    <xdr:sp macro="" textlink="">
      <xdr:nvSpPr>
        <xdr:cNvPr id="425" name="n_1mainValue【認定こども園・幼稚園・保育所】&#10;有形固定資産減価償却率">
          <a:extLst>
            <a:ext uri="{FF2B5EF4-FFF2-40B4-BE49-F238E27FC236}">
              <a16:creationId xmlns:a16="http://schemas.microsoft.com/office/drawing/2014/main" id="{D268E723-C460-42FA-9E5C-99832AADB361}"/>
            </a:ext>
          </a:extLst>
        </xdr:cNvPr>
        <xdr:cNvSpPr txBox="1"/>
      </xdr:nvSpPr>
      <xdr:spPr>
        <a:xfrm>
          <a:off x="15266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20972</xdr:rowOff>
    </xdr:from>
    <xdr:ext cx="405111" cy="259045"/>
    <xdr:sp macro="" textlink="">
      <xdr:nvSpPr>
        <xdr:cNvPr id="426" name="n_2mainValue【認定こども園・幼稚園・保育所】&#10;有形固定資産減価償却率">
          <a:extLst>
            <a:ext uri="{FF2B5EF4-FFF2-40B4-BE49-F238E27FC236}">
              <a16:creationId xmlns:a16="http://schemas.microsoft.com/office/drawing/2014/main" id="{BAF1FDEC-0DC0-47CC-B234-F5DC222739FF}"/>
            </a:ext>
          </a:extLst>
        </xdr:cNvPr>
        <xdr:cNvSpPr txBox="1"/>
      </xdr:nvSpPr>
      <xdr:spPr>
        <a:xfrm>
          <a:off x="14389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13352</xdr:rowOff>
    </xdr:from>
    <xdr:ext cx="405111" cy="259045"/>
    <xdr:sp macro="" textlink="">
      <xdr:nvSpPr>
        <xdr:cNvPr id="427" name="n_3mainValue【認定こども園・幼稚園・保育所】&#10;有形固定資産減価償却率">
          <a:extLst>
            <a:ext uri="{FF2B5EF4-FFF2-40B4-BE49-F238E27FC236}">
              <a16:creationId xmlns:a16="http://schemas.microsoft.com/office/drawing/2014/main" id="{B3E3A9BB-2DD5-4C6F-804B-EDC2D676C096}"/>
            </a:ext>
          </a:extLst>
        </xdr:cNvPr>
        <xdr:cNvSpPr txBox="1"/>
      </xdr:nvSpPr>
      <xdr:spPr>
        <a:xfrm>
          <a:off x="13500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a:extLst>
            <a:ext uri="{FF2B5EF4-FFF2-40B4-BE49-F238E27FC236}">
              <a16:creationId xmlns:a16="http://schemas.microsoft.com/office/drawing/2014/main" id="{131F348A-B605-4949-94FD-ABB6A7DAE92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a:extLst>
            <a:ext uri="{FF2B5EF4-FFF2-40B4-BE49-F238E27FC236}">
              <a16:creationId xmlns:a16="http://schemas.microsoft.com/office/drawing/2014/main" id="{E48A45D6-D9D5-4DB2-B5A4-724AEF24AA1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a:extLst>
            <a:ext uri="{FF2B5EF4-FFF2-40B4-BE49-F238E27FC236}">
              <a16:creationId xmlns:a16="http://schemas.microsoft.com/office/drawing/2014/main" id="{5D41DF80-9ECB-4941-AA9C-F9A2E956E87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a:extLst>
            <a:ext uri="{FF2B5EF4-FFF2-40B4-BE49-F238E27FC236}">
              <a16:creationId xmlns:a16="http://schemas.microsoft.com/office/drawing/2014/main" id="{640F0FAE-5A3D-44A4-9B5C-5CCAF09B53E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a:extLst>
            <a:ext uri="{FF2B5EF4-FFF2-40B4-BE49-F238E27FC236}">
              <a16:creationId xmlns:a16="http://schemas.microsoft.com/office/drawing/2014/main" id="{DB4B9FAD-1EED-402C-92D9-D665D77B00E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a:extLst>
            <a:ext uri="{FF2B5EF4-FFF2-40B4-BE49-F238E27FC236}">
              <a16:creationId xmlns:a16="http://schemas.microsoft.com/office/drawing/2014/main" id="{2D154471-81FA-4010-92FC-905E16CE87E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a:extLst>
            <a:ext uri="{FF2B5EF4-FFF2-40B4-BE49-F238E27FC236}">
              <a16:creationId xmlns:a16="http://schemas.microsoft.com/office/drawing/2014/main" id="{00CA46F5-903D-4330-BA2C-9ADB76D0458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0E03A8E3-0323-4ADB-B3A2-BADA81E48FA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1930D2B1-2224-46A3-B907-207DC4AC9A4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437E1D9E-9629-40D1-9DAD-899A82B95AA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a:extLst>
            <a:ext uri="{FF2B5EF4-FFF2-40B4-BE49-F238E27FC236}">
              <a16:creationId xmlns:a16="http://schemas.microsoft.com/office/drawing/2014/main" id="{C2FAF95F-D2E7-4E93-B0C8-1FFF7027AEF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a:extLst>
            <a:ext uri="{FF2B5EF4-FFF2-40B4-BE49-F238E27FC236}">
              <a16:creationId xmlns:a16="http://schemas.microsoft.com/office/drawing/2014/main" id="{D4E2EB02-3C28-4529-A261-F59AC6FF729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a:extLst>
            <a:ext uri="{FF2B5EF4-FFF2-40B4-BE49-F238E27FC236}">
              <a16:creationId xmlns:a16="http://schemas.microsoft.com/office/drawing/2014/main" id="{401A76A4-E0A9-419C-A563-975798F50FC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a:extLst>
            <a:ext uri="{FF2B5EF4-FFF2-40B4-BE49-F238E27FC236}">
              <a16:creationId xmlns:a16="http://schemas.microsoft.com/office/drawing/2014/main" id="{654B557A-220F-42C9-AA73-E2F1EB31830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a:extLst>
            <a:ext uri="{FF2B5EF4-FFF2-40B4-BE49-F238E27FC236}">
              <a16:creationId xmlns:a16="http://schemas.microsoft.com/office/drawing/2014/main" id="{849D1087-5833-4D12-B5D1-ED2E435B965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a:extLst>
            <a:ext uri="{FF2B5EF4-FFF2-40B4-BE49-F238E27FC236}">
              <a16:creationId xmlns:a16="http://schemas.microsoft.com/office/drawing/2014/main" id="{114C5CE7-7A5B-46B5-8CBC-40989865340E}"/>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a:extLst>
            <a:ext uri="{FF2B5EF4-FFF2-40B4-BE49-F238E27FC236}">
              <a16:creationId xmlns:a16="http://schemas.microsoft.com/office/drawing/2014/main" id="{BB043C5D-F683-4691-B8CC-3ED4E769678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a:extLst>
            <a:ext uri="{FF2B5EF4-FFF2-40B4-BE49-F238E27FC236}">
              <a16:creationId xmlns:a16="http://schemas.microsoft.com/office/drawing/2014/main" id="{009513B0-AB13-4227-B231-2FE76FC1C1A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a:extLst>
            <a:ext uri="{FF2B5EF4-FFF2-40B4-BE49-F238E27FC236}">
              <a16:creationId xmlns:a16="http://schemas.microsoft.com/office/drawing/2014/main" id="{6DADD5B6-4C24-418D-838C-D0EA6DE8C2C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a:extLst>
            <a:ext uri="{FF2B5EF4-FFF2-40B4-BE49-F238E27FC236}">
              <a16:creationId xmlns:a16="http://schemas.microsoft.com/office/drawing/2014/main" id="{2859902A-DF32-4FB4-861B-63BA2B2F7CB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a:extLst>
            <a:ext uri="{FF2B5EF4-FFF2-40B4-BE49-F238E27FC236}">
              <a16:creationId xmlns:a16="http://schemas.microsoft.com/office/drawing/2014/main" id="{4B457277-2D06-4C99-820D-E0571CD80CA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a:extLst>
            <a:ext uri="{FF2B5EF4-FFF2-40B4-BE49-F238E27FC236}">
              <a16:creationId xmlns:a16="http://schemas.microsoft.com/office/drawing/2014/main" id="{BC054A79-ADC4-4BAC-BF08-E55A7F9DEDA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a:extLst>
            <a:ext uri="{FF2B5EF4-FFF2-40B4-BE49-F238E27FC236}">
              <a16:creationId xmlns:a16="http://schemas.microsoft.com/office/drawing/2014/main" id="{111E8355-9358-442A-B25D-4B313FF8257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a:extLst>
            <a:ext uri="{FF2B5EF4-FFF2-40B4-BE49-F238E27FC236}">
              <a16:creationId xmlns:a16="http://schemas.microsoft.com/office/drawing/2014/main" id="{FCBB2444-2C16-4577-8646-402C68260502}"/>
            </a:ext>
          </a:extLst>
        </xdr:cNvPr>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a:extLst>
            <a:ext uri="{FF2B5EF4-FFF2-40B4-BE49-F238E27FC236}">
              <a16:creationId xmlns:a16="http://schemas.microsoft.com/office/drawing/2014/main" id="{FF9ACEBD-6183-40E4-917D-D43936CA9328}"/>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a:extLst>
            <a:ext uri="{FF2B5EF4-FFF2-40B4-BE49-F238E27FC236}">
              <a16:creationId xmlns:a16="http://schemas.microsoft.com/office/drawing/2014/main" id="{FA983B83-C879-4BF5-BE49-C05095D23089}"/>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a:extLst>
            <a:ext uri="{FF2B5EF4-FFF2-40B4-BE49-F238E27FC236}">
              <a16:creationId xmlns:a16="http://schemas.microsoft.com/office/drawing/2014/main" id="{4D0C8F5D-C8AE-4BAF-8AF2-FD016E6DA3D2}"/>
            </a:ext>
          </a:extLst>
        </xdr:cNvPr>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a:extLst>
            <a:ext uri="{FF2B5EF4-FFF2-40B4-BE49-F238E27FC236}">
              <a16:creationId xmlns:a16="http://schemas.microsoft.com/office/drawing/2014/main" id="{08CF9634-C735-40A2-B47C-447025E8B475}"/>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56" name="【認定こども園・幼稚園・保育所】&#10;一人当たり面積平均値テキスト">
          <a:extLst>
            <a:ext uri="{FF2B5EF4-FFF2-40B4-BE49-F238E27FC236}">
              <a16:creationId xmlns:a16="http://schemas.microsoft.com/office/drawing/2014/main" id="{333ADE05-3A9C-48B6-B5CD-17E51522D33D}"/>
            </a:ext>
          </a:extLst>
        </xdr:cNvPr>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a:extLst>
            <a:ext uri="{FF2B5EF4-FFF2-40B4-BE49-F238E27FC236}">
              <a16:creationId xmlns:a16="http://schemas.microsoft.com/office/drawing/2014/main" id="{4BBBCCB1-6BBA-4E50-9C33-84C250E83E76}"/>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a:extLst>
            <a:ext uri="{FF2B5EF4-FFF2-40B4-BE49-F238E27FC236}">
              <a16:creationId xmlns:a16="http://schemas.microsoft.com/office/drawing/2014/main" id="{4660D3AF-8CE3-4455-8796-0169CAF7254E}"/>
            </a:ext>
          </a:extLst>
        </xdr:cNvPr>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a:extLst>
            <a:ext uri="{FF2B5EF4-FFF2-40B4-BE49-F238E27FC236}">
              <a16:creationId xmlns:a16="http://schemas.microsoft.com/office/drawing/2014/main" id="{5DBF90E8-A37B-4831-A00A-27FD0F1B3C9A}"/>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a:extLst>
            <a:ext uri="{FF2B5EF4-FFF2-40B4-BE49-F238E27FC236}">
              <a16:creationId xmlns:a16="http://schemas.microsoft.com/office/drawing/2014/main" id="{76B75E63-6B88-42AE-A73F-7279606A965C}"/>
            </a:ext>
          </a:extLst>
        </xdr:cNvPr>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1" name="フローチャート: 判断 460">
          <a:extLst>
            <a:ext uri="{FF2B5EF4-FFF2-40B4-BE49-F238E27FC236}">
              <a16:creationId xmlns:a16="http://schemas.microsoft.com/office/drawing/2014/main" id="{3025A03C-1177-4D5E-942F-42A4298FF4AC}"/>
            </a:ext>
          </a:extLst>
        </xdr:cNvPr>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3DE79AD0-14E6-4813-A74F-7B6B297CEC5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48A853E4-178F-4355-A6B0-8CD6BE5C20A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57EE34E5-2EB2-45E9-A9F1-FCF3090337B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3FB9EE8D-5AA8-4483-A0B4-B19AA19CD85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7DD11E43-6145-4D30-A66D-1F2392B2156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467" name="楕円 466">
          <a:extLst>
            <a:ext uri="{FF2B5EF4-FFF2-40B4-BE49-F238E27FC236}">
              <a16:creationId xmlns:a16="http://schemas.microsoft.com/office/drawing/2014/main" id="{449DE1A6-81B4-46E2-82FA-2D6960691808}"/>
            </a:ext>
          </a:extLst>
        </xdr:cNvPr>
        <xdr:cNvSpPr/>
      </xdr:nvSpPr>
      <xdr:spPr>
        <a:xfrm>
          <a:off x="22110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48277</xdr:rowOff>
    </xdr:from>
    <xdr:ext cx="469744" cy="259045"/>
    <xdr:sp macro="" textlink="">
      <xdr:nvSpPr>
        <xdr:cNvPr id="468" name="【認定こども園・幼稚園・保育所】&#10;一人当たり面積該当値テキスト">
          <a:extLst>
            <a:ext uri="{FF2B5EF4-FFF2-40B4-BE49-F238E27FC236}">
              <a16:creationId xmlns:a16="http://schemas.microsoft.com/office/drawing/2014/main" id="{974003BA-CC11-450B-B9A7-567033ABBE52}"/>
            </a:ext>
          </a:extLst>
        </xdr:cNvPr>
        <xdr:cNvSpPr txBox="1"/>
      </xdr:nvSpPr>
      <xdr:spPr>
        <a:xfrm>
          <a:off x="22199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29210</xdr:rowOff>
    </xdr:from>
    <xdr:to>
      <xdr:col>112</xdr:col>
      <xdr:colOff>38100</xdr:colOff>
      <xdr:row>38</xdr:row>
      <xdr:rowOff>130810</xdr:rowOff>
    </xdr:to>
    <xdr:sp macro="" textlink="">
      <xdr:nvSpPr>
        <xdr:cNvPr id="469" name="楕円 468">
          <a:extLst>
            <a:ext uri="{FF2B5EF4-FFF2-40B4-BE49-F238E27FC236}">
              <a16:creationId xmlns:a16="http://schemas.microsoft.com/office/drawing/2014/main" id="{239E610A-9F5D-4A85-9CF3-E7CD15089650}"/>
            </a:ext>
          </a:extLst>
        </xdr:cNvPr>
        <xdr:cNvSpPr/>
      </xdr:nvSpPr>
      <xdr:spPr>
        <a:xfrm>
          <a:off x="21272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76200</xdr:rowOff>
    </xdr:from>
    <xdr:to>
      <xdr:col>116</xdr:col>
      <xdr:colOff>63500</xdr:colOff>
      <xdr:row>38</xdr:row>
      <xdr:rowOff>80010</xdr:rowOff>
    </xdr:to>
    <xdr:cxnSp macro="">
      <xdr:nvCxnSpPr>
        <xdr:cNvPr id="470" name="直線コネクタ 469">
          <a:extLst>
            <a:ext uri="{FF2B5EF4-FFF2-40B4-BE49-F238E27FC236}">
              <a16:creationId xmlns:a16="http://schemas.microsoft.com/office/drawing/2014/main" id="{B20F20DB-C325-46E1-B010-AF3268114FAC}"/>
            </a:ext>
          </a:extLst>
        </xdr:cNvPr>
        <xdr:cNvCxnSpPr/>
      </xdr:nvCxnSpPr>
      <xdr:spPr>
        <a:xfrm flipV="1">
          <a:off x="21323300" y="65913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33020</xdr:rowOff>
    </xdr:from>
    <xdr:to>
      <xdr:col>107</xdr:col>
      <xdr:colOff>101600</xdr:colOff>
      <xdr:row>38</xdr:row>
      <xdr:rowOff>134620</xdr:rowOff>
    </xdr:to>
    <xdr:sp macro="" textlink="">
      <xdr:nvSpPr>
        <xdr:cNvPr id="471" name="楕円 470">
          <a:extLst>
            <a:ext uri="{FF2B5EF4-FFF2-40B4-BE49-F238E27FC236}">
              <a16:creationId xmlns:a16="http://schemas.microsoft.com/office/drawing/2014/main" id="{41DED14C-EF2B-4726-87EA-502799A9A077}"/>
            </a:ext>
          </a:extLst>
        </xdr:cNvPr>
        <xdr:cNvSpPr/>
      </xdr:nvSpPr>
      <xdr:spPr>
        <a:xfrm>
          <a:off x="20383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80010</xdr:rowOff>
    </xdr:from>
    <xdr:to>
      <xdr:col>111</xdr:col>
      <xdr:colOff>177800</xdr:colOff>
      <xdr:row>38</xdr:row>
      <xdr:rowOff>83820</xdr:rowOff>
    </xdr:to>
    <xdr:cxnSp macro="">
      <xdr:nvCxnSpPr>
        <xdr:cNvPr id="472" name="直線コネクタ 471">
          <a:extLst>
            <a:ext uri="{FF2B5EF4-FFF2-40B4-BE49-F238E27FC236}">
              <a16:creationId xmlns:a16="http://schemas.microsoft.com/office/drawing/2014/main" id="{2B39BBD2-2F6B-43B1-8348-F3858BA06FC5}"/>
            </a:ext>
          </a:extLst>
        </xdr:cNvPr>
        <xdr:cNvCxnSpPr/>
      </xdr:nvCxnSpPr>
      <xdr:spPr>
        <a:xfrm flipV="1">
          <a:off x="20434300" y="65951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36830</xdr:rowOff>
    </xdr:from>
    <xdr:to>
      <xdr:col>102</xdr:col>
      <xdr:colOff>165100</xdr:colOff>
      <xdr:row>38</xdr:row>
      <xdr:rowOff>138430</xdr:rowOff>
    </xdr:to>
    <xdr:sp macro="" textlink="">
      <xdr:nvSpPr>
        <xdr:cNvPr id="473" name="楕円 472">
          <a:extLst>
            <a:ext uri="{FF2B5EF4-FFF2-40B4-BE49-F238E27FC236}">
              <a16:creationId xmlns:a16="http://schemas.microsoft.com/office/drawing/2014/main" id="{DC7830C7-8AAA-4F5E-AAC9-0483B7690B78}"/>
            </a:ext>
          </a:extLst>
        </xdr:cNvPr>
        <xdr:cNvSpPr/>
      </xdr:nvSpPr>
      <xdr:spPr>
        <a:xfrm>
          <a:off x="19494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83820</xdr:rowOff>
    </xdr:from>
    <xdr:to>
      <xdr:col>107</xdr:col>
      <xdr:colOff>50800</xdr:colOff>
      <xdr:row>38</xdr:row>
      <xdr:rowOff>87630</xdr:rowOff>
    </xdr:to>
    <xdr:cxnSp macro="">
      <xdr:nvCxnSpPr>
        <xdr:cNvPr id="474" name="直線コネクタ 473">
          <a:extLst>
            <a:ext uri="{FF2B5EF4-FFF2-40B4-BE49-F238E27FC236}">
              <a16:creationId xmlns:a16="http://schemas.microsoft.com/office/drawing/2014/main" id="{70F352C4-D0FB-43FC-A52D-0D3E56EDD9D6}"/>
            </a:ext>
          </a:extLst>
        </xdr:cNvPr>
        <xdr:cNvCxnSpPr/>
      </xdr:nvCxnSpPr>
      <xdr:spPr>
        <a:xfrm flipV="1">
          <a:off x="19545300" y="6598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75" name="n_1aveValue【認定こども園・幼稚園・保育所】&#10;一人当たり面積">
          <a:extLst>
            <a:ext uri="{FF2B5EF4-FFF2-40B4-BE49-F238E27FC236}">
              <a16:creationId xmlns:a16="http://schemas.microsoft.com/office/drawing/2014/main" id="{1FA66A85-770B-43FC-9A30-744631E357A2}"/>
            </a:ext>
          </a:extLst>
        </xdr:cNvPr>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76" name="n_2aveValue【認定こども園・幼稚園・保育所】&#10;一人当たり面積">
          <a:extLst>
            <a:ext uri="{FF2B5EF4-FFF2-40B4-BE49-F238E27FC236}">
              <a16:creationId xmlns:a16="http://schemas.microsoft.com/office/drawing/2014/main" id="{DA2316F3-B915-4864-A0AE-E8FB53CB5B8F}"/>
            </a:ext>
          </a:extLst>
        </xdr:cNvPr>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477" name="n_3aveValue【認定こども園・幼稚園・保育所】&#10;一人当たり面積">
          <a:extLst>
            <a:ext uri="{FF2B5EF4-FFF2-40B4-BE49-F238E27FC236}">
              <a16:creationId xmlns:a16="http://schemas.microsoft.com/office/drawing/2014/main" id="{7B6AF717-EF75-4CF2-B21F-C549008FAE9D}"/>
            </a:ext>
          </a:extLst>
        </xdr:cNvPr>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8" name="n_4aveValue【認定こども園・幼稚園・保育所】&#10;一人当たり面積">
          <a:extLst>
            <a:ext uri="{FF2B5EF4-FFF2-40B4-BE49-F238E27FC236}">
              <a16:creationId xmlns:a16="http://schemas.microsoft.com/office/drawing/2014/main" id="{23920AE6-6D28-406A-87EB-8759B6B00A04}"/>
            </a:ext>
          </a:extLst>
        </xdr:cNvPr>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147337</xdr:rowOff>
    </xdr:from>
    <xdr:ext cx="469744" cy="259045"/>
    <xdr:sp macro="" textlink="">
      <xdr:nvSpPr>
        <xdr:cNvPr id="479" name="n_1mainValue【認定こども園・幼稚園・保育所】&#10;一人当たり面積">
          <a:extLst>
            <a:ext uri="{FF2B5EF4-FFF2-40B4-BE49-F238E27FC236}">
              <a16:creationId xmlns:a16="http://schemas.microsoft.com/office/drawing/2014/main" id="{BEBEE5E6-CEE7-47B3-8BB6-C60CB72FE895}"/>
            </a:ext>
          </a:extLst>
        </xdr:cNvPr>
        <xdr:cNvSpPr txBox="1"/>
      </xdr:nvSpPr>
      <xdr:spPr>
        <a:xfrm>
          <a:off x="210757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480" name="n_2mainValue【認定こども園・幼稚園・保育所】&#10;一人当たり面積">
          <a:extLst>
            <a:ext uri="{FF2B5EF4-FFF2-40B4-BE49-F238E27FC236}">
              <a16:creationId xmlns:a16="http://schemas.microsoft.com/office/drawing/2014/main" id="{452287F3-FD67-4957-9883-D5E2861BD9BA}"/>
            </a:ext>
          </a:extLst>
        </xdr:cNvPr>
        <xdr:cNvSpPr txBox="1"/>
      </xdr:nvSpPr>
      <xdr:spPr>
        <a:xfrm>
          <a:off x="20199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154957</xdr:rowOff>
    </xdr:from>
    <xdr:ext cx="469744" cy="259045"/>
    <xdr:sp macro="" textlink="">
      <xdr:nvSpPr>
        <xdr:cNvPr id="481" name="n_3mainValue【認定こども園・幼稚園・保育所】&#10;一人当たり面積">
          <a:extLst>
            <a:ext uri="{FF2B5EF4-FFF2-40B4-BE49-F238E27FC236}">
              <a16:creationId xmlns:a16="http://schemas.microsoft.com/office/drawing/2014/main" id="{E99342AB-0E32-4ACB-914A-E7F55CE637EF}"/>
            </a:ext>
          </a:extLst>
        </xdr:cNvPr>
        <xdr:cNvSpPr txBox="1"/>
      </xdr:nvSpPr>
      <xdr:spPr>
        <a:xfrm>
          <a:off x="193104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a:extLst>
            <a:ext uri="{FF2B5EF4-FFF2-40B4-BE49-F238E27FC236}">
              <a16:creationId xmlns:a16="http://schemas.microsoft.com/office/drawing/2014/main" id="{AF20BC77-4207-4B08-8BC7-0490A39DA7E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a:extLst>
            <a:ext uri="{FF2B5EF4-FFF2-40B4-BE49-F238E27FC236}">
              <a16:creationId xmlns:a16="http://schemas.microsoft.com/office/drawing/2014/main" id="{845E45B8-2783-4386-8C0E-37060430BBC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a:extLst>
            <a:ext uri="{FF2B5EF4-FFF2-40B4-BE49-F238E27FC236}">
              <a16:creationId xmlns:a16="http://schemas.microsoft.com/office/drawing/2014/main" id="{5586D68A-AD62-4174-8E80-2CB9201EB2E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a:extLst>
            <a:ext uri="{FF2B5EF4-FFF2-40B4-BE49-F238E27FC236}">
              <a16:creationId xmlns:a16="http://schemas.microsoft.com/office/drawing/2014/main" id="{886FDF32-C47E-4EDA-88A4-DC4EE80DB84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a:extLst>
            <a:ext uri="{FF2B5EF4-FFF2-40B4-BE49-F238E27FC236}">
              <a16:creationId xmlns:a16="http://schemas.microsoft.com/office/drawing/2014/main" id="{93AE4AB8-E017-4125-8D47-FD5C10FE650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a:extLst>
            <a:ext uri="{FF2B5EF4-FFF2-40B4-BE49-F238E27FC236}">
              <a16:creationId xmlns:a16="http://schemas.microsoft.com/office/drawing/2014/main" id="{028FE748-7011-4E3A-8E3D-69084CC9DCF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a:extLst>
            <a:ext uri="{FF2B5EF4-FFF2-40B4-BE49-F238E27FC236}">
              <a16:creationId xmlns:a16="http://schemas.microsoft.com/office/drawing/2014/main" id="{D8266E79-7863-4208-9DB0-4E4A9A2ED53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a:extLst>
            <a:ext uri="{FF2B5EF4-FFF2-40B4-BE49-F238E27FC236}">
              <a16:creationId xmlns:a16="http://schemas.microsoft.com/office/drawing/2014/main" id="{CE1A34FE-B5BE-4E88-A153-4A7B1ABB62A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a:extLst>
            <a:ext uri="{FF2B5EF4-FFF2-40B4-BE49-F238E27FC236}">
              <a16:creationId xmlns:a16="http://schemas.microsoft.com/office/drawing/2014/main" id="{B521C6FC-668D-4795-9946-14A01E1355B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a:extLst>
            <a:ext uri="{FF2B5EF4-FFF2-40B4-BE49-F238E27FC236}">
              <a16:creationId xmlns:a16="http://schemas.microsoft.com/office/drawing/2014/main" id="{C4043F1B-DBAC-4E4B-91D2-A990EBA1912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a:extLst>
            <a:ext uri="{FF2B5EF4-FFF2-40B4-BE49-F238E27FC236}">
              <a16:creationId xmlns:a16="http://schemas.microsoft.com/office/drawing/2014/main" id="{22608948-FE97-48A4-9F80-0384A9634EE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a:extLst>
            <a:ext uri="{FF2B5EF4-FFF2-40B4-BE49-F238E27FC236}">
              <a16:creationId xmlns:a16="http://schemas.microsoft.com/office/drawing/2014/main" id="{65B24CBB-BBFB-4D91-A112-B2E45BCAC19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a:extLst>
            <a:ext uri="{FF2B5EF4-FFF2-40B4-BE49-F238E27FC236}">
              <a16:creationId xmlns:a16="http://schemas.microsoft.com/office/drawing/2014/main" id="{5702EE83-08D9-41E1-991D-51E2A0006D9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a:extLst>
            <a:ext uri="{FF2B5EF4-FFF2-40B4-BE49-F238E27FC236}">
              <a16:creationId xmlns:a16="http://schemas.microsoft.com/office/drawing/2014/main" id="{3CD8B93E-B0F9-4C5F-BB03-6ABFFCEE8C5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a:extLst>
            <a:ext uri="{FF2B5EF4-FFF2-40B4-BE49-F238E27FC236}">
              <a16:creationId xmlns:a16="http://schemas.microsoft.com/office/drawing/2014/main" id="{E38F4F44-12D5-459F-BD08-2289E8EEE2A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a:extLst>
            <a:ext uri="{FF2B5EF4-FFF2-40B4-BE49-F238E27FC236}">
              <a16:creationId xmlns:a16="http://schemas.microsoft.com/office/drawing/2014/main" id="{B39C60CB-C4AB-4F90-BBE2-14808F0CAFB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a:extLst>
            <a:ext uri="{FF2B5EF4-FFF2-40B4-BE49-F238E27FC236}">
              <a16:creationId xmlns:a16="http://schemas.microsoft.com/office/drawing/2014/main" id="{D10C0E78-0671-4E11-92CE-1EDE53C883A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a:extLst>
            <a:ext uri="{FF2B5EF4-FFF2-40B4-BE49-F238E27FC236}">
              <a16:creationId xmlns:a16="http://schemas.microsoft.com/office/drawing/2014/main" id="{3D11F9F7-A752-477F-968E-D8C0CD3618C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a:extLst>
            <a:ext uri="{FF2B5EF4-FFF2-40B4-BE49-F238E27FC236}">
              <a16:creationId xmlns:a16="http://schemas.microsoft.com/office/drawing/2014/main" id="{AD811BAA-7506-4351-BEEF-293F84228A5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a:extLst>
            <a:ext uri="{FF2B5EF4-FFF2-40B4-BE49-F238E27FC236}">
              <a16:creationId xmlns:a16="http://schemas.microsoft.com/office/drawing/2014/main" id="{31AE99E9-0935-4A5F-8522-A3BEF9CFD0D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a:extLst>
            <a:ext uri="{FF2B5EF4-FFF2-40B4-BE49-F238E27FC236}">
              <a16:creationId xmlns:a16="http://schemas.microsoft.com/office/drawing/2014/main" id="{7BE38D60-2D19-4674-9396-D90ACB93ACA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a:extLst>
            <a:ext uri="{FF2B5EF4-FFF2-40B4-BE49-F238E27FC236}">
              <a16:creationId xmlns:a16="http://schemas.microsoft.com/office/drawing/2014/main" id="{AE9F7F50-390B-46E9-9B65-8171621C0CE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a:extLst>
            <a:ext uri="{FF2B5EF4-FFF2-40B4-BE49-F238E27FC236}">
              <a16:creationId xmlns:a16="http://schemas.microsoft.com/office/drawing/2014/main" id="{F448EDF0-BC69-41FF-AF30-CC3DEA670ECF}"/>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C764496C-6419-48E4-B046-047A8B5FC24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6FA345A9-B999-43EE-91DC-9F6AC89BC58A}"/>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0CA05F4F-71B8-4D87-B582-65CE2EE4950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a:extLst>
            <a:ext uri="{FF2B5EF4-FFF2-40B4-BE49-F238E27FC236}">
              <a16:creationId xmlns:a16="http://schemas.microsoft.com/office/drawing/2014/main" id="{C979C281-DC11-41F3-8653-077FF734EB87}"/>
            </a:ext>
          </a:extLst>
        </xdr:cNvPr>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38C1F374-AC55-4236-9A86-FB7BA413A86F}"/>
            </a:ext>
          </a:extLst>
        </xdr:cNvPr>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a:extLst>
            <a:ext uri="{FF2B5EF4-FFF2-40B4-BE49-F238E27FC236}">
              <a16:creationId xmlns:a16="http://schemas.microsoft.com/office/drawing/2014/main" id="{5C4A67E4-B08B-4062-A042-11CFDEC7FD82}"/>
            </a:ext>
          </a:extLst>
        </xdr:cNvPr>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1D743EC3-659F-4222-9202-0A91BE2563B5}"/>
            </a:ext>
          </a:extLst>
        </xdr:cNvPr>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a:extLst>
            <a:ext uri="{FF2B5EF4-FFF2-40B4-BE49-F238E27FC236}">
              <a16:creationId xmlns:a16="http://schemas.microsoft.com/office/drawing/2014/main" id="{B366A526-BF7E-4937-8F62-1C787508CF08}"/>
            </a:ext>
          </a:extLst>
        </xdr:cNvPr>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B71590E2-44B5-4E7F-9989-3D993FEA6DD5}"/>
            </a:ext>
          </a:extLst>
        </xdr:cNvPr>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a:extLst>
            <a:ext uri="{FF2B5EF4-FFF2-40B4-BE49-F238E27FC236}">
              <a16:creationId xmlns:a16="http://schemas.microsoft.com/office/drawing/2014/main" id="{9B036469-0C38-4FE1-8F7F-11D488678F49}"/>
            </a:ext>
          </a:extLst>
        </xdr:cNvPr>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a:extLst>
            <a:ext uri="{FF2B5EF4-FFF2-40B4-BE49-F238E27FC236}">
              <a16:creationId xmlns:a16="http://schemas.microsoft.com/office/drawing/2014/main" id="{9E8A33CD-3D9D-4B65-BD6C-C566DC53DFFE}"/>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a:extLst>
            <a:ext uri="{FF2B5EF4-FFF2-40B4-BE49-F238E27FC236}">
              <a16:creationId xmlns:a16="http://schemas.microsoft.com/office/drawing/2014/main" id="{01CFCAA4-6FD0-40CA-AA35-AA788B5AB28B}"/>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a:extLst>
            <a:ext uri="{FF2B5EF4-FFF2-40B4-BE49-F238E27FC236}">
              <a16:creationId xmlns:a16="http://schemas.microsoft.com/office/drawing/2014/main" id="{E2BD554E-6393-48C2-AF0A-0205EC917FF8}"/>
            </a:ext>
          </a:extLst>
        </xdr:cNvPr>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8" name="フローチャート: 判断 517">
          <a:extLst>
            <a:ext uri="{FF2B5EF4-FFF2-40B4-BE49-F238E27FC236}">
              <a16:creationId xmlns:a16="http://schemas.microsoft.com/office/drawing/2014/main" id="{C0BB4A7B-D27A-48F5-9E17-D0D5E1C4B785}"/>
            </a:ext>
          </a:extLst>
        </xdr:cNvPr>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5FC2411A-EACE-4A5E-B915-1CED9E0A360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9F4C22A0-6FA4-4C8F-B024-1090C33D402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7D3F130A-70B2-49E3-AB19-798BFE767C8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D192A03E-6161-4D18-B697-D6DBE90225E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12A3CBF4-A3A6-4CDA-8582-4D3562479D2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35741</xdr:rowOff>
    </xdr:from>
    <xdr:to>
      <xdr:col>85</xdr:col>
      <xdr:colOff>177800</xdr:colOff>
      <xdr:row>59</xdr:row>
      <xdr:rowOff>137341</xdr:rowOff>
    </xdr:to>
    <xdr:sp macro="" textlink="">
      <xdr:nvSpPr>
        <xdr:cNvPr id="524" name="楕円 523">
          <a:extLst>
            <a:ext uri="{FF2B5EF4-FFF2-40B4-BE49-F238E27FC236}">
              <a16:creationId xmlns:a16="http://schemas.microsoft.com/office/drawing/2014/main" id="{AE681B14-AAF8-4649-B869-AE868E106831}"/>
            </a:ext>
          </a:extLst>
        </xdr:cNvPr>
        <xdr:cNvSpPr/>
      </xdr:nvSpPr>
      <xdr:spPr>
        <a:xfrm>
          <a:off x="162687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58618</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9866BC6B-F18F-4876-B97A-27544A17D2F0}"/>
            </a:ext>
          </a:extLst>
        </xdr:cNvPr>
        <xdr:cNvSpPr txBox="1"/>
      </xdr:nvSpPr>
      <xdr:spPr>
        <a:xfrm>
          <a:off x="16357600" y="10002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526" name="楕円 525">
          <a:extLst>
            <a:ext uri="{FF2B5EF4-FFF2-40B4-BE49-F238E27FC236}">
              <a16:creationId xmlns:a16="http://schemas.microsoft.com/office/drawing/2014/main" id="{A99C9570-BB31-45E3-9E6C-1F161AB0C1C5}"/>
            </a:ext>
          </a:extLst>
        </xdr:cNvPr>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86541</xdr:rowOff>
    </xdr:to>
    <xdr:cxnSp macro="">
      <xdr:nvCxnSpPr>
        <xdr:cNvPr id="527" name="直線コネクタ 526">
          <a:extLst>
            <a:ext uri="{FF2B5EF4-FFF2-40B4-BE49-F238E27FC236}">
              <a16:creationId xmlns:a16="http://schemas.microsoft.com/office/drawing/2014/main" id="{3F92397C-1C08-4DE5-8EFF-B7F6EE442C7B}"/>
            </a:ext>
          </a:extLst>
        </xdr:cNvPr>
        <xdr:cNvCxnSpPr/>
      </xdr:nvCxnSpPr>
      <xdr:spPr>
        <a:xfrm>
          <a:off x="15481300" y="10172700"/>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102688</xdr:rowOff>
    </xdr:from>
    <xdr:to>
      <xdr:col>76</xdr:col>
      <xdr:colOff>165100</xdr:colOff>
      <xdr:row>59</xdr:row>
      <xdr:rowOff>32838</xdr:rowOff>
    </xdr:to>
    <xdr:sp macro="" textlink="">
      <xdr:nvSpPr>
        <xdr:cNvPr id="528" name="楕円 527">
          <a:extLst>
            <a:ext uri="{FF2B5EF4-FFF2-40B4-BE49-F238E27FC236}">
              <a16:creationId xmlns:a16="http://schemas.microsoft.com/office/drawing/2014/main" id="{C8358742-B5FD-4F05-B86F-5C19B649F140}"/>
            </a:ext>
          </a:extLst>
        </xdr:cNvPr>
        <xdr:cNvSpPr/>
      </xdr:nvSpPr>
      <xdr:spPr>
        <a:xfrm>
          <a:off x="14541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153488</xdr:rowOff>
    </xdr:from>
    <xdr:to>
      <xdr:col>81</xdr:col>
      <xdr:colOff>50800</xdr:colOff>
      <xdr:row>59</xdr:row>
      <xdr:rowOff>57150</xdr:rowOff>
    </xdr:to>
    <xdr:cxnSp macro="">
      <xdr:nvCxnSpPr>
        <xdr:cNvPr id="529" name="直線コネクタ 528">
          <a:extLst>
            <a:ext uri="{FF2B5EF4-FFF2-40B4-BE49-F238E27FC236}">
              <a16:creationId xmlns:a16="http://schemas.microsoft.com/office/drawing/2014/main" id="{0BA18144-FCCC-4901-96EC-AC2B3CB88F69}"/>
            </a:ext>
          </a:extLst>
        </xdr:cNvPr>
        <xdr:cNvCxnSpPr/>
      </xdr:nvCxnSpPr>
      <xdr:spPr>
        <a:xfrm>
          <a:off x="14592300" y="1009758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30" name="楕円 529">
          <a:extLst>
            <a:ext uri="{FF2B5EF4-FFF2-40B4-BE49-F238E27FC236}">
              <a16:creationId xmlns:a16="http://schemas.microsoft.com/office/drawing/2014/main" id="{6953CE38-D48B-49C1-A744-70DA74920DC1}"/>
            </a:ext>
          </a:extLst>
        </xdr:cNvPr>
        <xdr:cNvSpPr/>
      </xdr:nvSpPr>
      <xdr:spPr>
        <a:xfrm>
          <a:off x="13652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107769</xdr:rowOff>
    </xdr:from>
    <xdr:to>
      <xdr:col>76</xdr:col>
      <xdr:colOff>114300</xdr:colOff>
      <xdr:row>58</xdr:row>
      <xdr:rowOff>153488</xdr:rowOff>
    </xdr:to>
    <xdr:cxnSp macro="">
      <xdr:nvCxnSpPr>
        <xdr:cNvPr id="531" name="直線コネクタ 530">
          <a:extLst>
            <a:ext uri="{FF2B5EF4-FFF2-40B4-BE49-F238E27FC236}">
              <a16:creationId xmlns:a16="http://schemas.microsoft.com/office/drawing/2014/main" id="{FD91AA67-5687-44D9-86A9-1366E597BC23}"/>
            </a:ext>
          </a:extLst>
        </xdr:cNvPr>
        <xdr:cNvCxnSpPr/>
      </xdr:nvCxnSpPr>
      <xdr:spPr>
        <a:xfrm>
          <a:off x="13703300" y="100518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32" name="n_1aveValue【学校施設】&#10;有形固定資産減価償却率">
          <a:extLst>
            <a:ext uri="{FF2B5EF4-FFF2-40B4-BE49-F238E27FC236}">
              <a16:creationId xmlns:a16="http://schemas.microsoft.com/office/drawing/2014/main" id="{B64223F8-DE7B-48B5-B0E0-DFFAFFFAFFA1}"/>
            </a:ext>
          </a:extLst>
        </xdr:cNvPr>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33" name="n_2aveValue【学校施設】&#10;有形固定資産減価償却率">
          <a:extLst>
            <a:ext uri="{FF2B5EF4-FFF2-40B4-BE49-F238E27FC236}">
              <a16:creationId xmlns:a16="http://schemas.microsoft.com/office/drawing/2014/main" id="{49E7092C-A32E-44A0-86FD-0ABAE82BF109}"/>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34" name="n_3aveValue【学校施設】&#10;有形固定資産減価償却率">
          <a:extLst>
            <a:ext uri="{FF2B5EF4-FFF2-40B4-BE49-F238E27FC236}">
              <a16:creationId xmlns:a16="http://schemas.microsoft.com/office/drawing/2014/main" id="{DC5F0262-848C-4EDB-A039-F011E4BE3939}"/>
            </a:ext>
          </a:extLst>
        </xdr:cNvPr>
        <xdr:cNvSpPr txBox="1"/>
      </xdr:nvSpPr>
      <xdr:spPr>
        <a:xfrm>
          <a:off x="13500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35" name="n_4aveValue【学校施設】&#10;有形固定資産減価償却率">
          <a:extLst>
            <a:ext uri="{FF2B5EF4-FFF2-40B4-BE49-F238E27FC236}">
              <a16:creationId xmlns:a16="http://schemas.microsoft.com/office/drawing/2014/main" id="{4AF84EF0-0035-41A3-9710-DA238C38E9BE}"/>
            </a:ext>
          </a:extLst>
        </xdr:cNvPr>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536" name="n_1mainValue【学校施設】&#10;有形固定資産減価償却率">
          <a:extLst>
            <a:ext uri="{FF2B5EF4-FFF2-40B4-BE49-F238E27FC236}">
              <a16:creationId xmlns:a16="http://schemas.microsoft.com/office/drawing/2014/main" id="{31324C86-678E-4204-83E1-2A195C9275C1}"/>
            </a:ext>
          </a:extLst>
        </xdr:cNvPr>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49365</xdr:rowOff>
    </xdr:from>
    <xdr:ext cx="405111" cy="259045"/>
    <xdr:sp macro="" textlink="">
      <xdr:nvSpPr>
        <xdr:cNvPr id="537" name="n_2mainValue【学校施設】&#10;有形固定資産減価償却率">
          <a:extLst>
            <a:ext uri="{FF2B5EF4-FFF2-40B4-BE49-F238E27FC236}">
              <a16:creationId xmlns:a16="http://schemas.microsoft.com/office/drawing/2014/main" id="{86DA7785-DBB6-494C-B8AE-8A215A90EAB6}"/>
            </a:ext>
          </a:extLst>
        </xdr:cNvPr>
        <xdr:cNvSpPr txBox="1"/>
      </xdr:nvSpPr>
      <xdr:spPr>
        <a:xfrm>
          <a:off x="14389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538" name="n_3mainValue【学校施設】&#10;有形固定資産減価償却率">
          <a:extLst>
            <a:ext uri="{FF2B5EF4-FFF2-40B4-BE49-F238E27FC236}">
              <a16:creationId xmlns:a16="http://schemas.microsoft.com/office/drawing/2014/main" id="{3BB4202B-360A-49B3-A91E-09754203780D}"/>
            </a:ext>
          </a:extLst>
        </xdr:cNvPr>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468671EE-8B4A-4D1B-9668-78C93E711F5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277E5A9A-40DD-4079-8BE3-C143884FF7E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566F826F-3C5E-4799-8E0F-BA33BC7C00F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A9CF8259-87A2-4FA3-A5D7-0039D04F911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4C3CAF6F-0ED3-4B43-B40C-44212908E55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2220BE40-25BC-47D4-9154-6B5130B7D2C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14D52044-178F-44D6-A51C-51087EA8B1F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1A277FAB-3D4C-4281-8800-D61433DE9E54}"/>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A731F053-ECD6-4D6A-B439-5771BD9CCF6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46B5D9D7-DDA2-4DD0-BF1D-A5465DE43BB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a:extLst>
            <a:ext uri="{FF2B5EF4-FFF2-40B4-BE49-F238E27FC236}">
              <a16:creationId xmlns:a16="http://schemas.microsoft.com/office/drawing/2014/main" id="{D733EE71-5B62-469C-8585-BDEF425974C8}"/>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a:extLst>
            <a:ext uri="{FF2B5EF4-FFF2-40B4-BE49-F238E27FC236}">
              <a16:creationId xmlns:a16="http://schemas.microsoft.com/office/drawing/2014/main" id="{1B5FB580-7779-42A2-9E9E-98B27249011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a:extLst>
            <a:ext uri="{FF2B5EF4-FFF2-40B4-BE49-F238E27FC236}">
              <a16:creationId xmlns:a16="http://schemas.microsoft.com/office/drawing/2014/main" id="{4DA86196-B289-4BC7-9D68-39D29C4CA93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a:extLst>
            <a:ext uri="{FF2B5EF4-FFF2-40B4-BE49-F238E27FC236}">
              <a16:creationId xmlns:a16="http://schemas.microsoft.com/office/drawing/2014/main" id="{6E3208F1-7C93-4E02-8D81-5137ED0ECF52}"/>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a:extLst>
            <a:ext uri="{FF2B5EF4-FFF2-40B4-BE49-F238E27FC236}">
              <a16:creationId xmlns:a16="http://schemas.microsoft.com/office/drawing/2014/main" id="{ECC0857F-9CF7-4FCF-B394-6302E2CEA5FD}"/>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a:extLst>
            <a:ext uri="{FF2B5EF4-FFF2-40B4-BE49-F238E27FC236}">
              <a16:creationId xmlns:a16="http://schemas.microsoft.com/office/drawing/2014/main" id="{ED7BC15F-D9ED-4766-B8EB-A902EBB3C892}"/>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a:extLst>
            <a:ext uri="{FF2B5EF4-FFF2-40B4-BE49-F238E27FC236}">
              <a16:creationId xmlns:a16="http://schemas.microsoft.com/office/drawing/2014/main" id="{6A5D192E-3FE8-4EB9-BD49-8833DBC6389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a:extLst>
            <a:ext uri="{FF2B5EF4-FFF2-40B4-BE49-F238E27FC236}">
              <a16:creationId xmlns:a16="http://schemas.microsoft.com/office/drawing/2014/main" id="{97235837-600D-4852-99A7-56486035E90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a:extLst>
            <a:ext uri="{FF2B5EF4-FFF2-40B4-BE49-F238E27FC236}">
              <a16:creationId xmlns:a16="http://schemas.microsoft.com/office/drawing/2014/main" id="{697C930E-99D0-46FB-AECF-AF63FCFBEFD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a:extLst>
            <a:ext uri="{FF2B5EF4-FFF2-40B4-BE49-F238E27FC236}">
              <a16:creationId xmlns:a16="http://schemas.microsoft.com/office/drawing/2014/main" id="{9FC9A571-D502-47BC-940C-2A8269CA1D4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a:extLst>
            <a:ext uri="{FF2B5EF4-FFF2-40B4-BE49-F238E27FC236}">
              <a16:creationId xmlns:a16="http://schemas.microsoft.com/office/drawing/2014/main" id="{4AF9FC58-0A6C-4F4F-9FB8-9215485867D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a:extLst>
            <a:ext uri="{FF2B5EF4-FFF2-40B4-BE49-F238E27FC236}">
              <a16:creationId xmlns:a16="http://schemas.microsoft.com/office/drawing/2014/main" id="{A64F1773-A18E-4905-9AB0-B672456592B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a:extLst>
            <a:ext uri="{FF2B5EF4-FFF2-40B4-BE49-F238E27FC236}">
              <a16:creationId xmlns:a16="http://schemas.microsoft.com/office/drawing/2014/main" id="{97B2EEEB-6D7A-4506-8A08-3DCF3FA35533}"/>
            </a:ext>
          </a:extLst>
        </xdr:cNvPr>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a:extLst>
            <a:ext uri="{FF2B5EF4-FFF2-40B4-BE49-F238E27FC236}">
              <a16:creationId xmlns:a16="http://schemas.microsoft.com/office/drawing/2014/main" id="{71FD4CA1-8B16-4CD8-BF60-7FBE4CB09EF2}"/>
            </a:ext>
          </a:extLst>
        </xdr:cNvPr>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a:extLst>
            <a:ext uri="{FF2B5EF4-FFF2-40B4-BE49-F238E27FC236}">
              <a16:creationId xmlns:a16="http://schemas.microsoft.com/office/drawing/2014/main" id="{655F1C12-B439-44F8-ACE9-DAF675AAEB7D}"/>
            </a:ext>
          </a:extLst>
        </xdr:cNvPr>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a:extLst>
            <a:ext uri="{FF2B5EF4-FFF2-40B4-BE49-F238E27FC236}">
              <a16:creationId xmlns:a16="http://schemas.microsoft.com/office/drawing/2014/main" id="{30FAA03A-41ED-4B3F-9B36-A3C6AC1FB3AB}"/>
            </a:ext>
          </a:extLst>
        </xdr:cNvPr>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a:extLst>
            <a:ext uri="{FF2B5EF4-FFF2-40B4-BE49-F238E27FC236}">
              <a16:creationId xmlns:a16="http://schemas.microsoft.com/office/drawing/2014/main" id="{C3F1DBEE-8C7A-4E06-9F96-1EC7C6E1AD08}"/>
            </a:ext>
          </a:extLst>
        </xdr:cNvPr>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66" name="【学校施設】&#10;一人当たり面積平均値テキスト">
          <a:extLst>
            <a:ext uri="{FF2B5EF4-FFF2-40B4-BE49-F238E27FC236}">
              <a16:creationId xmlns:a16="http://schemas.microsoft.com/office/drawing/2014/main" id="{4DC873AD-056C-4BD8-98BE-17C7C38E7EBE}"/>
            </a:ext>
          </a:extLst>
        </xdr:cNvPr>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a:extLst>
            <a:ext uri="{FF2B5EF4-FFF2-40B4-BE49-F238E27FC236}">
              <a16:creationId xmlns:a16="http://schemas.microsoft.com/office/drawing/2014/main" id="{92FB6A27-05A7-4C08-A209-B48DFAE09001}"/>
            </a:ext>
          </a:extLst>
        </xdr:cNvPr>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a:extLst>
            <a:ext uri="{FF2B5EF4-FFF2-40B4-BE49-F238E27FC236}">
              <a16:creationId xmlns:a16="http://schemas.microsoft.com/office/drawing/2014/main" id="{2F853EC4-1D04-498D-B83E-F2B138E09834}"/>
            </a:ext>
          </a:extLst>
        </xdr:cNvPr>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a:extLst>
            <a:ext uri="{FF2B5EF4-FFF2-40B4-BE49-F238E27FC236}">
              <a16:creationId xmlns:a16="http://schemas.microsoft.com/office/drawing/2014/main" id="{A480BB58-71F1-42CB-97AE-4F0A3D74C032}"/>
            </a:ext>
          </a:extLst>
        </xdr:cNvPr>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a:extLst>
            <a:ext uri="{FF2B5EF4-FFF2-40B4-BE49-F238E27FC236}">
              <a16:creationId xmlns:a16="http://schemas.microsoft.com/office/drawing/2014/main" id="{846D1F5D-FFF9-445C-9C95-679A95CCF387}"/>
            </a:ext>
          </a:extLst>
        </xdr:cNvPr>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71" name="フローチャート: 判断 570">
          <a:extLst>
            <a:ext uri="{FF2B5EF4-FFF2-40B4-BE49-F238E27FC236}">
              <a16:creationId xmlns:a16="http://schemas.microsoft.com/office/drawing/2014/main" id="{643215A9-FE40-471E-BFA7-EC414E323A2A}"/>
            </a:ext>
          </a:extLst>
        </xdr:cNvPr>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F85ABA33-8567-4E9C-A66F-3F2D0ACA70D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921994DC-63A3-42E0-BACA-13471D4DE77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CEB66536-5FB4-44BA-9755-47F9186F993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29D1CF4F-5EF0-4CB3-BE36-79096EB4B75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48DEF5E3-6873-440C-9255-1104C84D89F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28753</xdr:rowOff>
    </xdr:from>
    <xdr:to>
      <xdr:col>116</xdr:col>
      <xdr:colOff>114300</xdr:colOff>
      <xdr:row>62</xdr:row>
      <xdr:rowOff>130353</xdr:rowOff>
    </xdr:to>
    <xdr:sp macro="" textlink="">
      <xdr:nvSpPr>
        <xdr:cNvPr id="577" name="楕円 576">
          <a:extLst>
            <a:ext uri="{FF2B5EF4-FFF2-40B4-BE49-F238E27FC236}">
              <a16:creationId xmlns:a16="http://schemas.microsoft.com/office/drawing/2014/main" id="{36404E45-0D23-411A-ABEE-CF4EA3C1AEFF}"/>
            </a:ext>
          </a:extLst>
        </xdr:cNvPr>
        <xdr:cNvSpPr/>
      </xdr:nvSpPr>
      <xdr:spPr>
        <a:xfrm>
          <a:off x="22110700" y="106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7180</xdr:rowOff>
    </xdr:from>
    <xdr:ext cx="469744" cy="259045"/>
    <xdr:sp macro="" textlink="">
      <xdr:nvSpPr>
        <xdr:cNvPr id="578" name="【学校施設】&#10;一人当たり面積該当値テキスト">
          <a:extLst>
            <a:ext uri="{FF2B5EF4-FFF2-40B4-BE49-F238E27FC236}">
              <a16:creationId xmlns:a16="http://schemas.microsoft.com/office/drawing/2014/main" id="{8E14771E-94E6-488D-8D59-C60A7FD93EA8}"/>
            </a:ext>
          </a:extLst>
        </xdr:cNvPr>
        <xdr:cNvSpPr txBox="1"/>
      </xdr:nvSpPr>
      <xdr:spPr>
        <a:xfrm>
          <a:off x="22199600" y="1063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35154</xdr:rowOff>
    </xdr:from>
    <xdr:to>
      <xdr:col>112</xdr:col>
      <xdr:colOff>38100</xdr:colOff>
      <xdr:row>62</xdr:row>
      <xdr:rowOff>136754</xdr:rowOff>
    </xdr:to>
    <xdr:sp macro="" textlink="">
      <xdr:nvSpPr>
        <xdr:cNvPr id="579" name="楕円 578">
          <a:extLst>
            <a:ext uri="{FF2B5EF4-FFF2-40B4-BE49-F238E27FC236}">
              <a16:creationId xmlns:a16="http://schemas.microsoft.com/office/drawing/2014/main" id="{C208D4B1-D2ED-4572-B3B4-35B8ABBEFF0D}"/>
            </a:ext>
          </a:extLst>
        </xdr:cNvPr>
        <xdr:cNvSpPr/>
      </xdr:nvSpPr>
      <xdr:spPr>
        <a:xfrm>
          <a:off x="21272500" y="106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79553</xdr:rowOff>
    </xdr:from>
    <xdr:to>
      <xdr:col>116</xdr:col>
      <xdr:colOff>63500</xdr:colOff>
      <xdr:row>62</xdr:row>
      <xdr:rowOff>85954</xdr:rowOff>
    </xdr:to>
    <xdr:cxnSp macro="">
      <xdr:nvCxnSpPr>
        <xdr:cNvPr id="580" name="直線コネクタ 579">
          <a:extLst>
            <a:ext uri="{FF2B5EF4-FFF2-40B4-BE49-F238E27FC236}">
              <a16:creationId xmlns:a16="http://schemas.microsoft.com/office/drawing/2014/main" id="{14A8241F-FDB6-493B-81AE-79B6C6CE3EDA}"/>
            </a:ext>
          </a:extLst>
        </xdr:cNvPr>
        <xdr:cNvCxnSpPr/>
      </xdr:nvCxnSpPr>
      <xdr:spPr>
        <a:xfrm flipV="1">
          <a:off x="21323300" y="10709453"/>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40640</xdr:rowOff>
    </xdr:from>
    <xdr:to>
      <xdr:col>107</xdr:col>
      <xdr:colOff>101600</xdr:colOff>
      <xdr:row>62</xdr:row>
      <xdr:rowOff>142240</xdr:rowOff>
    </xdr:to>
    <xdr:sp macro="" textlink="">
      <xdr:nvSpPr>
        <xdr:cNvPr id="581" name="楕円 580">
          <a:extLst>
            <a:ext uri="{FF2B5EF4-FFF2-40B4-BE49-F238E27FC236}">
              <a16:creationId xmlns:a16="http://schemas.microsoft.com/office/drawing/2014/main" id="{151B66EC-94C2-4BB8-97E2-664CAFC47FDB}"/>
            </a:ext>
          </a:extLst>
        </xdr:cNvPr>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85954</xdr:rowOff>
    </xdr:from>
    <xdr:to>
      <xdr:col>111</xdr:col>
      <xdr:colOff>177800</xdr:colOff>
      <xdr:row>62</xdr:row>
      <xdr:rowOff>91440</xdr:rowOff>
    </xdr:to>
    <xdr:cxnSp macro="">
      <xdr:nvCxnSpPr>
        <xdr:cNvPr id="582" name="直線コネクタ 581">
          <a:extLst>
            <a:ext uri="{FF2B5EF4-FFF2-40B4-BE49-F238E27FC236}">
              <a16:creationId xmlns:a16="http://schemas.microsoft.com/office/drawing/2014/main" id="{3BBAFF4A-BF70-4B8A-84EE-3590AF0EBB05}"/>
            </a:ext>
          </a:extLst>
        </xdr:cNvPr>
        <xdr:cNvCxnSpPr/>
      </xdr:nvCxnSpPr>
      <xdr:spPr>
        <a:xfrm flipV="1">
          <a:off x="20434300" y="1071585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49784</xdr:rowOff>
    </xdr:from>
    <xdr:to>
      <xdr:col>102</xdr:col>
      <xdr:colOff>165100</xdr:colOff>
      <xdr:row>62</xdr:row>
      <xdr:rowOff>151384</xdr:rowOff>
    </xdr:to>
    <xdr:sp macro="" textlink="">
      <xdr:nvSpPr>
        <xdr:cNvPr id="583" name="楕円 582">
          <a:extLst>
            <a:ext uri="{FF2B5EF4-FFF2-40B4-BE49-F238E27FC236}">
              <a16:creationId xmlns:a16="http://schemas.microsoft.com/office/drawing/2014/main" id="{64E2974F-8567-489F-8A85-7726BA8B62D2}"/>
            </a:ext>
          </a:extLst>
        </xdr:cNvPr>
        <xdr:cNvSpPr/>
      </xdr:nvSpPr>
      <xdr:spPr>
        <a:xfrm>
          <a:off x="19494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100584</xdr:rowOff>
    </xdr:to>
    <xdr:cxnSp macro="">
      <xdr:nvCxnSpPr>
        <xdr:cNvPr id="584" name="直線コネクタ 583">
          <a:extLst>
            <a:ext uri="{FF2B5EF4-FFF2-40B4-BE49-F238E27FC236}">
              <a16:creationId xmlns:a16="http://schemas.microsoft.com/office/drawing/2014/main" id="{1B316270-244D-4D05-9EE1-53FD6840B48B}"/>
            </a:ext>
          </a:extLst>
        </xdr:cNvPr>
        <xdr:cNvCxnSpPr/>
      </xdr:nvCxnSpPr>
      <xdr:spPr>
        <a:xfrm flipV="1">
          <a:off x="19545300" y="10721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85" name="n_1aveValue【学校施設】&#10;一人当たり面積">
          <a:extLst>
            <a:ext uri="{FF2B5EF4-FFF2-40B4-BE49-F238E27FC236}">
              <a16:creationId xmlns:a16="http://schemas.microsoft.com/office/drawing/2014/main" id="{9E23DDAC-02EF-4C16-B077-C51CDE36F510}"/>
            </a:ext>
          </a:extLst>
        </xdr:cNvPr>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86" name="n_2aveValue【学校施設】&#10;一人当たり面積">
          <a:extLst>
            <a:ext uri="{FF2B5EF4-FFF2-40B4-BE49-F238E27FC236}">
              <a16:creationId xmlns:a16="http://schemas.microsoft.com/office/drawing/2014/main" id="{DA9038EC-F2AE-4ED2-8790-C12A8E28B063}"/>
            </a:ext>
          </a:extLst>
        </xdr:cNvPr>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87" name="n_3aveValue【学校施設】&#10;一人当たり面積">
          <a:extLst>
            <a:ext uri="{FF2B5EF4-FFF2-40B4-BE49-F238E27FC236}">
              <a16:creationId xmlns:a16="http://schemas.microsoft.com/office/drawing/2014/main" id="{19A220A4-3074-4A4B-B94B-7CADAFCEA1F0}"/>
            </a:ext>
          </a:extLst>
        </xdr:cNvPr>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88" name="n_4aveValue【学校施設】&#10;一人当たり面積">
          <a:extLst>
            <a:ext uri="{FF2B5EF4-FFF2-40B4-BE49-F238E27FC236}">
              <a16:creationId xmlns:a16="http://schemas.microsoft.com/office/drawing/2014/main" id="{58B0D11F-5FA4-45FF-BAE9-575701535666}"/>
            </a:ext>
          </a:extLst>
        </xdr:cNvPr>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127881</xdr:rowOff>
    </xdr:from>
    <xdr:ext cx="469744" cy="259045"/>
    <xdr:sp macro="" textlink="">
      <xdr:nvSpPr>
        <xdr:cNvPr id="589" name="n_1mainValue【学校施設】&#10;一人当たり面積">
          <a:extLst>
            <a:ext uri="{FF2B5EF4-FFF2-40B4-BE49-F238E27FC236}">
              <a16:creationId xmlns:a16="http://schemas.microsoft.com/office/drawing/2014/main" id="{528C211A-F699-442D-A787-B95C5F949715}"/>
            </a:ext>
          </a:extLst>
        </xdr:cNvPr>
        <xdr:cNvSpPr txBox="1"/>
      </xdr:nvSpPr>
      <xdr:spPr>
        <a:xfrm>
          <a:off x="21075727" y="1075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590" name="n_2mainValue【学校施設】&#10;一人当たり面積">
          <a:extLst>
            <a:ext uri="{FF2B5EF4-FFF2-40B4-BE49-F238E27FC236}">
              <a16:creationId xmlns:a16="http://schemas.microsoft.com/office/drawing/2014/main" id="{C2C286B2-FB25-4346-AC78-C0912E51113D}"/>
            </a:ext>
          </a:extLst>
        </xdr:cNvPr>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142511</xdr:rowOff>
    </xdr:from>
    <xdr:ext cx="469744" cy="259045"/>
    <xdr:sp macro="" textlink="">
      <xdr:nvSpPr>
        <xdr:cNvPr id="591" name="n_3mainValue【学校施設】&#10;一人当たり面積">
          <a:extLst>
            <a:ext uri="{FF2B5EF4-FFF2-40B4-BE49-F238E27FC236}">
              <a16:creationId xmlns:a16="http://schemas.microsoft.com/office/drawing/2014/main" id="{74119FA2-D99C-4E66-BB35-275D8E879BCF}"/>
            </a:ext>
          </a:extLst>
        </xdr:cNvPr>
        <xdr:cNvSpPr txBox="1"/>
      </xdr:nvSpPr>
      <xdr:spPr>
        <a:xfrm>
          <a:off x="19310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id="{E88D883C-E561-418A-8D25-CCAE64A59EF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a:extLst>
            <a:ext uri="{FF2B5EF4-FFF2-40B4-BE49-F238E27FC236}">
              <a16:creationId xmlns:a16="http://schemas.microsoft.com/office/drawing/2014/main" id="{8357CC1F-B753-4744-B760-8BC523D856C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a:extLst>
            <a:ext uri="{FF2B5EF4-FFF2-40B4-BE49-F238E27FC236}">
              <a16:creationId xmlns:a16="http://schemas.microsoft.com/office/drawing/2014/main" id="{98BA7479-86F0-4871-9B2C-C0AD2CAD076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a:extLst>
            <a:ext uri="{FF2B5EF4-FFF2-40B4-BE49-F238E27FC236}">
              <a16:creationId xmlns:a16="http://schemas.microsoft.com/office/drawing/2014/main" id="{34FFBC51-5643-4EA3-939F-0FE00AABC0A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a:extLst>
            <a:ext uri="{FF2B5EF4-FFF2-40B4-BE49-F238E27FC236}">
              <a16:creationId xmlns:a16="http://schemas.microsoft.com/office/drawing/2014/main" id="{E18212A9-23EB-4AC8-9CE2-2743D9D80AF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a:extLst>
            <a:ext uri="{FF2B5EF4-FFF2-40B4-BE49-F238E27FC236}">
              <a16:creationId xmlns:a16="http://schemas.microsoft.com/office/drawing/2014/main" id="{64B480DF-7B00-44A5-8922-82D03E17914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a:extLst>
            <a:ext uri="{FF2B5EF4-FFF2-40B4-BE49-F238E27FC236}">
              <a16:creationId xmlns:a16="http://schemas.microsoft.com/office/drawing/2014/main" id="{C302A3F7-C142-440E-9586-053F8277568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a:extLst>
            <a:ext uri="{FF2B5EF4-FFF2-40B4-BE49-F238E27FC236}">
              <a16:creationId xmlns:a16="http://schemas.microsoft.com/office/drawing/2014/main" id="{D79CF20D-1E4C-4DBB-AE0A-A0C75469E8A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a:extLst>
            <a:ext uri="{FF2B5EF4-FFF2-40B4-BE49-F238E27FC236}">
              <a16:creationId xmlns:a16="http://schemas.microsoft.com/office/drawing/2014/main" id="{AB99B008-6120-4952-ABB4-ED4D953C806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a:extLst>
            <a:ext uri="{FF2B5EF4-FFF2-40B4-BE49-F238E27FC236}">
              <a16:creationId xmlns:a16="http://schemas.microsoft.com/office/drawing/2014/main" id="{56A2D3B5-C0AE-46FC-A18D-18F52EB5D4B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a:extLst>
            <a:ext uri="{FF2B5EF4-FFF2-40B4-BE49-F238E27FC236}">
              <a16:creationId xmlns:a16="http://schemas.microsoft.com/office/drawing/2014/main" id="{A395BE37-ED5F-4BAE-AA80-125E81D65BD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a:extLst>
            <a:ext uri="{FF2B5EF4-FFF2-40B4-BE49-F238E27FC236}">
              <a16:creationId xmlns:a16="http://schemas.microsoft.com/office/drawing/2014/main" id="{2458DE26-844C-4224-B1D3-C3FE3B24E4D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a:extLst>
            <a:ext uri="{FF2B5EF4-FFF2-40B4-BE49-F238E27FC236}">
              <a16:creationId xmlns:a16="http://schemas.microsoft.com/office/drawing/2014/main" id="{F6386B6B-1601-455F-B089-168456F71A0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a:extLst>
            <a:ext uri="{FF2B5EF4-FFF2-40B4-BE49-F238E27FC236}">
              <a16:creationId xmlns:a16="http://schemas.microsoft.com/office/drawing/2014/main" id="{2272A394-BF69-4914-B5B6-86BB175A0EC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a:extLst>
            <a:ext uri="{FF2B5EF4-FFF2-40B4-BE49-F238E27FC236}">
              <a16:creationId xmlns:a16="http://schemas.microsoft.com/office/drawing/2014/main" id="{88C37E2E-BEC8-49AA-9BD4-999552589F4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a:extLst>
            <a:ext uri="{FF2B5EF4-FFF2-40B4-BE49-F238E27FC236}">
              <a16:creationId xmlns:a16="http://schemas.microsoft.com/office/drawing/2014/main" id="{7C41615F-0FFB-44E2-B105-40744BE3CCC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a:extLst>
            <a:ext uri="{FF2B5EF4-FFF2-40B4-BE49-F238E27FC236}">
              <a16:creationId xmlns:a16="http://schemas.microsoft.com/office/drawing/2014/main" id="{4BD13528-ECAF-4467-91FE-161FEA3C8B5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a:extLst>
            <a:ext uri="{FF2B5EF4-FFF2-40B4-BE49-F238E27FC236}">
              <a16:creationId xmlns:a16="http://schemas.microsoft.com/office/drawing/2014/main" id="{4206DEA9-815A-4822-9DAD-A5955C96FEB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a:extLst>
            <a:ext uri="{FF2B5EF4-FFF2-40B4-BE49-F238E27FC236}">
              <a16:creationId xmlns:a16="http://schemas.microsoft.com/office/drawing/2014/main" id="{80B8FAEB-16BB-48AC-95B8-5C3D9FA4FDC8}"/>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a:extLst>
            <a:ext uri="{FF2B5EF4-FFF2-40B4-BE49-F238E27FC236}">
              <a16:creationId xmlns:a16="http://schemas.microsoft.com/office/drawing/2014/main" id="{F2DBB665-F7D7-4985-BADF-B3D7ECE6ABB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a:extLst>
            <a:ext uri="{FF2B5EF4-FFF2-40B4-BE49-F238E27FC236}">
              <a16:creationId xmlns:a16="http://schemas.microsoft.com/office/drawing/2014/main" id="{A9EF9EA2-DD39-4810-BC03-EE4FCFEA334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a:extLst>
            <a:ext uri="{FF2B5EF4-FFF2-40B4-BE49-F238E27FC236}">
              <a16:creationId xmlns:a16="http://schemas.microsoft.com/office/drawing/2014/main" id="{31938AA9-606E-41EA-B0CA-E6ED472271F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a:extLst>
            <a:ext uri="{FF2B5EF4-FFF2-40B4-BE49-F238E27FC236}">
              <a16:creationId xmlns:a16="http://schemas.microsoft.com/office/drawing/2014/main" id="{A1B0C4A8-31F9-4867-A23D-98CFBC4C9A8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a:extLst>
            <a:ext uri="{FF2B5EF4-FFF2-40B4-BE49-F238E27FC236}">
              <a16:creationId xmlns:a16="http://schemas.microsoft.com/office/drawing/2014/main" id="{0904D5C6-9EAC-4133-93FF-973CC51F004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16" name="直線コネクタ 615">
          <a:extLst>
            <a:ext uri="{FF2B5EF4-FFF2-40B4-BE49-F238E27FC236}">
              <a16:creationId xmlns:a16="http://schemas.microsoft.com/office/drawing/2014/main" id="{B9AE07F7-FF8B-4A8A-B2E7-83CD916BD710}"/>
            </a:ext>
          </a:extLst>
        </xdr:cNvPr>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a:extLst>
            <a:ext uri="{FF2B5EF4-FFF2-40B4-BE49-F238E27FC236}">
              <a16:creationId xmlns:a16="http://schemas.microsoft.com/office/drawing/2014/main" id="{D7E0ABB3-C10F-4915-86B8-D6F5BDFD923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a:extLst>
            <a:ext uri="{FF2B5EF4-FFF2-40B4-BE49-F238E27FC236}">
              <a16:creationId xmlns:a16="http://schemas.microsoft.com/office/drawing/2014/main" id="{66FC8A11-7348-41E5-8C85-BE1C70F74DCF}"/>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19" name="【児童館】&#10;有形固定資産減価償却率最大値テキスト">
          <a:extLst>
            <a:ext uri="{FF2B5EF4-FFF2-40B4-BE49-F238E27FC236}">
              <a16:creationId xmlns:a16="http://schemas.microsoft.com/office/drawing/2014/main" id="{D9568DE9-7F58-4604-A940-A3BF12210456}"/>
            </a:ext>
          </a:extLst>
        </xdr:cNvPr>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20" name="直線コネクタ 619">
          <a:extLst>
            <a:ext uri="{FF2B5EF4-FFF2-40B4-BE49-F238E27FC236}">
              <a16:creationId xmlns:a16="http://schemas.microsoft.com/office/drawing/2014/main" id="{95D2DB6E-096C-4575-8A5C-3AD8C5A33D7F}"/>
            </a:ext>
          </a:extLst>
        </xdr:cNvPr>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21" name="【児童館】&#10;有形固定資産減価償却率平均値テキスト">
          <a:extLst>
            <a:ext uri="{FF2B5EF4-FFF2-40B4-BE49-F238E27FC236}">
              <a16:creationId xmlns:a16="http://schemas.microsoft.com/office/drawing/2014/main" id="{2E13B5A5-A213-4BE3-B57F-D1269A6106A4}"/>
            </a:ext>
          </a:extLst>
        </xdr:cNvPr>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22" name="フローチャート: 判断 621">
          <a:extLst>
            <a:ext uri="{FF2B5EF4-FFF2-40B4-BE49-F238E27FC236}">
              <a16:creationId xmlns:a16="http://schemas.microsoft.com/office/drawing/2014/main" id="{A9DC4F39-86F6-4EEF-9066-6728B900407D}"/>
            </a:ext>
          </a:extLst>
        </xdr:cNvPr>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23" name="フローチャート: 判断 622">
          <a:extLst>
            <a:ext uri="{FF2B5EF4-FFF2-40B4-BE49-F238E27FC236}">
              <a16:creationId xmlns:a16="http://schemas.microsoft.com/office/drawing/2014/main" id="{787F0006-D94D-49EE-9614-0E0CC5813294}"/>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24" name="フローチャート: 判断 623">
          <a:extLst>
            <a:ext uri="{FF2B5EF4-FFF2-40B4-BE49-F238E27FC236}">
              <a16:creationId xmlns:a16="http://schemas.microsoft.com/office/drawing/2014/main" id="{B32F7D97-F3DE-460A-94B3-E62308E3AC39}"/>
            </a:ext>
          </a:extLst>
        </xdr:cNvPr>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25" name="フローチャート: 判断 624">
          <a:extLst>
            <a:ext uri="{FF2B5EF4-FFF2-40B4-BE49-F238E27FC236}">
              <a16:creationId xmlns:a16="http://schemas.microsoft.com/office/drawing/2014/main" id="{8974B762-4B49-4BB0-9593-D1B9D850B540}"/>
            </a:ext>
          </a:extLst>
        </xdr:cNvPr>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26" name="フローチャート: 判断 625">
          <a:extLst>
            <a:ext uri="{FF2B5EF4-FFF2-40B4-BE49-F238E27FC236}">
              <a16:creationId xmlns:a16="http://schemas.microsoft.com/office/drawing/2014/main" id="{B8DF7839-AF67-47B1-BE1E-F60B7DC3D24B}"/>
            </a:ext>
          </a:extLst>
        </xdr:cNvPr>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11E0971E-291F-4C92-965B-0955DC39BF4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4DAC2CD0-C4D7-4B88-8A6A-4B8663CBA6C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428DA6B3-0BC0-4DA5-9789-66BC04FC367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51B6DDAC-AA4A-4C00-9C8A-F7B2EA0435B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8FD3974D-8D4C-4ACB-9875-F40012E09F7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82550</xdr:rowOff>
    </xdr:from>
    <xdr:to>
      <xdr:col>85</xdr:col>
      <xdr:colOff>177800</xdr:colOff>
      <xdr:row>84</xdr:row>
      <xdr:rowOff>12700</xdr:rowOff>
    </xdr:to>
    <xdr:sp macro="" textlink="">
      <xdr:nvSpPr>
        <xdr:cNvPr id="632" name="楕円 631">
          <a:extLst>
            <a:ext uri="{FF2B5EF4-FFF2-40B4-BE49-F238E27FC236}">
              <a16:creationId xmlns:a16="http://schemas.microsoft.com/office/drawing/2014/main" id="{88027A5F-7EC8-4AA7-84D3-FE41C7E9BC70}"/>
            </a:ext>
          </a:extLst>
        </xdr:cNvPr>
        <xdr:cNvSpPr/>
      </xdr:nvSpPr>
      <xdr:spPr>
        <a:xfrm>
          <a:off x="16268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60977</xdr:rowOff>
    </xdr:from>
    <xdr:ext cx="405111" cy="259045"/>
    <xdr:sp macro="" textlink="">
      <xdr:nvSpPr>
        <xdr:cNvPr id="633" name="【児童館】&#10;有形固定資産減価償却率該当値テキスト">
          <a:extLst>
            <a:ext uri="{FF2B5EF4-FFF2-40B4-BE49-F238E27FC236}">
              <a16:creationId xmlns:a16="http://schemas.microsoft.com/office/drawing/2014/main" id="{66F09213-C41F-45E1-AD8C-6B68305809F4}"/>
            </a:ext>
          </a:extLst>
        </xdr:cNvPr>
        <xdr:cNvSpPr txBox="1"/>
      </xdr:nvSpPr>
      <xdr:spPr>
        <a:xfrm>
          <a:off x="16357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34925</xdr:rowOff>
    </xdr:from>
    <xdr:to>
      <xdr:col>81</xdr:col>
      <xdr:colOff>101600</xdr:colOff>
      <xdr:row>83</xdr:row>
      <xdr:rowOff>136525</xdr:rowOff>
    </xdr:to>
    <xdr:sp macro="" textlink="">
      <xdr:nvSpPr>
        <xdr:cNvPr id="634" name="楕円 633">
          <a:extLst>
            <a:ext uri="{FF2B5EF4-FFF2-40B4-BE49-F238E27FC236}">
              <a16:creationId xmlns:a16="http://schemas.microsoft.com/office/drawing/2014/main" id="{3DD1D158-3929-4FFF-8339-E7B5B0F9C248}"/>
            </a:ext>
          </a:extLst>
        </xdr:cNvPr>
        <xdr:cNvSpPr/>
      </xdr:nvSpPr>
      <xdr:spPr>
        <a:xfrm>
          <a:off x="15430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85725</xdr:rowOff>
    </xdr:from>
    <xdr:to>
      <xdr:col>85</xdr:col>
      <xdr:colOff>127000</xdr:colOff>
      <xdr:row>83</xdr:row>
      <xdr:rowOff>133350</xdr:rowOff>
    </xdr:to>
    <xdr:cxnSp macro="">
      <xdr:nvCxnSpPr>
        <xdr:cNvPr id="635" name="直線コネクタ 634">
          <a:extLst>
            <a:ext uri="{FF2B5EF4-FFF2-40B4-BE49-F238E27FC236}">
              <a16:creationId xmlns:a16="http://schemas.microsoft.com/office/drawing/2014/main" id="{3E86D0DA-160F-4F3A-839F-6B5A21FCBF6F}"/>
            </a:ext>
          </a:extLst>
        </xdr:cNvPr>
        <xdr:cNvCxnSpPr/>
      </xdr:nvCxnSpPr>
      <xdr:spPr>
        <a:xfrm>
          <a:off x="15481300" y="143160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164464</xdr:rowOff>
    </xdr:from>
    <xdr:to>
      <xdr:col>76</xdr:col>
      <xdr:colOff>165100</xdr:colOff>
      <xdr:row>83</xdr:row>
      <xdr:rowOff>94614</xdr:rowOff>
    </xdr:to>
    <xdr:sp macro="" textlink="">
      <xdr:nvSpPr>
        <xdr:cNvPr id="636" name="楕円 635">
          <a:extLst>
            <a:ext uri="{FF2B5EF4-FFF2-40B4-BE49-F238E27FC236}">
              <a16:creationId xmlns:a16="http://schemas.microsoft.com/office/drawing/2014/main" id="{B82CA64E-B63B-48E4-9622-2BA6240DE87B}"/>
            </a:ext>
          </a:extLst>
        </xdr:cNvPr>
        <xdr:cNvSpPr/>
      </xdr:nvSpPr>
      <xdr:spPr>
        <a:xfrm>
          <a:off x="14541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43814</xdr:rowOff>
    </xdr:from>
    <xdr:to>
      <xdr:col>81</xdr:col>
      <xdr:colOff>50800</xdr:colOff>
      <xdr:row>83</xdr:row>
      <xdr:rowOff>85725</xdr:rowOff>
    </xdr:to>
    <xdr:cxnSp macro="">
      <xdr:nvCxnSpPr>
        <xdr:cNvPr id="637" name="直線コネクタ 636">
          <a:extLst>
            <a:ext uri="{FF2B5EF4-FFF2-40B4-BE49-F238E27FC236}">
              <a16:creationId xmlns:a16="http://schemas.microsoft.com/office/drawing/2014/main" id="{7594A67F-945F-403D-BA70-6A1EA448158C}"/>
            </a:ext>
          </a:extLst>
        </xdr:cNvPr>
        <xdr:cNvCxnSpPr/>
      </xdr:nvCxnSpPr>
      <xdr:spPr>
        <a:xfrm>
          <a:off x="14592300" y="142741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120650</xdr:rowOff>
    </xdr:from>
    <xdr:to>
      <xdr:col>72</xdr:col>
      <xdr:colOff>38100</xdr:colOff>
      <xdr:row>83</xdr:row>
      <xdr:rowOff>50800</xdr:rowOff>
    </xdr:to>
    <xdr:sp macro="" textlink="">
      <xdr:nvSpPr>
        <xdr:cNvPr id="638" name="楕円 637">
          <a:extLst>
            <a:ext uri="{FF2B5EF4-FFF2-40B4-BE49-F238E27FC236}">
              <a16:creationId xmlns:a16="http://schemas.microsoft.com/office/drawing/2014/main" id="{FC3DB0EC-9FE0-4E32-9F6C-1D4CDB03E249}"/>
            </a:ext>
          </a:extLst>
        </xdr:cNvPr>
        <xdr:cNvSpPr/>
      </xdr:nvSpPr>
      <xdr:spPr>
        <a:xfrm>
          <a:off x="13652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0</xdr:rowOff>
    </xdr:from>
    <xdr:to>
      <xdr:col>76</xdr:col>
      <xdr:colOff>114300</xdr:colOff>
      <xdr:row>83</xdr:row>
      <xdr:rowOff>43814</xdr:rowOff>
    </xdr:to>
    <xdr:cxnSp macro="">
      <xdr:nvCxnSpPr>
        <xdr:cNvPr id="639" name="直線コネクタ 638">
          <a:extLst>
            <a:ext uri="{FF2B5EF4-FFF2-40B4-BE49-F238E27FC236}">
              <a16:creationId xmlns:a16="http://schemas.microsoft.com/office/drawing/2014/main" id="{A3E058F6-B553-415E-A3AC-52FD1C034C7C}"/>
            </a:ext>
          </a:extLst>
        </xdr:cNvPr>
        <xdr:cNvCxnSpPr/>
      </xdr:nvCxnSpPr>
      <xdr:spPr>
        <a:xfrm>
          <a:off x="13703300" y="142303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40" name="n_1aveValue【児童館】&#10;有形固定資産減価償却率">
          <a:extLst>
            <a:ext uri="{FF2B5EF4-FFF2-40B4-BE49-F238E27FC236}">
              <a16:creationId xmlns:a16="http://schemas.microsoft.com/office/drawing/2014/main" id="{7A9AE8C2-A6A5-4489-B87E-39B69C94E364}"/>
            </a:ext>
          </a:extLst>
        </xdr:cNvPr>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41" name="n_2aveValue【児童館】&#10;有形固定資産減価償却率">
          <a:extLst>
            <a:ext uri="{FF2B5EF4-FFF2-40B4-BE49-F238E27FC236}">
              <a16:creationId xmlns:a16="http://schemas.microsoft.com/office/drawing/2014/main" id="{56518ADC-FB31-440A-9C09-EF99433C5FBB}"/>
            </a:ext>
          </a:extLst>
        </xdr:cNvPr>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42" name="n_3aveValue【児童館】&#10;有形固定資産減価償却率">
          <a:extLst>
            <a:ext uri="{FF2B5EF4-FFF2-40B4-BE49-F238E27FC236}">
              <a16:creationId xmlns:a16="http://schemas.microsoft.com/office/drawing/2014/main" id="{C60DBFCC-32BB-44B9-A501-1B198D8CEE28}"/>
            </a:ext>
          </a:extLst>
        </xdr:cNvPr>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43" name="n_4aveValue【児童館】&#10;有形固定資産減価償却率">
          <a:extLst>
            <a:ext uri="{FF2B5EF4-FFF2-40B4-BE49-F238E27FC236}">
              <a16:creationId xmlns:a16="http://schemas.microsoft.com/office/drawing/2014/main" id="{CEB393CF-38A1-4B17-9FDD-3F9147C0D78A}"/>
            </a:ext>
          </a:extLst>
        </xdr:cNvPr>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127652</xdr:rowOff>
    </xdr:from>
    <xdr:ext cx="405111" cy="259045"/>
    <xdr:sp macro="" textlink="">
      <xdr:nvSpPr>
        <xdr:cNvPr id="644" name="n_1mainValue【児童館】&#10;有形固定資産減価償却率">
          <a:extLst>
            <a:ext uri="{FF2B5EF4-FFF2-40B4-BE49-F238E27FC236}">
              <a16:creationId xmlns:a16="http://schemas.microsoft.com/office/drawing/2014/main" id="{C435229C-A89E-40E9-841D-2F9D9303D05E}"/>
            </a:ext>
          </a:extLst>
        </xdr:cNvPr>
        <xdr:cNvSpPr txBox="1"/>
      </xdr:nvSpPr>
      <xdr:spPr>
        <a:xfrm>
          <a:off x="152660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85741</xdr:rowOff>
    </xdr:from>
    <xdr:ext cx="405111" cy="259045"/>
    <xdr:sp macro="" textlink="">
      <xdr:nvSpPr>
        <xdr:cNvPr id="645" name="n_2mainValue【児童館】&#10;有形固定資産減価償却率">
          <a:extLst>
            <a:ext uri="{FF2B5EF4-FFF2-40B4-BE49-F238E27FC236}">
              <a16:creationId xmlns:a16="http://schemas.microsoft.com/office/drawing/2014/main" id="{5961BEF4-4290-4743-860E-FF4D8C807D6E}"/>
            </a:ext>
          </a:extLst>
        </xdr:cNvPr>
        <xdr:cNvSpPr txBox="1"/>
      </xdr:nvSpPr>
      <xdr:spPr>
        <a:xfrm>
          <a:off x="143897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41927</xdr:rowOff>
    </xdr:from>
    <xdr:ext cx="405111" cy="259045"/>
    <xdr:sp macro="" textlink="">
      <xdr:nvSpPr>
        <xdr:cNvPr id="646" name="n_3mainValue【児童館】&#10;有形固定資産減価償却率">
          <a:extLst>
            <a:ext uri="{FF2B5EF4-FFF2-40B4-BE49-F238E27FC236}">
              <a16:creationId xmlns:a16="http://schemas.microsoft.com/office/drawing/2014/main" id="{8C9B0B72-5A05-467A-A290-79B5C37A7454}"/>
            </a:ext>
          </a:extLst>
        </xdr:cNvPr>
        <xdr:cNvSpPr txBox="1"/>
      </xdr:nvSpPr>
      <xdr:spPr>
        <a:xfrm>
          <a:off x="13500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a:extLst>
            <a:ext uri="{FF2B5EF4-FFF2-40B4-BE49-F238E27FC236}">
              <a16:creationId xmlns:a16="http://schemas.microsoft.com/office/drawing/2014/main" id="{30F26B12-7777-4ABC-A990-71252270A42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a:extLst>
            <a:ext uri="{FF2B5EF4-FFF2-40B4-BE49-F238E27FC236}">
              <a16:creationId xmlns:a16="http://schemas.microsoft.com/office/drawing/2014/main" id="{6B3CC44B-461C-43E3-B2A6-BBFE3C5AE32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a:extLst>
            <a:ext uri="{FF2B5EF4-FFF2-40B4-BE49-F238E27FC236}">
              <a16:creationId xmlns:a16="http://schemas.microsoft.com/office/drawing/2014/main" id="{F3A3C313-6B12-4E5B-9A88-908473D1C3C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a:extLst>
            <a:ext uri="{FF2B5EF4-FFF2-40B4-BE49-F238E27FC236}">
              <a16:creationId xmlns:a16="http://schemas.microsoft.com/office/drawing/2014/main" id="{6F5FF3F6-6F62-46BD-B9E6-39A38352471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a:extLst>
            <a:ext uri="{FF2B5EF4-FFF2-40B4-BE49-F238E27FC236}">
              <a16:creationId xmlns:a16="http://schemas.microsoft.com/office/drawing/2014/main" id="{7D14DF70-F07F-4678-9088-39FDDC45FBD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a:extLst>
            <a:ext uri="{FF2B5EF4-FFF2-40B4-BE49-F238E27FC236}">
              <a16:creationId xmlns:a16="http://schemas.microsoft.com/office/drawing/2014/main" id="{8D6F5813-6378-4656-8FDB-DDB36E43F2E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a:extLst>
            <a:ext uri="{FF2B5EF4-FFF2-40B4-BE49-F238E27FC236}">
              <a16:creationId xmlns:a16="http://schemas.microsoft.com/office/drawing/2014/main" id="{57C639E4-BF14-48F4-B3B3-CC57A5A8DC8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a:extLst>
            <a:ext uri="{FF2B5EF4-FFF2-40B4-BE49-F238E27FC236}">
              <a16:creationId xmlns:a16="http://schemas.microsoft.com/office/drawing/2014/main" id="{65C634C9-8D08-4F36-8F1A-92FC7C04A86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a:extLst>
            <a:ext uri="{FF2B5EF4-FFF2-40B4-BE49-F238E27FC236}">
              <a16:creationId xmlns:a16="http://schemas.microsoft.com/office/drawing/2014/main" id="{8A7BEB71-A44D-47CD-B0D6-CD16B29B2E9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a:extLst>
            <a:ext uri="{FF2B5EF4-FFF2-40B4-BE49-F238E27FC236}">
              <a16:creationId xmlns:a16="http://schemas.microsoft.com/office/drawing/2014/main" id="{928FEA80-7AC8-4CCA-A63E-3D0189D8261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a:extLst>
            <a:ext uri="{FF2B5EF4-FFF2-40B4-BE49-F238E27FC236}">
              <a16:creationId xmlns:a16="http://schemas.microsoft.com/office/drawing/2014/main" id="{AFBE11ED-8759-4A2D-80EE-665C4C9D85A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a:extLst>
            <a:ext uri="{FF2B5EF4-FFF2-40B4-BE49-F238E27FC236}">
              <a16:creationId xmlns:a16="http://schemas.microsoft.com/office/drawing/2014/main" id="{FFDD3291-3F3B-4AB4-B95B-F0028E48DCD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a:extLst>
            <a:ext uri="{FF2B5EF4-FFF2-40B4-BE49-F238E27FC236}">
              <a16:creationId xmlns:a16="http://schemas.microsoft.com/office/drawing/2014/main" id="{98D33E89-6B23-47BB-8D90-A97B1CD3C5D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a:extLst>
            <a:ext uri="{FF2B5EF4-FFF2-40B4-BE49-F238E27FC236}">
              <a16:creationId xmlns:a16="http://schemas.microsoft.com/office/drawing/2014/main" id="{6A47E292-2CA5-44BA-8857-4A308596C0A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a:extLst>
            <a:ext uri="{FF2B5EF4-FFF2-40B4-BE49-F238E27FC236}">
              <a16:creationId xmlns:a16="http://schemas.microsoft.com/office/drawing/2014/main" id="{7629048E-5859-48F7-A499-B4B5ABD6992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a:extLst>
            <a:ext uri="{FF2B5EF4-FFF2-40B4-BE49-F238E27FC236}">
              <a16:creationId xmlns:a16="http://schemas.microsoft.com/office/drawing/2014/main" id="{0848B56E-878C-499E-B242-37259F3D8C0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a:extLst>
            <a:ext uri="{FF2B5EF4-FFF2-40B4-BE49-F238E27FC236}">
              <a16:creationId xmlns:a16="http://schemas.microsoft.com/office/drawing/2014/main" id="{2B056BFD-A350-4332-AA60-28AFF31165D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a:extLst>
            <a:ext uri="{FF2B5EF4-FFF2-40B4-BE49-F238E27FC236}">
              <a16:creationId xmlns:a16="http://schemas.microsoft.com/office/drawing/2014/main" id="{7F279A76-5756-4471-B396-3BDE568EB31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a:extLst>
            <a:ext uri="{FF2B5EF4-FFF2-40B4-BE49-F238E27FC236}">
              <a16:creationId xmlns:a16="http://schemas.microsoft.com/office/drawing/2014/main" id="{6B5FA99F-DA68-4F0B-97FA-303A9DAFA35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a:extLst>
            <a:ext uri="{FF2B5EF4-FFF2-40B4-BE49-F238E27FC236}">
              <a16:creationId xmlns:a16="http://schemas.microsoft.com/office/drawing/2014/main" id="{10613409-7588-41C0-A64D-F89015D572A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A05DE257-02EB-4B02-B2DE-1FD27B7326D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2018CAD7-9F8E-499A-BED3-CC1F57FB765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a:extLst>
            <a:ext uri="{FF2B5EF4-FFF2-40B4-BE49-F238E27FC236}">
              <a16:creationId xmlns:a16="http://schemas.microsoft.com/office/drawing/2014/main" id="{0F6EC8B6-A088-4AF5-BA94-590367A8758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70" name="直線コネクタ 669">
          <a:extLst>
            <a:ext uri="{FF2B5EF4-FFF2-40B4-BE49-F238E27FC236}">
              <a16:creationId xmlns:a16="http://schemas.microsoft.com/office/drawing/2014/main" id="{FF25EE7C-E839-4141-A719-D1411032E257}"/>
            </a:ext>
          </a:extLst>
        </xdr:cNvPr>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71" name="【児童館】&#10;一人当たり面積最小値テキスト">
          <a:extLst>
            <a:ext uri="{FF2B5EF4-FFF2-40B4-BE49-F238E27FC236}">
              <a16:creationId xmlns:a16="http://schemas.microsoft.com/office/drawing/2014/main" id="{91C0548B-2A2D-48AD-98F9-0CB7C937F614}"/>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a:extLst>
            <a:ext uri="{FF2B5EF4-FFF2-40B4-BE49-F238E27FC236}">
              <a16:creationId xmlns:a16="http://schemas.microsoft.com/office/drawing/2014/main" id="{5C048151-6721-4A39-A1C1-0BB6FFC68F78}"/>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73" name="【児童館】&#10;一人当たり面積最大値テキスト">
          <a:extLst>
            <a:ext uri="{FF2B5EF4-FFF2-40B4-BE49-F238E27FC236}">
              <a16:creationId xmlns:a16="http://schemas.microsoft.com/office/drawing/2014/main" id="{9C5763FD-87B7-4B2C-AA5F-DFDFC741F25A}"/>
            </a:ext>
          </a:extLst>
        </xdr:cNvPr>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74" name="直線コネクタ 673">
          <a:extLst>
            <a:ext uri="{FF2B5EF4-FFF2-40B4-BE49-F238E27FC236}">
              <a16:creationId xmlns:a16="http://schemas.microsoft.com/office/drawing/2014/main" id="{DAB4C53B-63EE-46FA-A9E7-7A6D30C0BD15}"/>
            </a:ext>
          </a:extLst>
        </xdr:cNvPr>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75" name="【児童館】&#10;一人当たり面積平均値テキスト">
          <a:extLst>
            <a:ext uri="{FF2B5EF4-FFF2-40B4-BE49-F238E27FC236}">
              <a16:creationId xmlns:a16="http://schemas.microsoft.com/office/drawing/2014/main" id="{2962A61F-040F-4C41-86C7-D5F12E731808}"/>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a:extLst>
            <a:ext uri="{FF2B5EF4-FFF2-40B4-BE49-F238E27FC236}">
              <a16:creationId xmlns:a16="http://schemas.microsoft.com/office/drawing/2014/main" id="{CE22E557-AE99-4549-8697-E22366A5432B}"/>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a:extLst>
            <a:ext uri="{FF2B5EF4-FFF2-40B4-BE49-F238E27FC236}">
              <a16:creationId xmlns:a16="http://schemas.microsoft.com/office/drawing/2014/main" id="{A5EB1E92-CC7D-417D-B227-07C238377903}"/>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78" name="フローチャート: 判断 677">
          <a:extLst>
            <a:ext uri="{FF2B5EF4-FFF2-40B4-BE49-F238E27FC236}">
              <a16:creationId xmlns:a16="http://schemas.microsoft.com/office/drawing/2014/main" id="{73459C11-F325-4F19-8FFB-1170A883CE51}"/>
            </a:ext>
          </a:extLst>
        </xdr:cNvPr>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a:extLst>
            <a:ext uri="{FF2B5EF4-FFF2-40B4-BE49-F238E27FC236}">
              <a16:creationId xmlns:a16="http://schemas.microsoft.com/office/drawing/2014/main" id="{997D9419-46B1-4239-9E27-34CF836227C7}"/>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80" name="フローチャート: 判断 679">
          <a:extLst>
            <a:ext uri="{FF2B5EF4-FFF2-40B4-BE49-F238E27FC236}">
              <a16:creationId xmlns:a16="http://schemas.microsoft.com/office/drawing/2014/main" id="{8A8E971E-C9F9-4715-9A56-E9D4C8BEBF47}"/>
            </a:ext>
          </a:extLst>
        </xdr:cNvPr>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A02C794E-BA0C-4D0E-9525-9CF7AE5F59D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7056366B-D5DF-4CF8-BA8C-9B6061DD12F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737873F1-E639-4651-BC24-32E5E8E823C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F26A0EB2-D92A-41AE-B49F-FA97E442E0A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4DA73AB1-E4E7-4B27-A12B-2D4149B0872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86" name="楕円 685">
          <a:extLst>
            <a:ext uri="{FF2B5EF4-FFF2-40B4-BE49-F238E27FC236}">
              <a16:creationId xmlns:a16="http://schemas.microsoft.com/office/drawing/2014/main" id="{68140FF8-68A5-4E64-96FA-2B1A15B53C22}"/>
            </a:ext>
          </a:extLst>
        </xdr:cNvPr>
        <xdr:cNvSpPr/>
      </xdr:nvSpPr>
      <xdr:spPr>
        <a:xfrm>
          <a:off x="221107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3827</xdr:rowOff>
    </xdr:from>
    <xdr:ext cx="469744" cy="259045"/>
    <xdr:sp macro="" textlink="">
      <xdr:nvSpPr>
        <xdr:cNvPr id="687" name="【児童館】&#10;一人当たり面積該当値テキスト">
          <a:extLst>
            <a:ext uri="{FF2B5EF4-FFF2-40B4-BE49-F238E27FC236}">
              <a16:creationId xmlns:a16="http://schemas.microsoft.com/office/drawing/2014/main" id="{9785AE57-929E-47B9-86BD-8FE6733B521C}"/>
            </a:ext>
          </a:extLst>
        </xdr:cNvPr>
        <xdr:cNvSpPr txBox="1"/>
      </xdr:nvSpPr>
      <xdr:spPr>
        <a:xfrm>
          <a:off x="221996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688" name="楕円 687">
          <a:extLst>
            <a:ext uri="{FF2B5EF4-FFF2-40B4-BE49-F238E27FC236}">
              <a16:creationId xmlns:a16="http://schemas.microsoft.com/office/drawing/2014/main" id="{05FC5F98-4BCA-4EB5-976E-17A71C32ACF9}"/>
            </a:ext>
          </a:extLst>
        </xdr:cNvPr>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689" name="直線コネクタ 688">
          <a:extLst>
            <a:ext uri="{FF2B5EF4-FFF2-40B4-BE49-F238E27FC236}">
              <a16:creationId xmlns:a16="http://schemas.microsoft.com/office/drawing/2014/main" id="{725D605E-5421-4837-8E0D-0B2422BC6B62}"/>
            </a:ext>
          </a:extLst>
        </xdr:cNvPr>
        <xdr:cNvCxnSpPr/>
      </xdr:nvCxnSpPr>
      <xdr:spPr>
        <a:xfrm>
          <a:off x="21323300" y="1447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690" name="楕円 689">
          <a:extLst>
            <a:ext uri="{FF2B5EF4-FFF2-40B4-BE49-F238E27FC236}">
              <a16:creationId xmlns:a16="http://schemas.microsoft.com/office/drawing/2014/main" id="{4EE6F16E-A124-4DEE-9168-EADA5581B0DB}"/>
            </a:ext>
          </a:extLst>
        </xdr:cNvPr>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691" name="直線コネクタ 690">
          <a:extLst>
            <a:ext uri="{FF2B5EF4-FFF2-40B4-BE49-F238E27FC236}">
              <a16:creationId xmlns:a16="http://schemas.microsoft.com/office/drawing/2014/main" id="{80C0678F-FA99-4EAF-A935-2D37BB625E97}"/>
            </a:ext>
          </a:extLst>
        </xdr:cNvPr>
        <xdr:cNvCxnSpPr/>
      </xdr:nvCxnSpPr>
      <xdr:spPr>
        <a:xfrm>
          <a:off x="20434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92" name="楕円 691">
          <a:extLst>
            <a:ext uri="{FF2B5EF4-FFF2-40B4-BE49-F238E27FC236}">
              <a16:creationId xmlns:a16="http://schemas.microsoft.com/office/drawing/2014/main" id="{2C551437-616B-4831-94FF-F3720DDA0627}"/>
            </a:ext>
          </a:extLst>
        </xdr:cNvPr>
        <xdr:cNvSpPr/>
      </xdr:nvSpPr>
      <xdr:spPr>
        <a:xfrm>
          <a:off x="19494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76200</xdr:rowOff>
    </xdr:to>
    <xdr:cxnSp macro="">
      <xdr:nvCxnSpPr>
        <xdr:cNvPr id="693" name="直線コネクタ 692">
          <a:extLst>
            <a:ext uri="{FF2B5EF4-FFF2-40B4-BE49-F238E27FC236}">
              <a16:creationId xmlns:a16="http://schemas.microsoft.com/office/drawing/2014/main" id="{F6604601-7D41-46B0-8C09-35E579B84FD2}"/>
            </a:ext>
          </a:extLst>
        </xdr:cNvPr>
        <xdr:cNvCxnSpPr/>
      </xdr:nvCxnSpPr>
      <xdr:spPr>
        <a:xfrm>
          <a:off x="19545300" y="1447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694" name="n_1aveValue【児童館】&#10;一人当たり面積">
          <a:extLst>
            <a:ext uri="{FF2B5EF4-FFF2-40B4-BE49-F238E27FC236}">
              <a16:creationId xmlns:a16="http://schemas.microsoft.com/office/drawing/2014/main" id="{23D7EC20-91DE-4297-AE0A-6EB6E859958B}"/>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695" name="n_2aveValue【児童館】&#10;一人当たり面積">
          <a:extLst>
            <a:ext uri="{FF2B5EF4-FFF2-40B4-BE49-F238E27FC236}">
              <a16:creationId xmlns:a16="http://schemas.microsoft.com/office/drawing/2014/main" id="{49B70B81-6F2B-4D9C-BB3B-AF55FAF2101B}"/>
            </a:ext>
          </a:extLst>
        </xdr:cNvPr>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96" name="n_3aveValue【児童館】&#10;一人当たり面積">
          <a:extLst>
            <a:ext uri="{FF2B5EF4-FFF2-40B4-BE49-F238E27FC236}">
              <a16:creationId xmlns:a16="http://schemas.microsoft.com/office/drawing/2014/main" id="{5F3E18E6-3486-47A5-98A0-F849F27007F4}"/>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97" name="n_4aveValue【児童館】&#10;一人当たり面積">
          <a:extLst>
            <a:ext uri="{FF2B5EF4-FFF2-40B4-BE49-F238E27FC236}">
              <a16:creationId xmlns:a16="http://schemas.microsoft.com/office/drawing/2014/main" id="{86DAED68-D703-48EA-A580-2DA542BB7876}"/>
            </a:ext>
          </a:extLst>
        </xdr:cNvPr>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118127</xdr:rowOff>
    </xdr:from>
    <xdr:ext cx="469744" cy="259045"/>
    <xdr:sp macro="" textlink="">
      <xdr:nvSpPr>
        <xdr:cNvPr id="698" name="n_1mainValue【児童館】&#10;一人当たり面積">
          <a:extLst>
            <a:ext uri="{FF2B5EF4-FFF2-40B4-BE49-F238E27FC236}">
              <a16:creationId xmlns:a16="http://schemas.microsoft.com/office/drawing/2014/main" id="{C37705B4-F863-454D-9DB3-D5AFB5F0E4EC}"/>
            </a:ext>
          </a:extLst>
        </xdr:cNvPr>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699" name="n_2mainValue【児童館】&#10;一人当たり面積">
          <a:extLst>
            <a:ext uri="{FF2B5EF4-FFF2-40B4-BE49-F238E27FC236}">
              <a16:creationId xmlns:a16="http://schemas.microsoft.com/office/drawing/2014/main" id="{DEED01B6-67CC-4728-AB4D-5871C49BCB39}"/>
            </a:ext>
          </a:extLst>
        </xdr:cNvPr>
        <xdr:cNvSpPr txBox="1"/>
      </xdr:nvSpPr>
      <xdr:spPr>
        <a:xfrm>
          <a:off x="20199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118127</xdr:rowOff>
    </xdr:from>
    <xdr:ext cx="469744" cy="259045"/>
    <xdr:sp macro="" textlink="">
      <xdr:nvSpPr>
        <xdr:cNvPr id="700" name="n_3mainValue【児童館】&#10;一人当たり面積">
          <a:extLst>
            <a:ext uri="{FF2B5EF4-FFF2-40B4-BE49-F238E27FC236}">
              <a16:creationId xmlns:a16="http://schemas.microsoft.com/office/drawing/2014/main" id="{0F81597A-5296-4E5E-A07C-8ADAC5C0337E}"/>
            </a:ext>
          </a:extLst>
        </xdr:cNvPr>
        <xdr:cNvSpPr txBox="1"/>
      </xdr:nvSpPr>
      <xdr:spPr>
        <a:xfrm>
          <a:off x="193104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4B6661F0-1CEC-44E6-A30A-CB299E94CE1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22922A6D-3196-4652-A883-874719AFBA1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39FEF910-837F-4B01-81FD-3B703A88DDF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C1414EC4-7F46-43D9-B483-9F148414B2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E87443FC-56AA-455F-AF07-CAE0F7D436B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24552DAB-7A79-48D5-8760-99C3BFACB1F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59A9F9FF-A162-4EBD-91A7-CFABBBDDE93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B051579F-31F9-41AF-858F-6C040C7E811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82155536-3021-4473-829D-2E015434199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82B09725-5323-476A-B7E3-A14122D6DC1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id="{97D58B06-7299-49DB-8332-AB2035AB79F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a:extLst>
            <a:ext uri="{FF2B5EF4-FFF2-40B4-BE49-F238E27FC236}">
              <a16:creationId xmlns:a16="http://schemas.microsoft.com/office/drawing/2014/main" id="{861DAD53-A161-4B70-8D02-AD524E948E8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a:extLst>
            <a:ext uri="{FF2B5EF4-FFF2-40B4-BE49-F238E27FC236}">
              <a16:creationId xmlns:a16="http://schemas.microsoft.com/office/drawing/2014/main" id="{DBD700EC-5DAC-4A80-9E14-48DC8F5590A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a:extLst>
            <a:ext uri="{FF2B5EF4-FFF2-40B4-BE49-F238E27FC236}">
              <a16:creationId xmlns:a16="http://schemas.microsoft.com/office/drawing/2014/main" id="{5A0AA219-C3F7-41F8-91F2-8E520271702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a:extLst>
            <a:ext uri="{FF2B5EF4-FFF2-40B4-BE49-F238E27FC236}">
              <a16:creationId xmlns:a16="http://schemas.microsoft.com/office/drawing/2014/main" id="{F4FA4576-B6D8-4C50-989C-A67E93140E0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a:extLst>
            <a:ext uri="{FF2B5EF4-FFF2-40B4-BE49-F238E27FC236}">
              <a16:creationId xmlns:a16="http://schemas.microsoft.com/office/drawing/2014/main" id="{7784C587-6231-4829-8822-2A82BD89BDF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a:extLst>
            <a:ext uri="{FF2B5EF4-FFF2-40B4-BE49-F238E27FC236}">
              <a16:creationId xmlns:a16="http://schemas.microsoft.com/office/drawing/2014/main" id="{EFD7DAA5-A67A-43A2-B3E8-4B4CA57CFECC}"/>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a:extLst>
            <a:ext uri="{FF2B5EF4-FFF2-40B4-BE49-F238E27FC236}">
              <a16:creationId xmlns:a16="http://schemas.microsoft.com/office/drawing/2014/main" id="{6E4B4C01-764F-4A7C-86B0-80A5C5F35F2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a:extLst>
            <a:ext uri="{FF2B5EF4-FFF2-40B4-BE49-F238E27FC236}">
              <a16:creationId xmlns:a16="http://schemas.microsoft.com/office/drawing/2014/main" id="{865A9809-1351-4AD3-AB38-FF1209CE9B1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a:extLst>
            <a:ext uri="{FF2B5EF4-FFF2-40B4-BE49-F238E27FC236}">
              <a16:creationId xmlns:a16="http://schemas.microsoft.com/office/drawing/2014/main" id="{CCF82B85-F87D-48C9-A527-113FC3F07E7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a:extLst>
            <a:ext uri="{FF2B5EF4-FFF2-40B4-BE49-F238E27FC236}">
              <a16:creationId xmlns:a16="http://schemas.microsoft.com/office/drawing/2014/main" id="{CE649612-0135-4717-8E59-E097E8EAEE2C}"/>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a:extLst>
            <a:ext uri="{FF2B5EF4-FFF2-40B4-BE49-F238E27FC236}">
              <a16:creationId xmlns:a16="http://schemas.microsoft.com/office/drawing/2014/main" id="{A1CA6CD5-DB01-4922-81F2-049420F542A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3" name="テキスト ボックス 722">
          <a:extLst>
            <a:ext uri="{FF2B5EF4-FFF2-40B4-BE49-F238E27FC236}">
              <a16:creationId xmlns:a16="http://schemas.microsoft.com/office/drawing/2014/main" id="{9AB6591F-4B00-4379-BA50-2ACE56A176E2}"/>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a:extLst>
            <a:ext uri="{FF2B5EF4-FFF2-40B4-BE49-F238E27FC236}">
              <a16:creationId xmlns:a16="http://schemas.microsoft.com/office/drawing/2014/main" id="{03E2C5B6-B6E2-472A-B6F9-A5C55CE3741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25" name="直線コネクタ 724">
          <a:extLst>
            <a:ext uri="{FF2B5EF4-FFF2-40B4-BE49-F238E27FC236}">
              <a16:creationId xmlns:a16="http://schemas.microsoft.com/office/drawing/2014/main" id="{779869B0-B502-4439-BA08-81AC650D5BCA}"/>
            </a:ext>
          </a:extLst>
        </xdr:cNvPr>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26" name="【公民館】&#10;有形固定資産減価償却率最小値テキスト">
          <a:extLst>
            <a:ext uri="{FF2B5EF4-FFF2-40B4-BE49-F238E27FC236}">
              <a16:creationId xmlns:a16="http://schemas.microsoft.com/office/drawing/2014/main" id="{83AA7DE0-2AD6-4517-AD7F-70178EC8BE84}"/>
            </a:ext>
          </a:extLst>
        </xdr:cNvPr>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27" name="直線コネクタ 726">
          <a:extLst>
            <a:ext uri="{FF2B5EF4-FFF2-40B4-BE49-F238E27FC236}">
              <a16:creationId xmlns:a16="http://schemas.microsoft.com/office/drawing/2014/main" id="{0CAF8F53-A38F-43AA-AD62-035C5E31BE1C}"/>
            </a:ext>
          </a:extLst>
        </xdr:cNvPr>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28" name="【公民館】&#10;有形固定資産減価償却率最大値テキスト">
          <a:extLst>
            <a:ext uri="{FF2B5EF4-FFF2-40B4-BE49-F238E27FC236}">
              <a16:creationId xmlns:a16="http://schemas.microsoft.com/office/drawing/2014/main" id="{BB3461C3-2140-43FE-88E6-E0A94D5CC506}"/>
            </a:ext>
          </a:extLst>
        </xdr:cNvPr>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29" name="直線コネクタ 728">
          <a:extLst>
            <a:ext uri="{FF2B5EF4-FFF2-40B4-BE49-F238E27FC236}">
              <a16:creationId xmlns:a16="http://schemas.microsoft.com/office/drawing/2014/main" id="{5EA74A60-97A8-438C-A796-3FE2073DFD83}"/>
            </a:ext>
          </a:extLst>
        </xdr:cNvPr>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161941</xdr:rowOff>
    </xdr:from>
    <xdr:ext cx="405111" cy="259045"/>
    <xdr:sp macro="" textlink="">
      <xdr:nvSpPr>
        <xdr:cNvPr id="730" name="【公民館】&#10;有形固定資産減価償却率平均値テキスト">
          <a:extLst>
            <a:ext uri="{FF2B5EF4-FFF2-40B4-BE49-F238E27FC236}">
              <a16:creationId xmlns:a16="http://schemas.microsoft.com/office/drawing/2014/main" id="{A5229FDE-CFCE-4883-8200-239EA27FF010}"/>
            </a:ext>
          </a:extLst>
        </xdr:cNvPr>
        <xdr:cNvSpPr txBox="1"/>
      </xdr:nvSpPr>
      <xdr:spPr>
        <a:xfrm>
          <a:off x="16357600" y="1782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31" name="フローチャート: 判断 730">
          <a:extLst>
            <a:ext uri="{FF2B5EF4-FFF2-40B4-BE49-F238E27FC236}">
              <a16:creationId xmlns:a16="http://schemas.microsoft.com/office/drawing/2014/main" id="{8C9DF077-B1FC-494E-B019-6DDC6AD506ED}"/>
            </a:ext>
          </a:extLst>
        </xdr:cNvPr>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32" name="フローチャート: 判断 731">
          <a:extLst>
            <a:ext uri="{FF2B5EF4-FFF2-40B4-BE49-F238E27FC236}">
              <a16:creationId xmlns:a16="http://schemas.microsoft.com/office/drawing/2014/main" id="{87FE442D-D205-47F5-8BD3-D4FD79A5145B}"/>
            </a:ext>
          </a:extLst>
        </xdr:cNvPr>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33" name="フローチャート: 判断 732">
          <a:extLst>
            <a:ext uri="{FF2B5EF4-FFF2-40B4-BE49-F238E27FC236}">
              <a16:creationId xmlns:a16="http://schemas.microsoft.com/office/drawing/2014/main" id="{BA3EA24D-D683-4B9A-A430-DDDB584F8C5C}"/>
            </a:ext>
          </a:extLst>
        </xdr:cNvPr>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34" name="フローチャート: 判断 733">
          <a:extLst>
            <a:ext uri="{FF2B5EF4-FFF2-40B4-BE49-F238E27FC236}">
              <a16:creationId xmlns:a16="http://schemas.microsoft.com/office/drawing/2014/main" id="{71E7C52A-28C7-4A93-A4DE-16DFC4F93A27}"/>
            </a:ext>
          </a:extLst>
        </xdr:cNvPr>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35" name="フローチャート: 判断 734">
          <a:extLst>
            <a:ext uri="{FF2B5EF4-FFF2-40B4-BE49-F238E27FC236}">
              <a16:creationId xmlns:a16="http://schemas.microsoft.com/office/drawing/2014/main" id="{0D87E788-5382-4C15-9577-34F1713C139B}"/>
            </a:ext>
          </a:extLst>
        </xdr:cNvPr>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5B647D6A-7E0C-4C5C-85B5-080F64347D8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F64C649A-3F7D-4A12-BB7E-8EF250649A2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FED96B77-20D2-4A9D-B5C5-5769BFAC3C4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DD33576C-70DE-46A8-B1A6-9C4F7F64A7A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C944986C-4EAB-4852-A6D8-F2B0B996553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2539</xdr:rowOff>
    </xdr:from>
    <xdr:to>
      <xdr:col>85</xdr:col>
      <xdr:colOff>177800</xdr:colOff>
      <xdr:row>103</xdr:row>
      <xdr:rowOff>104139</xdr:rowOff>
    </xdr:to>
    <xdr:sp macro="" textlink="">
      <xdr:nvSpPr>
        <xdr:cNvPr id="741" name="楕円 740">
          <a:extLst>
            <a:ext uri="{FF2B5EF4-FFF2-40B4-BE49-F238E27FC236}">
              <a16:creationId xmlns:a16="http://schemas.microsoft.com/office/drawing/2014/main" id="{F7C0BF22-3CD8-4707-A6B9-9281DEACA25F}"/>
            </a:ext>
          </a:extLst>
        </xdr:cNvPr>
        <xdr:cNvSpPr/>
      </xdr:nvSpPr>
      <xdr:spPr>
        <a:xfrm>
          <a:off x="162687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25416</xdr:rowOff>
    </xdr:from>
    <xdr:ext cx="405111" cy="259045"/>
    <xdr:sp macro="" textlink="">
      <xdr:nvSpPr>
        <xdr:cNvPr id="742" name="【公民館】&#10;有形固定資産減価償却率該当値テキスト">
          <a:extLst>
            <a:ext uri="{FF2B5EF4-FFF2-40B4-BE49-F238E27FC236}">
              <a16:creationId xmlns:a16="http://schemas.microsoft.com/office/drawing/2014/main" id="{92AB88FA-0B0C-44C6-9448-8CA4D5F735B6}"/>
            </a:ext>
          </a:extLst>
        </xdr:cNvPr>
        <xdr:cNvSpPr txBox="1"/>
      </xdr:nvSpPr>
      <xdr:spPr>
        <a:xfrm>
          <a:off x="16357600"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78739</xdr:rowOff>
    </xdr:from>
    <xdr:to>
      <xdr:col>81</xdr:col>
      <xdr:colOff>101600</xdr:colOff>
      <xdr:row>104</xdr:row>
      <xdr:rowOff>8889</xdr:rowOff>
    </xdr:to>
    <xdr:sp macro="" textlink="">
      <xdr:nvSpPr>
        <xdr:cNvPr id="743" name="楕円 742">
          <a:extLst>
            <a:ext uri="{FF2B5EF4-FFF2-40B4-BE49-F238E27FC236}">
              <a16:creationId xmlns:a16="http://schemas.microsoft.com/office/drawing/2014/main" id="{F4812522-88AF-4295-ABC6-345B94795962}"/>
            </a:ext>
          </a:extLst>
        </xdr:cNvPr>
        <xdr:cNvSpPr/>
      </xdr:nvSpPr>
      <xdr:spPr>
        <a:xfrm>
          <a:off x="15430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53339</xdr:rowOff>
    </xdr:from>
    <xdr:to>
      <xdr:col>85</xdr:col>
      <xdr:colOff>127000</xdr:colOff>
      <xdr:row>103</xdr:row>
      <xdr:rowOff>129539</xdr:rowOff>
    </xdr:to>
    <xdr:cxnSp macro="">
      <xdr:nvCxnSpPr>
        <xdr:cNvPr id="744" name="直線コネクタ 743">
          <a:extLst>
            <a:ext uri="{FF2B5EF4-FFF2-40B4-BE49-F238E27FC236}">
              <a16:creationId xmlns:a16="http://schemas.microsoft.com/office/drawing/2014/main" id="{C96A62F5-05FD-441F-B2AA-B10961BC5788}"/>
            </a:ext>
          </a:extLst>
        </xdr:cNvPr>
        <xdr:cNvCxnSpPr/>
      </xdr:nvCxnSpPr>
      <xdr:spPr>
        <a:xfrm flipV="1">
          <a:off x="15481300" y="177126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745" name="楕円 744">
          <a:extLst>
            <a:ext uri="{FF2B5EF4-FFF2-40B4-BE49-F238E27FC236}">
              <a16:creationId xmlns:a16="http://schemas.microsoft.com/office/drawing/2014/main" id="{5086B3BD-187E-49AC-A8E2-C86A3CDDF994}"/>
            </a:ext>
          </a:extLst>
        </xdr:cNvPr>
        <xdr:cNvSpPr/>
      </xdr:nvSpPr>
      <xdr:spPr>
        <a:xfrm>
          <a:off x="14541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120014</xdr:rowOff>
    </xdr:from>
    <xdr:to>
      <xdr:col>81</xdr:col>
      <xdr:colOff>50800</xdr:colOff>
      <xdr:row>103</xdr:row>
      <xdr:rowOff>129539</xdr:rowOff>
    </xdr:to>
    <xdr:cxnSp macro="">
      <xdr:nvCxnSpPr>
        <xdr:cNvPr id="746" name="直線コネクタ 745">
          <a:extLst>
            <a:ext uri="{FF2B5EF4-FFF2-40B4-BE49-F238E27FC236}">
              <a16:creationId xmlns:a16="http://schemas.microsoft.com/office/drawing/2014/main" id="{8B39860C-0310-48CA-B419-15B14DB78942}"/>
            </a:ext>
          </a:extLst>
        </xdr:cNvPr>
        <xdr:cNvCxnSpPr/>
      </xdr:nvCxnSpPr>
      <xdr:spPr>
        <a:xfrm>
          <a:off x="14592300" y="177793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25400</xdr:rowOff>
    </xdr:from>
    <xdr:to>
      <xdr:col>72</xdr:col>
      <xdr:colOff>38100</xdr:colOff>
      <xdr:row>103</xdr:row>
      <xdr:rowOff>127000</xdr:rowOff>
    </xdr:to>
    <xdr:sp macro="" textlink="">
      <xdr:nvSpPr>
        <xdr:cNvPr id="747" name="楕円 746">
          <a:extLst>
            <a:ext uri="{FF2B5EF4-FFF2-40B4-BE49-F238E27FC236}">
              <a16:creationId xmlns:a16="http://schemas.microsoft.com/office/drawing/2014/main" id="{0CE3DE30-D7D8-4086-B6BA-CC0D1E0D9651}"/>
            </a:ext>
          </a:extLst>
        </xdr:cNvPr>
        <xdr:cNvSpPr/>
      </xdr:nvSpPr>
      <xdr:spPr>
        <a:xfrm>
          <a:off x="13652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76200</xdr:rowOff>
    </xdr:from>
    <xdr:to>
      <xdr:col>76</xdr:col>
      <xdr:colOff>114300</xdr:colOff>
      <xdr:row>103</xdr:row>
      <xdr:rowOff>120014</xdr:rowOff>
    </xdr:to>
    <xdr:cxnSp macro="">
      <xdr:nvCxnSpPr>
        <xdr:cNvPr id="748" name="直線コネクタ 747">
          <a:extLst>
            <a:ext uri="{FF2B5EF4-FFF2-40B4-BE49-F238E27FC236}">
              <a16:creationId xmlns:a16="http://schemas.microsoft.com/office/drawing/2014/main" id="{F8C78D3B-B712-4263-9F93-6EFFAA749EBB}"/>
            </a:ext>
          </a:extLst>
        </xdr:cNvPr>
        <xdr:cNvCxnSpPr/>
      </xdr:nvCxnSpPr>
      <xdr:spPr>
        <a:xfrm>
          <a:off x="13703300" y="177355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74313</xdr:rowOff>
    </xdr:from>
    <xdr:ext cx="405111" cy="259045"/>
    <xdr:sp macro="" textlink="">
      <xdr:nvSpPr>
        <xdr:cNvPr id="749" name="n_1aveValue【公民館】&#10;有形固定資産減価償却率">
          <a:extLst>
            <a:ext uri="{FF2B5EF4-FFF2-40B4-BE49-F238E27FC236}">
              <a16:creationId xmlns:a16="http://schemas.microsoft.com/office/drawing/2014/main" id="{594CEFA0-D129-4F7A-8BAB-7429005A6725}"/>
            </a:ext>
          </a:extLst>
        </xdr:cNvPr>
        <xdr:cNvSpPr txBox="1"/>
      </xdr:nvSpPr>
      <xdr:spPr>
        <a:xfrm>
          <a:off x="152660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57166</xdr:rowOff>
    </xdr:from>
    <xdr:ext cx="405111" cy="259045"/>
    <xdr:sp macro="" textlink="">
      <xdr:nvSpPr>
        <xdr:cNvPr id="750" name="n_2aveValue【公民館】&#10;有形固定資産減価償却率">
          <a:extLst>
            <a:ext uri="{FF2B5EF4-FFF2-40B4-BE49-F238E27FC236}">
              <a16:creationId xmlns:a16="http://schemas.microsoft.com/office/drawing/2014/main" id="{17C7AD82-DFD3-4292-8E0B-24B9FF1B9966}"/>
            </a:ext>
          </a:extLst>
        </xdr:cNvPr>
        <xdr:cNvSpPr txBox="1"/>
      </xdr:nvSpPr>
      <xdr:spPr>
        <a:xfrm>
          <a:off x="14389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41927</xdr:rowOff>
    </xdr:from>
    <xdr:ext cx="405111" cy="259045"/>
    <xdr:sp macro="" textlink="">
      <xdr:nvSpPr>
        <xdr:cNvPr id="751" name="n_3aveValue【公民館】&#10;有形固定資産減価償却率">
          <a:extLst>
            <a:ext uri="{FF2B5EF4-FFF2-40B4-BE49-F238E27FC236}">
              <a16:creationId xmlns:a16="http://schemas.microsoft.com/office/drawing/2014/main" id="{3C9DD15E-41ED-4C31-9FE5-C8A8626D58AE}"/>
            </a:ext>
          </a:extLst>
        </xdr:cNvPr>
        <xdr:cNvSpPr txBox="1"/>
      </xdr:nvSpPr>
      <xdr:spPr>
        <a:xfrm>
          <a:off x="13500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52" name="n_4aveValue【公民館】&#10;有形固定資産減価償却率">
          <a:extLst>
            <a:ext uri="{FF2B5EF4-FFF2-40B4-BE49-F238E27FC236}">
              <a16:creationId xmlns:a16="http://schemas.microsoft.com/office/drawing/2014/main" id="{0E3A9EF2-533C-472E-9DF2-EBA70D5EF840}"/>
            </a:ext>
          </a:extLst>
        </xdr:cNvPr>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25416</xdr:rowOff>
    </xdr:from>
    <xdr:ext cx="405111" cy="259045"/>
    <xdr:sp macro="" textlink="">
      <xdr:nvSpPr>
        <xdr:cNvPr id="753" name="n_1mainValue【公民館】&#10;有形固定資産減価償却率">
          <a:extLst>
            <a:ext uri="{FF2B5EF4-FFF2-40B4-BE49-F238E27FC236}">
              <a16:creationId xmlns:a16="http://schemas.microsoft.com/office/drawing/2014/main" id="{D8B20130-A9EA-4679-8DF0-C0DF9DE5EB68}"/>
            </a:ext>
          </a:extLst>
        </xdr:cNvPr>
        <xdr:cNvSpPr txBox="1"/>
      </xdr:nvSpPr>
      <xdr:spPr>
        <a:xfrm>
          <a:off x="152660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15891</xdr:rowOff>
    </xdr:from>
    <xdr:ext cx="405111" cy="259045"/>
    <xdr:sp macro="" textlink="">
      <xdr:nvSpPr>
        <xdr:cNvPr id="754" name="n_2mainValue【公民館】&#10;有形固定資産減価償却率">
          <a:extLst>
            <a:ext uri="{FF2B5EF4-FFF2-40B4-BE49-F238E27FC236}">
              <a16:creationId xmlns:a16="http://schemas.microsoft.com/office/drawing/2014/main" id="{5DCB4BDA-E6EC-4256-AD63-79CF2EA736F9}"/>
            </a:ext>
          </a:extLst>
        </xdr:cNvPr>
        <xdr:cNvSpPr txBox="1"/>
      </xdr:nvSpPr>
      <xdr:spPr>
        <a:xfrm>
          <a:off x="14389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143527</xdr:rowOff>
    </xdr:from>
    <xdr:ext cx="405111" cy="259045"/>
    <xdr:sp macro="" textlink="">
      <xdr:nvSpPr>
        <xdr:cNvPr id="755" name="n_3mainValue【公民館】&#10;有形固定資産減価償却率">
          <a:extLst>
            <a:ext uri="{FF2B5EF4-FFF2-40B4-BE49-F238E27FC236}">
              <a16:creationId xmlns:a16="http://schemas.microsoft.com/office/drawing/2014/main" id="{650A03B4-3F58-4FF5-8104-1305D51E7792}"/>
            </a:ext>
          </a:extLst>
        </xdr:cNvPr>
        <xdr:cNvSpPr txBox="1"/>
      </xdr:nvSpPr>
      <xdr:spPr>
        <a:xfrm>
          <a:off x="13500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a:extLst>
            <a:ext uri="{FF2B5EF4-FFF2-40B4-BE49-F238E27FC236}">
              <a16:creationId xmlns:a16="http://schemas.microsoft.com/office/drawing/2014/main" id="{E4A9FAEF-1043-43CF-B1E7-4F1487F6B83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a:extLst>
            <a:ext uri="{FF2B5EF4-FFF2-40B4-BE49-F238E27FC236}">
              <a16:creationId xmlns:a16="http://schemas.microsoft.com/office/drawing/2014/main" id="{16B95554-AE5B-428E-8B4C-4E4B74C1B2E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a:extLst>
            <a:ext uri="{FF2B5EF4-FFF2-40B4-BE49-F238E27FC236}">
              <a16:creationId xmlns:a16="http://schemas.microsoft.com/office/drawing/2014/main" id="{C4497ABB-380A-49D7-98E8-63D1D8018FA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a:extLst>
            <a:ext uri="{FF2B5EF4-FFF2-40B4-BE49-F238E27FC236}">
              <a16:creationId xmlns:a16="http://schemas.microsoft.com/office/drawing/2014/main" id="{8CA853DE-7D5F-4BDC-844B-39A87E7DD94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a:extLst>
            <a:ext uri="{FF2B5EF4-FFF2-40B4-BE49-F238E27FC236}">
              <a16:creationId xmlns:a16="http://schemas.microsoft.com/office/drawing/2014/main" id="{D10F0BD6-4CB3-48CA-89D6-29ACB42B3F9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a:extLst>
            <a:ext uri="{FF2B5EF4-FFF2-40B4-BE49-F238E27FC236}">
              <a16:creationId xmlns:a16="http://schemas.microsoft.com/office/drawing/2014/main" id="{99FF2480-AE48-4785-A811-080EB820D0F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a:extLst>
            <a:ext uri="{FF2B5EF4-FFF2-40B4-BE49-F238E27FC236}">
              <a16:creationId xmlns:a16="http://schemas.microsoft.com/office/drawing/2014/main" id="{030E634D-BC8D-40D7-B0CF-B458EC2C6E5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a:extLst>
            <a:ext uri="{FF2B5EF4-FFF2-40B4-BE49-F238E27FC236}">
              <a16:creationId xmlns:a16="http://schemas.microsoft.com/office/drawing/2014/main" id="{126DD8A3-CF2A-4E2F-BD86-D442B275297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a:extLst>
            <a:ext uri="{FF2B5EF4-FFF2-40B4-BE49-F238E27FC236}">
              <a16:creationId xmlns:a16="http://schemas.microsoft.com/office/drawing/2014/main" id="{BF55ADE1-8B8D-4084-B735-0AD6044F89B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a:extLst>
            <a:ext uri="{FF2B5EF4-FFF2-40B4-BE49-F238E27FC236}">
              <a16:creationId xmlns:a16="http://schemas.microsoft.com/office/drawing/2014/main" id="{5A14FB59-E100-431C-8607-14E7A266EFB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a:extLst>
            <a:ext uri="{FF2B5EF4-FFF2-40B4-BE49-F238E27FC236}">
              <a16:creationId xmlns:a16="http://schemas.microsoft.com/office/drawing/2014/main" id="{3781F665-CC25-4488-857A-3819D35EEFA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a:extLst>
            <a:ext uri="{FF2B5EF4-FFF2-40B4-BE49-F238E27FC236}">
              <a16:creationId xmlns:a16="http://schemas.microsoft.com/office/drawing/2014/main" id="{CEE80385-0CD4-4140-9DF1-C2BA9F617D0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a:extLst>
            <a:ext uri="{FF2B5EF4-FFF2-40B4-BE49-F238E27FC236}">
              <a16:creationId xmlns:a16="http://schemas.microsoft.com/office/drawing/2014/main" id="{9BFF8FF1-B686-44C8-9DF8-C85CA46303C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a:extLst>
            <a:ext uri="{FF2B5EF4-FFF2-40B4-BE49-F238E27FC236}">
              <a16:creationId xmlns:a16="http://schemas.microsoft.com/office/drawing/2014/main" id="{A523CEC2-56CA-4703-B8E5-D6CC6C7880A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a:extLst>
            <a:ext uri="{FF2B5EF4-FFF2-40B4-BE49-F238E27FC236}">
              <a16:creationId xmlns:a16="http://schemas.microsoft.com/office/drawing/2014/main" id="{5180ABCF-DE7C-4857-87B0-554BA1D5C0B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a:extLst>
            <a:ext uri="{FF2B5EF4-FFF2-40B4-BE49-F238E27FC236}">
              <a16:creationId xmlns:a16="http://schemas.microsoft.com/office/drawing/2014/main" id="{8552E293-6960-474C-9824-983DD94BD37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a:extLst>
            <a:ext uri="{FF2B5EF4-FFF2-40B4-BE49-F238E27FC236}">
              <a16:creationId xmlns:a16="http://schemas.microsoft.com/office/drawing/2014/main" id="{9735B09E-261E-4710-9B2B-2E1E9FCB097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a:extLst>
            <a:ext uri="{FF2B5EF4-FFF2-40B4-BE49-F238E27FC236}">
              <a16:creationId xmlns:a16="http://schemas.microsoft.com/office/drawing/2014/main" id="{719EC6D1-5D01-4B1A-A047-9A8B2A85480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a:extLst>
            <a:ext uri="{FF2B5EF4-FFF2-40B4-BE49-F238E27FC236}">
              <a16:creationId xmlns:a16="http://schemas.microsoft.com/office/drawing/2014/main" id="{B53F8BF9-D27A-40B0-9A2E-E26DB0F1E89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a:extLst>
            <a:ext uri="{FF2B5EF4-FFF2-40B4-BE49-F238E27FC236}">
              <a16:creationId xmlns:a16="http://schemas.microsoft.com/office/drawing/2014/main" id="{3802AA17-3632-4A9F-9067-23151FF3030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a:extLst>
            <a:ext uri="{FF2B5EF4-FFF2-40B4-BE49-F238E27FC236}">
              <a16:creationId xmlns:a16="http://schemas.microsoft.com/office/drawing/2014/main" id="{A9E1FAE9-EE09-436C-A7FD-7B15F100759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id="{62E1C39B-B873-41EC-927E-E35F9692E4F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a:extLst>
            <a:ext uri="{FF2B5EF4-FFF2-40B4-BE49-F238E27FC236}">
              <a16:creationId xmlns:a16="http://schemas.microsoft.com/office/drawing/2014/main" id="{698CAF6D-CF23-41F8-842F-F1C3B75B50A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79" name="直線コネクタ 778">
          <a:extLst>
            <a:ext uri="{FF2B5EF4-FFF2-40B4-BE49-F238E27FC236}">
              <a16:creationId xmlns:a16="http://schemas.microsoft.com/office/drawing/2014/main" id="{0C0892EA-4BC1-4D86-B49A-400ADD49466A}"/>
            </a:ext>
          </a:extLst>
        </xdr:cNvPr>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80" name="【公民館】&#10;一人当たり面積最小値テキスト">
          <a:extLst>
            <a:ext uri="{FF2B5EF4-FFF2-40B4-BE49-F238E27FC236}">
              <a16:creationId xmlns:a16="http://schemas.microsoft.com/office/drawing/2014/main" id="{AC47AB64-A1FC-4C81-9D80-DC67A94449FF}"/>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81" name="直線コネクタ 780">
          <a:extLst>
            <a:ext uri="{FF2B5EF4-FFF2-40B4-BE49-F238E27FC236}">
              <a16:creationId xmlns:a16="http://schemas.microsoft.com/office/drawing/2014/main" id="{942F3F52-CC5F-4238-AD24-A34C86503F92}"/>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82" name="【公民館】&#10;一人当たり面積最大値テキスト">
          <a:extLst>
            <a:ext uri="{FF2B5EF4-FFF2-40B4-BE49-F238E27FC236}">
              <a16:creationId xmlns:a16="http://schemas.microsoft.com/office/drawing/2014/main" id="{DE5CA985-4F2E-4636-8E9A-B8A5936DFBC2}"/>
            </a:ext>
          </a:extLst>
        </xdr:cNvPr>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83" name="直線コネクタ 782">
          <a:extLst>
            <a:ext uri="{FF2B5EF4-FFF2-40B4-BE49-F238E27FC236}">
              <a16:creationId xmlns:a16="http://schemas.microsoft.com/office/drawing/2014/main" id="{80277830-1F2E-4C90-9055-73D2035A51CA}"/>
            </a:ext>
          </a:extLst>
        </xdr:cNvPr>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784" name="【公民館】&#10;一人当たり面積平均値テキスト">
          <a:extLst>
            <a:ext uri="{FF2B5EF4-FFF2-40B4-BE49-F238E27FC236}">
              <a16:creationId xmlns:a16="http://schemas.microsoft.com/office/drawing/2014/main" id="{5890BF6A-E14C-4E76-B9E5-F416F3801FFD}"/>
            </a:ext>
          </a:extLst>
        </xdr:cNvPr>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85" name="フローチャート: 判断 784">
          <a:extLst>
            <a:ext uri="{FF2B5EF4-FFF2-40B4-BE49-F238E27FC236}">
              <a16:creationId xmlns:a16="http://schemas.microsoft.com/office/drawing/2014/main" id="{E143CCC4-4851-47D1-B4DA-F664F2769E95}"/>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86" name="フローチャート: 判断 785">
          <a:extLst>
            <a:ext uri="{FF2B5EF4-FFF2-40B4-BE49-F238E27FC236}">
              <a16:creationId xmlns:a16="http://schemas.microsoft.com/office/drawing/2014/main" id="{BDD857A6-6854-4995-AF5E-D9E10CA0A327}"/>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87" name="フローチャート: 判断 786">
          <a:extLst>
            <a:ext uri="{FF2B5EF4-FFF2-40B4-BE49-F238E27FC236}">
              <a16:creationId xmlns:a16="http://schemas.microsoft.com/office/drawing/2014/main" id="{8B6E4360-1815-4EFC-BFF7-C50394558CA9}"/>
            </a:ext>
          </a:extLst>
        </xdr:cNvPr>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88" name="フローチャート: 判断 787">
          <a:extLst>
            <a:ext uri="{FF2B5EF4-FFF2-40B4-BE49-F238E27FC236}">
              <a16:creationId xmlns:a16="http://schemas.microsoft.com/office/drawing/2014/main" id="{45C127D7-2E37-4C42-88C1-4B95F2F53B6C}"/>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89" name="フローチャート: 判断 788">
          <a:extLst>
            <a:ext uri="{FF2B5EF4-FFF2-40B4-BE49-F238E27FC236}">
              <a16:creationId xmlns:a16="http://schemas.microsoft.com/office/drawing/2014/main" id="{493C9EDB-3AFD-4DCE-8E6F-614B61C4C372}"/>
            </a:ext>
          </a:extLst>
        </xdr:cNvPr>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6EC7C9FD-F34E-44A4-8F4E-A6840702C21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DE453FB-26A9-4A55-900F-923C84C5A7B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D7916583-24E8-4D4E-8230-A5BC0C45927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B0798829-ADE3-437F-BA92-B5789D8A1CC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F752FB4D-424C-4E73-ADB4-9C6FE4CA3DE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44450</xdr:rowOff>
    </xdr:from>
    <xdr:to>
      <xdr:col>116</xdr:col>
      <xdr:colOff>114300</xdr:colOff>
      <xdr:row>105</xdr:row>
      <xdr:rowOff>146050</xdr:rowOff>
    </xdr:to>
    <xdr:sp macro="" textlink="">
      <xdr:nvSpPr>
        <xdr:cNvPr id="795" name="楕円 794">
          <a:extLst>
            <a:ext uri="{FF2B5EF4-FFF2-40B4-BE49-F238E27FC236}">
              <a16:creationId xmlns:a16="http://schemas.microsoft.com/office/drawing/2014/main" id="{D829891E-0F54-410C-87CC-451CF28D5682}"/>
            </a:ext>
          </a:extLst>
        </xdr:cNvPr>
        <xdr:cNvSpPr/>
      </xdr:nvSpPr>
      <xdr:spPr>
        <a:xfrm>
          <a:off x="221107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67327</xdr:rowOff>
    </xdr:from>
    <xdr:ext cx="469744" cy="259045"/>
    <xdr:sp macro="" textlink="">
      <xdr:nvSpPr>
        <xdr:cNvPr id="796" name="【公民館】&#10;一人当たり面積該当値テキスト">
          <a:extLst>
            <a:ext uri="{FF2B5EF4-FFF2-40B4-BE49-F238E27FC236}">
              <a16:creationId xmlns:a16="http://schemas.microsoft.com/office/drawing/2014/main" id="{10A0CDE7-0BD6-4AEB-94A6-89F67CD81455}"/>
            </a:ext>
          </a:extLst>
        </xdr:cNvPr>
        <xdr:cNvSpPr txBox="1"/>
      </xdr:nvSpPr>
      <xdr:spPr>
        <a:xfrm>
          <a:off x="22199600"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109220</xdr:rowOff>
    </xdr:from>
    <xdr:to>
      <xdr:col>112</xdr:col>
      <xdr:colOff>38100</xdr:colOff>
      <xdr:row>106</xdr:row>
      <xdr:rowOff>39370</xdr:rowOff>
    </xdr:to>
    <xdr:sp macro="" textlink="">
      <xdr:nvSpPr>
        <xdr:cNvPr id="797" name="楕円 796">
          <a:extLst>
            <a:ext uri="{FF2B5EF4-FFF2-40B4-BE49-F238E27FC236}">
              <a16:creationId xmlns:a16="http://schemas.microsoft.com/office/drawing/2014/main" id="{95EE8310-D72C-49D2-9B7E-9CB3C6B33394}"/>
            </a:ext>
          </a:extLst>
        </xdr:cNvPr>
        <xdr:cNvSpPr/>
      </xdr:nvSpPr>
      <xdr:spPr>
        <a:xfrm>
          <a:off x="21272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95250</xdr:rowOff>
    </xdr:from>
    <xdr:to>
      <xdr:col>116</xdr:col>
      <xdr:colOff>63500</xdr:colOff>
      <xdr:row>105</xdr:row>
      <xdr:rowOff>160020</xdr:rowOff>
    </xdr:to>
    <xdr:cxnSp macro="">
      <xdr:nvCxnSpPr>
        <xdr:cNvPr id="798" name="直線コネクタ 797">
          <a:extLst>
            <a:ext uri="{FF2B5EF4-FFF2-40B4-BE49-F238E27FC236}">
              <a16:creationId xmlns:a16="http://schemas.microsoft.com/office/drawing/2014/main" id="{FFA1AAE0-E642-42D4-B9A8-CA68B7E595E1}"/>
            </a:ext>
          </a:extLst>
        </xdr:cNvPr>
        <xdr:cNvCxnSpPr/>
      </xdr:nvCxnSpPr>
      <xdr:spPr>
        <a:xfrm flipV="1">
          <a:off x="21323300" y="1809750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113030</xdr:rowOff>
    </xdr:from>
    <xdr:to>
      <xdr:col>107</xdr:col>
      <xdr:colOff>101600</xdr:colOff>
      <xdr:row>106</xdr:row>
      <xdr:rowOff>43180</xdr:rowOff>
    </xdr:to>
    <xdr:sp macro="" textlink="">
      <xdr:nvSpPr>
        <xdr:cNvPr id="799" name="楕円 798">
          <a:extLst>
            <a:ext uri="{FF2B5EF4-FFF2-40B4-BE49-F238E27FC236}">
              <a16:creationId xmlns:a16="http://schemas.microsoft.com/office/drawing/2014/main" id="{DF4C16DF-AEAE-4181-9AFD-935BB7951D34}"/>
            </a:ext>
          </a:extLst>
        </xdr:cNvPr>
        <xdr:cNvSpPr/>
      </xdr:nvSpPr>
      <xdr:spPr>
        <a:xfrm>
          <a:off x="20383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160020</xdr:rowOff>
    </xdr:from>
    <xdr:to>
      <xdr:col>111</xdr:col>
      <xdr:colOff>177800</xdr:colOff>
      <xdr:row>105</xdr:row>
      <xdr:rowOff>163830</xdr:rowOff>
    </xdr:to>
    <xdr:cxnSp macro="">
      <xdr:nvCxnSpPr>
        <xdr:cNvPr id="800" name="直線コネクタ 799">
          <a:extLst>
            <a:ext uri="{FF2B5EF4-FFF2-40B4-BE49-F238E27FC236}">
              <a16:creationId xmlns:a16="http://schemas.microsoft.com/office/drawing/2014/main" id="{99AD4CAC-2590-4712-85CB-73788F5DB673}"/>
            </a:ext>
          </a:extLst>
        </xdr:cNvPr>
        <xdr:cNvCxnSpPr/>
      </xdr:nvCxnSpPr>
      <xdr:spPr>
        <a:xfrm flipV="1">
          <a:off x="20434300" y="18162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801" name="楕円 800">
          <a:extLst>
            <a:ext uri="{FF2B5EF4-FFF2-40B4-BE49-F238E27FC236}">
              <a16:creationId xmlns:a16="http://schemas.microsoft.com/office/drawing/2014/main" id="{693ED71B-4207-42E6-BE41-444F6934A5E2}"/>
            </a:ext>
          </a:extLst>
        </xdr:cNvPr>
        <xdr:cNvSpPr/>
      </xdr:nvSpPr>
      <xdr:spPr>
        <a:xfrm>
          <a:off x="19494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129539</xdr:rowOff>
    </xdr:from>
    <xdr:to>
      <xdr:col>107</xdr:col>
      <xdr:colOff>50800</xdr:colOff>
      <xdr:row>105</xdr:row>
      <xdr:rowOff>163830</xdr:rowOff>
    </xdr:to>
    <xdr:cxnSp macro="">
      <xdr:nvCxnSpPr>
        <xdr:cNvPr id="802" name="直線コネクタ 801">
          <a:extLst>
            <a:ext uri="{FF2B5EF4-FFF2-40B4-BE49-F238E27FC236}">
              <a16:creationId xmlns:a16="http://schemas.microsoft.com/office/drawing/2014/main" id="{EE56C9BC-51FE-4555-9E93-13AAB44CC5E1}"/>
            </a:ext>
          </a:extLst>
        </xdr:cNvPr>
        <xdr:cNvCxnSpPr/>
      </xdr:nvCxnSpPr>
      <xdr:spPr>
        <a:xfrm>
          <a:off x="19545300" y="181317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03" name="n_1aveValue【公民館】&#10;一人当たり面積">
          <a:extLst>
            <a:ext uri="{FF2B5EF4-FFF2-40B4-BE49-F238E27FC236}">
              <a16:creationId xmlns:a16="http://schemas.microsoft.com/office/drawing/2014/main" id="{3CA1DA67-90E5-458B-AE0E-D0E0DC501BAF}"/>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804" name="n_2aveValue【公民館】&#10;一人当たり面積">
          <a:extLst>
            <a:ext uri="{FF2B5EF4-FFF2-40B4-BE49-F238E27FC236}">
              <a16:creationId xmlns:a16="http://schemas.microsoft.com/office/drawing/2014/main" id="{A6237665-D9FA-4A4B-AAA8-CEDD10ED0EB2}"/>
            </a:ext>
          </a:extLst>
        </xdr:cNvPr>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805" name="n_3aveValue【公民館】&#10;一人当たり面積">
          <a:extLst>
            <a:ext uri="{FF2B5EF4-FFF2-40B4-BE49-F238E27FC236}">
              <a16:creationId xmlns:a16="http://schemas.microsoft.com/office/drawing/2014/main" id="{D2001581-87B4-4995-9B36-A46C5EEDB92B}"/>
            </a:ext>
          </a:extLst>
        </xdr:cNvPr>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06" name="n_4aveValue【公民館】&#10;一人当たり面積">
          <a:extLst>
            <a:ext uri="{FF2B5EF4-FFF2-40B4-BE49-F238E27FC236}">
              <a16:creationId xmlns:a16="http://schemas.microsoft.com/office/drawing/2014/main" id="{3854EAE6-32EC-4E85-BE06-EB956D9038CE}"/>
            </a:ext>
          </a:extLst>
        </xdr:cNvPr>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30497</xdr:rowOff>
    </xdr:from>
    <xdr:ext cx="469744" cy="259045"/>
    <xdr:sp macro="" textlink="">
      <xdr:nvSpPr>
        <xdr:cNvPr id="807" name="n_1mainValue【公民館】&#10;一人当たり面積">
          <a:extLst>
            <a:ext uri="{FF2B5EF4-FFF2-40B4-BE49-F238E27FC236}">
              <a16:creationId xmlns:a16="http://schemas.microsoft.com/office/drawing/2014/main" id="{4C58C1F9-6361-4EC4-B537-399E71A4D0FB}"/>
            </a:ext>
          </a:extLst>
        </xdr:cNvPr>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59707</xdr:rowOff>
    </xdr:from>
    <xdr:ext cx="469744" cy="259045"/>
    <xdr:sp macro="" textlink="">
      <xdr:nvSpPr>
        <xdr:cNvPr id="808" name="n_2mainValue【公民館】&#10;一人当たり面積">
          <a:extLst>
            <a:ext uri="{FF2B5EF4-FFF2-40B4-BE49-F238E27FC236}">
              <a16:creationId xmlns:a16="http://schemas.microsoft.com/office/drawing/2014/main" id="{853900A2-86AC-492C-A0CF-8763E4DCD697}"/>
            </a:ext>
          </a:extLst>
        </xdr:cNvPr>
        <xdr:cNvSpPr txBox="1"/>
      </xdr:nvSpPr>
      <xdr:spPr>
        <a:xfrm>
          <a:off x="20199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809" name="n_3mainValue【公民館】&#10;一人当たり面積">
          <a:extLst>
            <a:ext uri="{FF2B5EF4-FFF2-40B4-BE49-F238E27FC236}">
              <a16:creationId xmlns:a16="http://schemas.microsoft.com/office/drawing/2014/main" id="{8175622E-9DF5-4761-A6F6-E4FC50B97078}"/>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a:extLst>
            <a:ext uri="{FF2B5EF4-FFF2-40B4-BE49-F238E27FC236}">
              <a16:creationId xmlns:a16="http://schemas.microsoft.com/office/drawing/2014/main" id="{D5DE3371-5D98-45A7-BDBF-DEE20D4F88C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a:extLst>
            <a:ext uri="{FF2B5EF4-FFF2-40B4-BE49-F238E27FC236}">
              <a16:creationId xmlns:a16="http://schemas.microsoft.com/office/drawing/2014/main" id="{D73F63D4-236F-4B7C-86BF-08BA054CFE5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a:extLst>
            <a:ext uri="{FF2B5EF4-FFF2-40B4-BE49-F238E27FC236}">
              <a16:creationId xmlns:a16="http://schemas.microsoft.com/office/drawing/2014/main" id="{94AE29E2-978C-4907-9789-23B0A8A45DE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ほとんどの類型において、有形固定資産減価償却率は類似団体平均を下回っているが、認定こども園・幼稚園・保育所については、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ポイント、児童館については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10.1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類似団体平均を上回っている。昭和に建設された施設が多く、老朽化による施設・設備の不具合が増加しており、今後修繕・改修工事の費用増加が見込まれる。予防保全的な点検・修繕を実施し、安全性の確保や施設の長寿命化に努めながら、幼稚園・保育園の今後のあり方を検討していく。</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EEFA31A-2516-4D58-8402-E5EA9B2377B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0E9DBA4-B716-46D4-AB91-B02332307E8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0CA2137-235F-4880-89F6-2416E73A970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AF09F32-BB6A-4C06-8336-AB68CB4EC64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6FA0F6A-BDE6-4CC9-90FF-4D5E8416FBD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C711D88-FFAC-446E-9579-51281B665F9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1131124-8DD2-46F7-9617-804D4E6C310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7D7A4DF-6490-4D95-BCFE-19768C4123B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FF5EDF-CD16-4402-B4EC-2EC50BF3831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9B210C6-37C2-4518-9DD5-1AD26FE87B3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75,812
73,271
60.97
29,140,693
27,172,603
1,937,777
16,207,608
26,101,337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A50A711-4136-4B78-A4C9-834D36B6FE4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D2680EE-BF84-4901-8325-CA07A0FBA6C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59A510E-5A0C-480E-99CD-E84E1E9E5EC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3E412C1-B30A-4883-B28C-0BC7FAB0ABD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281B2B3-F6C4-4E73-92AD-D711EA5C418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85D9057-1E17-488B-B134-13429E5D51D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CF6C25A-D037-4B65-964E-2BB231EDE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7343646-3E10-400A-81E3-C2AAE2DB908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9499870-4631-45CD-8AC8-34F065BC26E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657D48B-66F9-4C0D-BC99-A2AAA31672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6DBE5B2-4936-4A78-8BAF-BC0B62F9B9C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149E12F-08F7-4949-A392-0D16DC2C5EC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15718CC-F8F2-4A6E-9B69-8B218768030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204D6AC-A82D-4B64-ABCB-BFB30FE5280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40E408B-60DA-4FC1-BCEE-101589BFC7F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11DD2CE-320D-4C22-BEBF-9098216B568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26C47AE-C9DA-4252-9A59-84EB048356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148E937-2ED4-405C-9AE9-89C67C9175E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4409EFE-6D25-43EF-A07B-4877BE2D8DC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11D2C53-7B33-4E6F-A872-AFD58FC9080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C93DC27-FAFC-4350-8AA2-D4CE5311D44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7E4D1F0-6E00-47E7-851D-E58D43A836A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B042014-F977-419E-B0E7-F0F65BB8D05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D0E9EDA-3EB0-40B0-8606-65DA0B86B28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0082648-601C-41BF-AD4A-60BC203ADA4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5605057-FD4D-4881-8362-D9B4A0655D2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630112F-0773-43E7-B147-9C79BAE6761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BFA9428-9F83-42D6-855D-5781BCC201A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C69A543-847D-4310-93A4-4FBF8189C28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484C775-D3ED-47CB-A329-34465969069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8E762FC-CD90-45CB-AC40-5C8EF6F7E26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752A7FB-25F6-4656-950C-A668996A49A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6F752A8-90F4-4018-942D-A90EEEF847C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D3441AB-6527-4A72-BCAB-0AB20F9F23F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E9A9282B-48E5-437F-BCD8-C59DB7AFEAE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06A15A1-A0B7-4BE7-9810-167255CAD0C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CC98BB4-90F7-4B80-A5E0-D37450DA6C54}"/>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8BB1441-561E-40ED-A449-B5BD871A0D7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95B0E4F-5F26-4BC6-93AB-88989F273EE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9E95D94-655D-4496-919B-D045CFB29B9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7178AFA-80E4-4D0F-AEA5-F3D5B6FEFBF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FE004AF-B2C4-42C4-9452-00E1F2D1C72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7A99E46C-69B4-42A5-9A96-59F305A825D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8817757-8C48-4BD4-B278-58364C44007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F68B73B-90DB-4A36-8CD1-AB401259FDB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4B17467-ABDE-41AA-AAB8-34E61683A61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a:extLst>
            <a:ext uri="{FF2B5EF4-FFF2-40B4-BE49-F238E27FC236}">
              <a16:creationId xmlns:a16="http://schemas.microsoft.com/office/drawing/2014/main" id="{80F76026-4AB4-4B44-83A7-45FEB861480F}"/>
            </a:ext>
          </a:extLst>
        </xdr:cNvPr>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a:extLst>
            <a:ext uri="{FF2B5EF4-FFF2-40B4-BE49-F238E27FC236}">
              <a16:creationId xmlns:a16="http://schemas.microsoft.com/office/drawing/2014/main" id="{0B57BA2B-EA20-45A3-9B94-D392039B69BA}"/>
            </a:ext>
          </a:extLst>
        </xdr:cNvPr>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a:extLst>
            <a:ext uri="{FF2B5EF4-FFF2-40B4-BE49-F238E27FC236}">
              <a16:creationId xmlns:a16="http://schemas.microsoft.com/office/drawing/2014/main" id="{2DC67C52-8435-4F33-9685-B78631093864}"/>
            </a:ext>
          </a:extLst>
        </xdr:cNvPr>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a:extLst>
            <a:ext uri="{FF2B5EF4-FFF2-40B4-BE49-F238E27FC236}">
              <a16:creationId xmlns:a16="http://schemas.microsoft.com/office/drawing/2014/main" id="{7828A147-7981-4C6F-BB71-1D82A7B4924D}"/>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56E3334B-4ED4-4327-821F-B53D45CEA2BD}"/>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a:extLst>
            <a:ext uri="{FF2B5EF4-FFF2-40B4-BE49-F238E27FC236}">
              <a16:creationId xmlns:a16="http://schemas.microsoft.com/office/drawing/2014/main" id="{BA7605BD-2EF0-4034-B5C9-894CC88C64D8}"/>
            </a:ext>
          </a:extLst>
        </xdr:cNvPr>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a:extLst>
            <a:ext uri="{FF2B5EF4-FFF2-40B4-BE49-F238E27FC236}">
              <a16:creationId xmlns:a16="http://schemas.microsoft.com/office/drawing/2014/main" id="{F2A77945-E255-46CC-9650-7BC59F3B4DD4}"/>
            </a:ext>
          </a:extLst>
        </xdr:cNvPr>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a:extLst>
            <a:ext uri="{FF2B5EF4-FFF2-40B4-BE49-F238E27FC236}">
              <a16:creationId xmlns:a16="http://schemas.microsoft.com/office/drawing/2014/main" id="{57AC45BF-F5E6-48E7-8616-17384A45E1F5}"/>
            </a:ext>
          </a:extLst>
        </xdr:cNvPr>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a:extLst>
            <a:ext uri="{FF2B5EF4-FFF2-40B4-BE49-F238E27FC236}">
              <a16:creationId xmlns:a16="http://schemas.microsoft.com/office/drawing/2014/main" id="{958C8484-D73D-46FA-A5A6-6E5DF5AFC76E}"/>
            </a:ext>
          </a:extLst>
        </xdr:cNvPr>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a:extLst>
            <a:ext uri="{FF2B5EF4-FFF2-40B4-BE49-F238E27FC236}">
              <a16:creationId xmlns:a16="http://schemas.microsoft.com/office/drawing/2014/main" id="{ED786E94-9592-4C1E-A064-7868E93FF637}"/>
            </a:ext>
          </a:extLst>
        </xdr:cNvPr>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a:extLst>
            <a:ext uri="{FF2B5EF4-FFF2-40B4-BE49-F238E27FC236}">
              <a16:creationId xmlns:a16="http://schemas.microsoft.com/office/drawing/2014/main" id="{D789DC2B-976A-4E26-A1C1-525AB21316DF}"/>
            </a:ext>
          </a:extLst>
        </xdr:cNvPr>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53A56D3-64C9-4D33-99F2-7CE386F4D72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D8070C1-50AE-4841-BEC2-084D5CC42BC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734E182-3F6D-4CE5-B109-F9936678F55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B41694F-AB2E-44A7-9921-B18E8454147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2F067B6-136C-4504-921A-E893F419114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22134</xdr:rowOff>
    </xdr:from>
    <xdr:to>
      <xdr:col>24</xdr:col>
      <xdr:colOff>114300</xdr:colOff>
      <xdr:row>40</xdr:row>
      <xdr:rowOff>123734</xdr:rowOff>
    </xdr:to>
    <xdr:sp macro="" textlink="">
      <xdr:nvSpPr>
        <xdr:cNvPr id="74" name="楕円 73">
          <a:extLst>
            <a:ext uri="{FF2B5EF4-FFF2-40B4-BE49-F238E27FC236}">
              <a16:creationId xmlns:a16="http://schemas.microsoft.com/office/drawing/2014/main" id="{B5E4DF4A-0FD0-4C43-88CC-7559F9EB1940}"/>
            </a:ext>
          </a:extLst>
        </xdr:cNvPr>
        <xdr:cNvSpPr/>
      </xdr:nvSpPr>
      <xdr:spPr>
        <a:xfrm>
          <a:off x="4584700" y="68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561</xdr:rowOff>
    </xdr:from>
    <xdr:ext cx="405111" cy="259045"/>
    <xdr:sp macro="" textlink="">
      <xdr:nvSpPr>
        <xdr:cNvPr id="75" name="【図書館】&#10;有形固定資産減価償却率該当値テキスト">
          <a:extLst>
            <a:ext uri="{FF2B5EF4-FFF2-40B4-BE49-F238E27FC236}">
              <a16:creationId xmlns:a16="http://schemas.microsoft.com/office/drawing/2014/main" id="{9547C722-6D80-4AB8-ABCF-D11359D92772}"/>
            </a:ext>
          </a:extLst>
        </xdr:cNvPr>
        <xdr:cNvSpPr txBox="1"/>
      </xdr:nvSpPr>
      <xdr:spPr>
        <a:xfrm>
          <a:off x="4673600"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160927</xdr:rowOff>
    </xdr:from>
    <xdr:to>
      <xdr:col>20</xdr:col>
      <xdr:colOff>38100</xdr:colOff>
      <xdr:row>40</xdr:row>
      <xdr:rowOff>91077</xdr:rowOff>
    </xdr:to>
    <xdr:sp macro="" textlink="">
      <xdr:nvSpPr>
        <xdr:cNvPr id="76" name="楕円 75">
          <a:extLst>
            <a:ext uri="{FF2B5EF4-FFF2-40B4-BE49-F238E27FC236}">
              <a16:creationId xmlns:a16="http://schemas.microsoft.com/office/drawing/2014/main" id="{457F1E3E-1498-4AEB-96F0-A8BB13126F4A}"/>
            </a:ext>
          </a:extLst>
        </xdr:cNvPr>
        <xdr:cNvSpPr/>
      </xdr:nvSpPr>
      <xdr:spPr>
        <a:xfrm>
          <a:off x="3746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40277</xdr:rowOff>
    </xdr:from>
    <xdr:to>
      <xdr:col>24</xdr:col>
      <xdr:colOff>63500</xdr:colOff>
      <xdr:row>40</xdr:row>
      <xdr:rowOff>72934</xdr:rowOff>
    </xdr:to>
    <xdr:cxnSp macro="">
      <xdr:nvCxnSpPr>
        <xdr:cNvPr id="77" name="直線コネクタ 76">
          <a:extLst>
            <a:ext uri="{FF2B5EF4-FFF2-40B4-BE49-F238E27FC236}">
              <a16:creationId xmlns:a16="http://schemas.microsoft.com/office/drawing/2014/main" id="{87257269-9C74-4EEC-99D8-3738C2BC5B4E}"/>
            </a:ext>
          </a:extLst>
        </xdr:cNvPr>
        <xdr:cNvCxnSpPr/>
      </xdr:nvCxnSpPr>
      <xdr:spPr>
        <a:xfrm>
          <a:off x="3797300" y="68982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152763</xdr:rowOff>
    </xdr:from>
    <xdr:to>
      <xdr:col>15</xdr:col>
      <xdr:colOff>101600</xdr:colOff>
      <xdr:row>40</xdr:row>
      <xdr:rowOff>82913</xdr:rowOff>
    </xdr:to>
    <xdr:sp macro="" textlink="">
      <xdr:nvSpPr>
        <xdr:cNvPr id="78" name="楕円 77">
          <a:extLst>
            <a:ext uri="{FF2B5EF4-FFF2-40B4-BE49-F238E27FC236}">
              <a16:creationId xmlns:a16="http://schemas.microsoft.com/office/drawing/2014/main" id="{29585A96-3A13-459E-8E84-D82662F6D3DD}"/>
            </a:ext>
          </a:extLst>
        </xdr:cNvPr>
        <xdr:cNvSpPr/>
      </xdr:nvSpPr>
      <xdr:spPr>
        <a:xfrm>
          <a:off x="2857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32113</xdr:rowOff>
    </xdr:from>
    <xdr:to>
      <xdr:col>19</xdr:col>
      <xdr:colOff>177800</xdr:colOff>
      <xdr:row>40</xdr:row>
      <xdr:rowOff>40277</xdr:rowOff>
    </xdr:to>
    <xdr:cxnSp macro="">
      <xdr:nvCxnSpPr>
        <xdr:cNvPr id="79" name="直線コネクタ 78">
          <a:extLst>
            <a:ext uri="{FF2B5EF4-FFF2-40B4-BE49-F238E27FC236}">
              <a16:creationId xmlns:a16="http://schemas.microsoft.com/office/drawing/2014/main" id="{9F3E0276-2EA2-481E-B035-844AA825AF0C}"/>
            </a:ext>
          </a:extLst>
        </xdr:cNvPr>
        <xdr:cNvCxnSpPr/>
      </xdr:nvCxnSpPr>
      <xdr:spPr>
        <a:xfrm>
          <a:off x="2908300" y="689011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125004</xdr:rowOff>
    </xdr:from>
    <xdr:to>
      <xdr:col>10</xdr:col>
      <xdr:colOff>165100</xdr:colOff>
      <xdr:row>40</xdr:row>
      <xdr:rowOff>55154</xdr:rowOff>
    </xdr:to>
    <xdr:sp macro="" textlink="">
      <xdr:nvSpPr>
        <xdr:cNvPr id="80" name="楕円 79">
          <a:extLst>
            <a:ext uri="{FF2B5EF4-FFF2-40B4-BE49-F238E27FC236}">
              <a16:creationId xmlns:a16="http://schemas.microsoft.com/office/drawing/2014/main" id="{83F43649-7358-4C79-ACE9-C84C0AEBB6B0}"/>
            </a:ext>
          </a:extLst>
        </xdr:cNvPr>
        <xdr:cNvSpPr/>
      </xdr:nvSpPr>
      <xdr:spPr>
        <a:xfrm>
          <a:off x="1968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4354</xdr:rowOff>
    </xdr:from>
    <xdr:to>
      <xdr:col>15</xdr:col>
      <xdr:colOff>50800</xdr:colOff>
      <xdr:row>40</xdr:row>
      <xdr:rowOff>32113</xdr:rowOff>
    </xdr:to>
    <xdr:cxnSp macro="">
      <xdr:nvCxnSpPr>
        <xdr:cNvPr id="81" name="直線コネクタ 80">
          <a:extLst>
            <a:ext uri="{FF2B5EF4-FFF2-40B4-BE49-F238E27FC236}">
              <a16:creationId xmlns:a16="http://schemas.microsoft.com/office/drawing/2014/main" id="{6DA8E76A-F275-4340-94B6-83F6DAC97D52}"/>
            </a:ext>
          </a:extLst>
        </xdr:cNvPr>
        <xdr:cNvCxnSpPr/>
      </xdr:nvCxnSpPr>
      <xdr:spPr>
        <a:xfrm>
          <a:off x="2019300" y="68623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2" name="n_1aveValue【図書館】&#10;有形固定資産減価償却率">
          <a:extLst>
            <a:ext uri="{FF2B5EF4-FFF2-40B4-BE49-F238E27FC236}">
              <a16:creationId xmlns:a16="http://schemas.microsoft.com/office/drawing/2014/main" id="{1A6FA663-2CDB-48D0-BC21-DB64E0480411}"/>
            </a:ext>
          </a:extLst>
        </xdr:cNvPr>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3" name="n_2aveValue【図書館】&#10;有形固定資産減価償却率">
          <a:extLst>
            <a:ext uri="{FF2B5EF4-FFF2-40B4-BE49-F238E27FC236}">
              <a16:creationId xmlns:a16="http://schemas.microsoft.com/office/drawing/2014/main" id="{6E50E713-0005-4054-8D8D-31D0DC716DB3}"/>
            </a:ext>
          </a:extLst>
        </xdr:cNvPr>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4" name="n_3aveValue【図書館】&#10;有形固定資産減価償却率">
          <a:extLst>
            <a:ext uri="{FF2B5EF4-FFF2-40B4-BE49-F238E27FC236}">
              <a16:creationId xmlns:a16="http://schemas.microsoft.com/office/drawing/2014/main" id="{4886E908-6311-40D6-AA0E-AF0B58BA5F41}"/>
            </a:ext>
          </a:extLst>
        </xdr:cNvPr>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a:extLst>
            <a:ext uri="{FF2B5EF4-FFF2-40B4-BE49-F238E27FC236}">
              <a16:creationId xmlns:a16="http://schemas.microsoft.com/office/drawing/2014/main" id="{C826ED97-9187-4FE2-BBEA-97D95D19988A}"/>
            </a:ext>
          </a:extLst>
        </xdr:cNvPr>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82204</xdr:rowOff>
    </xdr:from>
    <xdr:ext cx="405111" cy="259045"/>
    <xdr:sp macro="" textlink="">
      <xdr:nvSpPr>
        <xdr:cNvPr id="86" name="n_1mainValue【図書館】&#10;有形固定資産減価償却率">
          <a:extLst>
            <a:ext uri="{FF2B5EF4-FFF2-40B4-BE49-F238E27FC236}">
              <a16:creationId xmlns:a16="http://schemas.microsoft.com/office/drawing/2014/main" id="{E5A7ABF7-7000-4FA8-9D4E-B34F8FA841AF}"/>
            </a:ext>
          </a:extLst>
        </xdr:cNvPr>
        <xdr:cNvSpPr txBox="1"/>
      </xdr:nvSpPr>
      <xdr:spPr>
        <a:xfrm>
          <a:off x="35820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74040</xdr:rowOff>
    </xdr:from>
    <xdr:ext cx="405111" cy="259045"/>
    <xdr:sp macro="" textlink="">
      <xdr:nvSpPr>
        <xdr:cNvPr id="87" name="n_2mainValue【図書館】&#10;有形固定資産減価償却率">
          <a:extLst>
            <a:ext uri="{FF2B5EF4-FFF2-40B4-BE49-F238E27FC236}">
              <a16:creationId xmlns:a16="http://schemas.microsoft.com/office/drawing/2014/main" id="{ACCA4922-AA8B-4520-832A-309C62049B00}"/>
            </a:ext>
          </a:extLst>
        </xdr:cNvPr>
        <xdr:cNvSpPr txBox="1"/>
      </xdr:nvSpPr>
      <xdr:spPr>
        <a:xfrm>
          <a:off x="27057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46281</xdr:rowOff>
    </xdr:from>
    <xdr:ext cx="405111" cy="259045"/>
    <xdr:sp macro="" textlink="">
      <xdr:nvSpPr>
        <xdr:cNvPr id="88" name="n_3mainValue【図書館】&#10;有形固定資産減価償却率">
          <a:extLst>
            <a:ext uri="{FF2B5EF4-FFF2-40B4-BE49-F238E27FC236}">
              <a16:creationId xmlns:a16="http://schemas.microsoft.com/office/drawing/2014/main" id="{0CE02948-0E80-42B5-B376-995B69E92C8E}"/>
            </a:ext>
          </a:extLst>
        </xdr:cNvPr>
        <xdr:cNvSpPr txBox="1"/>
      </xdr:nvSpPr>
      <xdr:spPr>
        <a:xfrm>
          <a:off x="1816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560F2469-E10D-474D-BEED-558FC62574E8}"/>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27EA5FB-4BB5-4A37-9234-EB24F1E770E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A06CB96-83E4-49E5-8BD2-4E91E9613A7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5012FEB1-1E64-476F-AFCB-0A3CB4E827A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5C3DD9C3-83DB-44E5-A1C8-E6551DF003D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5B61262-5A52-4239-87F2-98033A465D5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6503907-F1EC-413E-92EE-B271D9B745B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C2C6047F-8845-44B9-ABFE-69915A95712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F7AFD4E6-4340-46EA-B08C-C2CCB53FA46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EA299E9-A810-4704-81B4-FF47470678C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FC698607-3825-49E3-A8B8-B5D243987DC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604CDE05-B2D0-48DC-81D5-B37F18FDD8A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5EB6DA13-4CDE-4926-A01B-942A6C6D46F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F20A6AC8-EA00-4C39-9636-83B4F339B5D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C482CAAD-95DC-4804-B4F7-291E70B4180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FF8BE80A-701C-4C87-B2D1-A8CFC1608A0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DB11AC00-99D9-4699-B633-F79CFECDE06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7E225814-5F58-4A76-BABE-43581F456B6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130EEED5-E84F-43BC-88E4-000D2132724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C9EF461F-8D57-46DB-9519-A622DAE343C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FA6F8991-CA0A-49D4-A5B5-67D3CC354E6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7130D58B-0566-4AE8-8ADA-4791BC0D298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E1C31270-B8DF-4643-9786-7C64B0F378F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a:extLst>
            <a:ext uri="{FF2B5EF4-FFF2-40B4-BE49-F238E27FC236}">
              <a16:creationId xmlns:a16="http://schemas.microsoft.com/office/drawing/2014/main" id="{8B4CFB9C-82A7-48E9-8D38-9FF07139E7DC}"/>
            </a:ext>
          </a:extLst>
        </xdr:cNvPr>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a:extLst>
            <a:ext uri="{FF2B5EF4-FFF2-40B4-BE49-F238E27FC236}">
              <a16:creationId xmlns:a16="http://schemas.microsoft.com/office/drawing/2014/main" id="{D648CE4D-5D77-40F8-99C9-5B19536C7B31}"/>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a:extLst>
            <a:ext uri="{FF2B5EF4-FFF2-40B4-BE49-F238E27FC236}">
              <a16:creationId xmlns:a16="http://schemas.microsoft.com/office/drawing/2014/main" id="{473F49E8-9F20-4EA2-B036-DD3285548F1B}"/>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a:extLst>
            <a:ext uri="{FF2B5EF4-FFF2-40B4-BE49-F238E27FC236}">
              <a16:creationId xmlns:a16="http://schemas.microsoft.com/office/drawing/2014/main" id="{76BCD8B7-1889-4BF0-B67E-A5181DF34815}"/>
            </a:ext>
          </a:extLst>
        </xdr:cNvPr>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a:extLst>
            <a:ext uri="{FF2B5EF4-FFF2-40B4-BE49-F238E27FC236}">
              <a16:creationId xmlns:a16="http://schemas.microsoft.com/office/drawing/2014/main" id="{0710CEB6-96EC-4300-9C12-63C25B2272B3}"/>
            </a:ext>
          </a:extLst>
        </xdr:cNvPr>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a:extLst>
            <a:ext uri="{FF2B5EF4-FFF2-40B4-BE49-F238E27FC236}">
              <a16:creationId xmlns:a16="http://schemas.microsoft.com/office/drawing/2014/main" id="{9E1D8E03-7DCF-4FAC-B526-13C04426232B}"/>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a:extLst>
            <a:ext uri="{FF2B5EF4-FFF2-40B4-BE49-F238E27FC236}">
              <a16:creationId xmlns:a16="http://schemas.microsoft.com/office/drawing/2014/main" id="{1C797531-EE49-4FE8-B2F2-E710A665302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a:extLst>
            <a:ext uri="{FF2B5EF4-FFF2-40B4-BE49-F238E27FC236}">
              <a16:creationId xmlns:a16="http://schemas.microsoft.com/office/drawing/2014/main" id="{5096E6F7-A182-4316-B1B6-F08F99FF3607}"/>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a:extLst>
            <a:ext uri="{FF2B5EF4-FFF2-40B4-BE49-F238E27FC236}">
              <a16:creationId xmlns:a16="http://schemas.microsoft.com/office/drawing/2014/main" id="{F069CC34-09E9-438A-BD49-423561E2BCDE}"/>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a:extLst>
            <a:ext uri="{FF2B5EF4-FFF2-40B4-BE49-F238E27FC236}">
              <a16:creationId xmlns:a16="http://schemas.microsoft.com/office/drawing/2014/main" id="{375BCF13-B972-487A-A688-61EB98132F6E}"/>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a:extLst>
            <a:ext uri="{FF2B5EF4-FFF2-40B4-BE49-F238E27FC236}">
              <a16:creationId xmlns:a16="http://schemas.microsoft.com/office/drawing/2014/main" id="{F095EA62-90D0-4895-8472-8D236725D21C}"/>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902B384-0FBD-416C-985A-EA0B669BEEA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1AC0C53-67C6-41DC-9BB3-D5D4A1A8F28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0C6EE91-046F-4079-88CE-11891A800F1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D6B3A77-8796-4091-AACE-FDB04C91E41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0102CE0-24F3-48F5-899B-C91F497C53F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0</xdr:rowOff>
    </xdr:from>
    <xdr:to>
      <xdr:col>55</xdr:col>
      <xdr:colOff>50800</xdr:colOff>
      <xdr:row>40</xdr:row>
      <xdr:rowOff>101600</xdr:rowOff>
    </xdr:to>
    <xdr:sp macro="" textlink="">
      <xdr:nvSpPr>
        <xdr:cNvPr id="128" name="楕円 127">
          <a:extLst>
            <a:ext uri="{FF2B5EF4-FFF2-40B4-BE49-F238E27FC236}">
              <a16:creationId xmlns:a16="http://schemas.microsoft.com/office/drawing/2014/main" id="{FF2EB7B8-6CD5-4C4B-A74B-536139E99DD6}"/>
            </a:ext>
          </a:extLst>
        </xdr:cNvPr>
        <xdr:cNvSpPr/>
      </xdr:nvSpPr>
      <xdr:spPr>
        <a:xfrm>
          <a:off x="104267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149877</xdr:rowOff>
    </xdr:from>
    <xdr:ext cx="469744" cy="259045"/>
    <xdr:sp macro="" textlink="">
      <xdr:nvSpPr>
        <xdr:cNvPr id="129" name="【図書館】&#10;一人当たり面積該当値テキスト">
          <a:extLst>
            <a:ext uri="{FF2B5EF4-FFF2-40B4-BE49-F238E27FC236}">
              <a16:creationId xmlns:a16="http://schemas.microsoft.com/office/drawing/2014/main" id="{96E95C52-CAA2-4160-852A-00AEDD9651F5}"/>
            </a:ext>
          </a:extLst>
        </xdr:cNvPr>
        <xdr:cNvSpPr txBox="1"/>
      </xdr:nvSpPr>
      <xdr:spPr>
        <a:xfrm>
          <a:off x="105156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0</xdr:rowOff>
    </xdr:from>
    <xdr:to>
      <xdr:col>50</xdr:col>
      <xdr:colOff>165100</xdr:colOff>
      <xdr:row>40</xdr:row>
      <xdr:rowOff>101600</xdr:rowOff>
    </xdr:to>
    <xdr:sp macro="" textlink="">
      <xdr:nvSpPr>
        <xdr:cNvPr id="130" name="楕円 129">
          <a:extLst>
            <a:ext uri="{FF2B5EF4-FFF2-40B4-BE49-F238E27FC236}">
              <a16:creationId xmlns:a16="http://schemas.microsoft.com/office/drawing/2014/main" id="{70353CFE-FDEF-4E43-A8D2-405BC2089398}"/>
            </a:ext>
          </a:extLst>
        </xdr:cNvPr>
        <xdr:cNvSpPr/>
      </xdr:nvSpPr>
      <xdr:spPr>
        <a:xfrm>
          <a:off x="9588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50800</xdr:rowOff>
    </xdr:from>
    <xdr:to>
      <xdr:col>55</xdr:col>
      <xdr:colOff>0</xdr:colOff>
      <xdr:row>40</xdr:row>
      <xdr:rowOff>50800</xdr:rowOff>
    </xdr:to>
    <xdr:cxnSp macro="">
      <xdr:nvCxnSpPr>
        <xdr:cNvPr id="131" name="直線コネクタ 130">
          <a:extLst>
            <a:ext uri="{FF2B5EF4-FFF2-40B4-BE49-F238E27FC236}">
              <a16:creationId xmlns:a16="http://schemas.microsoft.com/office/drawing/2014/main" id="{3C658708-305F-4324-8ECE-A2AD40917CA2}"/>
            </a:ext>
          </a:extLst>
        </xdr:cNvPr>
        <xdr:cNvCxnSpPr/>
      </xdr:nvCxnSpPr>
      <xdr:spPr>
        <a:xfrm>
          <a:off x="9639300" y="6908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0</xdr:rowOff>
    </xdr:from>
    <xdr:to>
      <xdr:col>46</xdr:col>
      <xdr:colOff>38100</xdr:colOff>
      <xdr:row>40</xdr:row>
      <xdr:rowOff>101600</xdr:rowOff>
    </xdr:to>
    <xdr:sp macro="" textlink="">
      <xdr:nvSpPr>
        <xdr:cNvPr id="132" name="楕円 131">
          <a:extLst>
            <a:ext uri="{FF2B5EF4-FFF2-40B4-BE49-F238E27FC236}">
              <a16:creationId xmlns:a16="http://schemas.microsoft.com/office/drawing/2014/main" id="{FF2C5959-82E2-4183-B537-760483E0F143}"/>
            </a:ext>
          </a:extLst>
        </xdr:cNvPr>
        <xdr:cNvSpPr/>
      </xdr:nvSpPr>
      <xdr:spPr>
        <a:xfrm>
          <a:off x="8699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50800</xdr:rowOff>
    </xdr:from>
    <xdr:to>
      <xdr:col>50</xdr:col>
      <xdr:colOff>114300</xdr:colOff>
      <xdr:row>40</xdr:row>
      <xdr:rowOff>50800</xdr:rowOff>
    </xdr:to>
    <xdr:cxnSp macro="">
      <xdr:nvCxnSpPr>
        <xdr:cNvPr id="133" name="直線コネクタ 132">
          <a:extLst>
            <a:ext uri="{FF2B5EF4-FFF2-40B4-BE49-F238E27FC236}">
              <a16:creationId xmlns:a16="http://schemas.microsoft.com/office/drawing/2014/main" id="{6C049E11-D3E7-42ED-A0FF-F43BC4994E8A}"/>
            </a:ext>
          </a:extLst>
        </xdr:cNvPr>
        <xdr:cNvCxnSpPr/>
      </xdr:nvCxnSpPr>
      <xdr:spPr>
        <a:xfrm>
          <a:off x="8750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0</xdr:rowOff>
    </xdr:from>
    <xdr:to>
      <xdr:col>41</xdr:col>
      <xdr:colOff>101600</xdr:colOff>
      <xdr:row>40</xdr:row>
      <xdr:rowOff>101600</xdr:rowOff>
    </xdr:to>
    <xdr:sp macro="" textlink="">
      <xdr:nvSpPr>
        <xdr:cNvPr id="134" name="楕円 133">
          <a:extLst>
            <a:ext uri="{FF2B5EF4-FFF2-40B4-BE49-F238E27FC236}">
              <a16:creationId xmlns:a16="http://schemas.microsoft.com/office/drawing/2014/main" id="{62983499-23CE-4D98-ACCA-5770477B7A33}"/>
            </a:ext>
          </a:extLst>
        </xdr:cNvPr>
        <xdr:cNvSpPr/>
      </xdr:nvSpPr>
      <xdr:spPr>
        <a:xfrm>
          <a:off x="7810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50800</xdr:rowOff>
    </xdr:from>
    <xdr:to>
      <xdr:col>45</xdr:col>
      <xdr:colOff>177800</xdr:colOff>
      <xdr:row>40</xdr:row>
      <xdr:rowOff>50800</xdr:rowOff>
    </xdr:to>
    <xdr:cxnSp macro="">
      <xdr:nvCxnSpPr>
        <xdr:cNvPr id="135" name="直線コネクタ 134">
          <a:extLst>
            <a:ext uri="{FF2B5EF4-FFF2-40B4-BE49-F238E27FC236}">
              <a16:creationId xmlns:a16="http://schemas.microsoft.com/office/drawing/2014/main" id="{17F422E5-1DC1-4F56-902C-B4F7B10CC8DA}"/>
            </a:ext>
          </a:extLst>
        </xdr:cNvPr>
        <xdr:cNvCxnSpPr/>
      </xdr:nvCxnSpPr>
      <xdr:spPr>
        <a:xfrm>
          <a:off x="78613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6" name="n_1aveValue【図書館】&#10;一人当たり面積">
          <a:extLst>
            <a:ext uri="{FF2B5EF4-FFF2-40B4-BE49-F238E27FC236}">
              <a16:creationId xmlns:a16="http://schemas.microsoft.com/office/drawing/2014/main" id="{4F0A1A9D-995A-4256-B342-FED75F883003}"/>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7" name="n_2aveValue【図書館】&#10;一人当たり面積">
          <a:extLst>
            <a:ext uri="{FF2B5EF4-FFF2-40B4-BE49-F238E27FC236}">
              <a16:creationId xmlns:a16="http://schemas.microsoft.com/office/drawing/2014/main" id="{44010630-9420-43CF-8F86-F5F82E30AE24}"/>
            </a:ext>
          </a:extLst>
        </xdr:cNvPr>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8" name="n_3aveValue【図書館】&#10;一人当たり面積">
          <a:extLst>
            <a:ext uri="{FF2B5EF4-FFF2-40B4-BE49-F238E27FC236}">
              <a16:creationId xmlns:a16="http://schemas.microsoft.com/office/drawing/2014/main" id="{0B275D31-9287-4B4A-8AD8-80FCFC71BA09}"/>
            </a:ext>
          </a:extLst>
        </xdr:cNvPr>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a:extLst>
            <a:ext uri="{FF2B5EF4-FFF2-40B4-BE49-F238E27FC236}">
              <a16:creationId xmlns:a16="http://schemas.microsoft.com/office/drawing/2014/main" id="{01E240EE-F174-4722-91EE-D24EE1242ED3}"/>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92727</xdr:rowOff>
    </xdr:from>
    <xdr:ext cx="469744" cy="259045"/>
    <xdr:sp macro="" textlink="">
      <xdr:nvSpPr>
        <xdr:cNvPr id="140" name="n_1mainValue【図書館】&#10;一人当たり面積">
          <a:extLst>
            <a:ext uri="{FF2B5EF4-FFF2-40B4-BE49-F238E27FC236}">
              <a16:creationId xmlns:a16="http://schemas.microsoft.com/office/drawing/2014/main" id="{D737101A-78E0-40EB-BBDC-891CE52A63B5}"/>
            </a:ext>
          </a:extLst>
        </xdr:cNvPr>
        <xdr:cNvSpPr txBox="1"/>
      </xdr:nvSpPr>
      <xdr:spPr>
        <a:xfrm>
          <a:off x="93917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mainValue【図書館】&#10;一人当たり面積">
          <a:extLst>
            <a:ext uri="{FF2B5EF4-FFF2-40B4-BE49-F238E27FC236}">
              <a16:creationId xmlns:a16="http://schemas.microsoft.com/office/drawing/2014/main" id="{859B4F30-8E7D-4799-AA2F-1EAEA2F91475}"/>
            </a:ext>
          </a:extLst>
        </xdr:cNvPr>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mainValue【図書館】&#10;一人当たり面積">
          <a:extLst>
            <a:ext uri="{FF2B5EF4-FFF2-40B4-BE49-F238E27FC236}">
              <a16:creationId xmlns:a16="http://schemas.microsoft.com/office/drawing/2014/main" id="{336E575A-829D-43ED-A53C-229EEE28C581}"/>
            </a:ext>
          </a:extLst>
        </xdr:cNvPr>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BB408956-5902-4F52-B4FA-7C6BCE5AA39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26F889F8-1699-428C-A7A9-47A82FD04D6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5830C1DE-F51B-43F3-8E6B-3F875959CCB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E9BA0FEA-9B16-475C-BA47-F825BF4B111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33E0F933-9795-4B1F-B0CF-27D3DC8BC17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C049D0DE-5B4B-4B74-A540-C45153F1A0F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51010CD2-F6C5-4FF7-A4CD-400A1D4FB5B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E4BC068F-4A34-497E-9B77-81FACBCEDEB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7CBC1451-AD94-4FEC-9602-8DDF092F8B9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881EDC6B-AB75-46D9-B3DB-676F03A238B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BD381378-7417-4E7E-BE44-8EB41E615CC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298A4BF2-29AE-4DD8-A605-99DF94CB996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1BE56176-8E20-4EC5-8CE7-7EC7D5C2519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83915AA2-BAB2-4E13-9606-0C8201B1399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87B17133-6AA8-4D57-A97E-98FEBF0602E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C5D0922-25A6-4555-A78D-9634EC400F7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951F4EC3-C653-41B6-825B-DBE2900F1742}"/>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1E927E96-01E3-43AA-9925-0E8578478C4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23EF5FA2-DCE0-4F50-BFDF-0B19B19A881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1D211A99-670E-485C-A7AA-C6585BAB084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ADE14CF8-D368-4300-9AA3-B2FA0FAC077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D6ADE6D7-F893-455E-935D-237F8E3C074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B507DFD5-C34B-4484-B627-F9AF560FDD5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D1729B68-683F-4BED-ABF0-0676DCCA51A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a:extLst>
            <a:ext uri="{FF2B5EF4-FFF2-40B4-BE49-F238E27FC236}">
              <a16:creationId xmlns:a16="http://schemas.microsoft.com/office/drawing/2014/main" id="{22CE10A9-ABCD-4A4B-9B35-04539562030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a:extLst>
            <a:ext uri="{FF2B5EF4-FFF2-40B4-BE49-F238E27FC236}">
              <a16:creationId xmlns:a16="http://schemas.microsoft.com/office/drawing/2014/main" id="{6515A4F8-192E-4397-98D6-2B210AF640D1}"/>
            </a:ext>
          </a:extLst>
        </xdr:cNvPr>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a:extLst>
            <a:ext uri="{FF2B5EF4-FFF2-40B4-BE49-F238E27FC236}">
              <a16:creationId xmlns:a16="http://schemas.microsoft.com/office/drawing/2014/main" id="{82EF99F2-4987-4D08-81E4-181D25BB3267}"/>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a:extLst>
            <a:ext uri="{FF2B5EF4-FFF2-40B4-BE49-F238E27FC236}">
              <a16:creationId xmlns:a16="http://schemas.microsoft.com/office/drawing/2014/main" id="{3FA76146-35F9-4ACF-8F12-C61D57025E76}"/>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a:extLst>
            <a:ext uri="{FF2B5EF4-FFF2-40B4-BE49-F238E27FC236}">
              <a16:creationId xmlns:a16="http://schemas.microsoft.com/office/drawing/2014/main" id="{C58AEACC-CC9B-4BE2-B069-70DDD1320643}"/>
            </a:ext>
          </a:extLst>
        </xdr:cNvPr>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a:extLst>
            <a:ext uri="{FF2B5EF4-FFF2-40B4-BE49-F238E27FC236}">
              <a16:creationId xmlns:a16="http://schemas.microsoft.com/office/drawing/2014/main" id="{E53885B4-E146-4398-8E03-12ED87FD9090}"/>
            </a:ext>
          </a:extLst>
        </xdr:cNvPr>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a:extLst>
            <a:ext uri="{FF2B5EF4-FFF2-40B4-BE49-F238E27FC236}">
              <a16:creationId xmlns:a16="http://schemas.microsoft.com/office/drawing/2014/main" id="{0280F9D9-1E59-4C6A-BBC9-1A01C71E7E02}"/>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a:extLst>
            <a:ext uri="{FF2B5EF4-FFF2-40B4-BE49-F238E27FC236}">
              <a16:creationId xmlns:a16="http://schemas.microsoft.com/office/drawing/2014/main" id="{E8974B66-6E80-4B4C-A41E-CD0ECF968F0E}"/>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a:extLst>
            <a:ext uri="{FF2B5EF4-FFF2-40B4-BE49-F238E27FC236}">
              <a16:creationId xmlns:a16="http://schemas.microsoft.com/office/drawing/2014/main" id="{381CE872-0BA3-4BF9-ABB1-C3D0C147B6AE}"/>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a:extLst>
            <a:ext uri="{FF2B5EF4-FFF2-40B4-BE49-F238E27FC236}">
              <a16:creationId xmlns:a16="http://schemas.microsoft.com/office/drawing/2014/main" id="{A2E4B7D8-5191-4036-9660-EB440C5E8B51}"/>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a:extLst>
            <a:ext uri="{FF2B5EF4-FFF2-40B4-BE49-F238E27FC236}">
              <a16:creationId xmlns:a16="http://schemas.microsoft.com/office/drawing/2014/main" id="{26D92279-6566-49C0-98D9-F60D01DCF167}"/>
            </a:ext>
          </a:extLst>
        </xdr:cNvPr>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a:extLst>
            <a:ext uri="{FF2B5EF4-FFF2-40B4-BE49-F238E27FC236}">
              <a16:creationId xmlns:a16="http://schemas.microsoft.com/office/drawing/2014/main" id="{834EF722-301C-4ACA-AB69-78E077CB8B2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180F4751-366F-4FA9-9E91-1CF3F03FA8F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7FC2F211-0217-458E-9A74-8DA2CD75CA2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4C8F2DC7-06E7-4C76-9F12-2BCCCAE35CB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3D539A4-1D46-48C7-A788-97A3189A8FF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0810C19-1351-46F1-827D-532E45DBFA9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150041</xdr:rowOff>
    </xdr:from>
    <xdr:to>
      <xdr:col>24</xdr:col>
      <xdr:colOff>114300</xdr:colOff>
      <xdr:row>63</xdr:row>
      <xdr:rowOff>80191</xdr:rowOff>
    </xdr:to>
    <xdr:sp macro="" textlink="">
      <xdr:nvSpPr>
        <xdr:cNvPr id="184" name="楕円 183">
          <a:extLst>
            <a:ext uri="{FF2B5EF4-FFF2-40B4-BE49-F238E27FC236}">
              <a16:creationId xmlns:a16="http://schemas.microsoft.com/office/drawing/2014/main" id="{BE6BE9B2-3DC4-496D-8184-CAD29DBA516B}"/>
            </a:ext>
          </a:extLst>
        </xdr:cNvPr>
        <xdr:cNvSpPr/>
      </xdr:nvSpPr>
      <xdr:spPr>
        <a:xfrm>
          <a:off x="4584700" y="1077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128468</xdr:rowOff>
    </xdr:from>
    <xdr:ext cx="405111" cy="259045"/>
    <xdr:sp macro="" textlink="">
      <xdr:nvSpPr>
        <xdr:cNvPr id="185" name="【体育館・プール】&#10;有形固定資産減価償却率該当値テキスト">
          <a:extLst>
            <a:ext uri="{FF2B5EF4-FFF2-40B4-BE49-F238E27FC236}">
              <a16:creationId xmlns:a16="http://schemas.microsoft.com/office/drawing/2014/main" id="{96656F4B-7EE4-46C7-8A8B-534CD5B849E1}"/>
            </a:ext>
          </a:extLst>
        </xdr:cNvPr>
        <xdr:cNvSpPr txBox="1"/>
      </xdr:nvSpPr>
      <xdr:spPr>
        <a:xfrm>
          <a:off x="4673600"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127181</xdr:rowOff>
    </xdr:from>
    <xdr:to>
      <xdr:col>20</xdr:col>
      <xdr:colOff>38100</xdr:colOff>
      <xdr:row>63</xdr:row>
      <xdr:rowOff>57331</xdr:rowOff>
    </xdr:to>
    <xdr:sp macro="" textlink="">
      <xdr:nvSpPr>
        <xdr:cNvPr id="186" name="楕円 185">
          <a:extLst>
            <a:ext uri="{FF2B5EF4-FFF2-40B4-BE49-F238E27FC236}">
              <a16:creationId xmlns:a16="http://schemas.microsoft.com/office/drawing/2014/main" id="{1166CC5B-00CF-4EB4-A483-85CBAF5D988E}"/>
            </a:ext>
          </a:extLst>
        </xdr:cNvPr>
        <xdr:cNvSpPr/>
      </xdr:nvSpPr>
      <xdr:spPr>
        <a:xfrm>
          <a:off x="3746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6531</xdr:rowOff>
    </xdr:from>
    <xdr:to>
      <xdr:col>24</xdr:col>
      <xdr:colOff>63500</xdr:colOff>
      <xdr:row>63</xdr:row>
      <xdr:rowOff>29391</xdr:rowOff>
    </xdr:to>
    <xdr:cxnSp macro="">
      <xdr:nvCxnSpPr>
        <xdr:cNvPr id="187" name="直線コネクタ 186">
          <a:extLst>
            <a:ext uri="{FF2B5EF4-FFF2-40B4-BE49-F238E27FC236}">
              <a16:creationId xmlns:a16="http://schemas.microsoft.com/office/drawing/2014/main" id="{40A00922-2664-4334-B2B2-F070709EEA5A}"/>
            </a:ext>
          </a:extLst>
        </xdr:cNvPr>
        <xdr:cNvCxnSpPr/>
      </xdr:nvCxnSpPr>
      <xdr:spPr>
        <a:xfrm>
          <a:off x="3797300" y="1080788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94524</xdr:rowOff>
    </xdr:from>
    <xdr:to>
      <xdr:col>15</xdr:col>
      <xdr:colOff>101600</xdr:colOff>
      <xdr:row>63</xdr:row>
      <xdr:rowOff>24674</xdr:rowOff>
    </xdr:to>
    <xdr:sp macro="" textlink="">
      <xdr:nvSpPr>
        <xdr:cNvPr id="188" name="楕円 187">
          <a:extLst>
            <a:ext uri="{FF2B5EF4-FFF2-40B4-BE49-F238E27FC236}">
              <a16:creationId xmlns:a16="http://schemas.microsoft.com/office/drawing/2014/main" id="{0FDF67FA-588A-4F6B-8EBE-E459F1D7BA68}"/>
            </a:ext>
          </a:extLst>
        </xdr:cNvPr>
        <xdr:cNvSpPr/>
      </xdr:nvSpPr>
      <xdr:spPr>
        <a:xfrm>
          <a:off x="2857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145324</xdr:rowOff>
    </xdr:from>
    <xdr:to>
      <xdr:col>19</xdr:col>
      <xdr:colOff>177800</xdr:colOff>
      <xdr:row>63</xdr:row>
      <xdr:rowOff>6531</xdr:rowOff>
    </xdr:to>
    <xdr:cxnSp macro="">
      <xdr:nvCxnSpPr>
        <xdr:cNvPr id="189" name="直線コネクタ 188">
          <a:extLst>
            <a:ext uri="{FF2B5EF4-FFF2-40B4-BE49-F238E27FC236}">
              <a16:creationId xmlns:a16="http://schemas.microsoft.com/office/drawing/2014/main" id="{1EAF8855-0917-4C3D-8546-093AE38C5601}"/>
            </a:ext>
          </a:extLst>
        </xdr:cNvPr>
        <xdr:cNvCxnSpPr/>
      </xdr:nvCxnSpPr>
      <xdr:spPr>
        <a:xfrm>
          <a:off x="2908300" y="107752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65133</xdr:rowOff>
    </xdr:from>
    <xdr:to>
      <xdr:col>10</xdr:col>
      <xdr:colOff>165100</xdr:colOff>
      <xdr:row>62</xdr:row>
      <xdr:rowOff>166733</xdr:rowOff>
    </xdr:to>
    <xdr:sp macro="" textlink="">
      <xdr:nvSpPr>
        <xdr:cNvPr id="190" name="楕円 189">
          <a:extLst>
            <a:ext uri="{FF2B5EF4-FFF2-40B4-BE49-F238E27FC236}">
              <a16:creationId xmlns:a16="http://schemas.microsoft.com/office/drawing/2014/main" id="{0710A12A-B12B-456E-BA52-4CFD607EB736}"/>
            </a:ext>
          </a:extLst>
        </xdr:cNvPr>
        <xdr:cNvSpPr/>
      </xdr:nvSpPr>
      <xdr:spPr>
        <a:xfrm>
          <a:off x="1968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115933</xdr:rowOff>
    </xdr:from>
    <xdr:to>
      <xdr:col>15</xdr:col>
      <xdr:colOff>50800</xdr:colOff>
      <xdr:row>62</xdr:row>
      <xdr:rowOff>145324</xdr:rowOff>
    </xdr:to>
    <xdr:cxnSp macro="">
      <xdr:nvCxnSpPr>
        <xdr:cNvPr id="191" name="直線コネクタ 190">
          <a:extLst>
            <a:ext uri="{FF2B5EF4-FFF2-40B4-BE49-F238E27FC236}">
              <a16:creationId xmlns:a16="http://schemas.microsoft.com/office/drawing/2014/main" id="{AF5A4AC7-3B42-4820-A448-BA865047048E}"/>
            </a:ext>
          </a:extLst>
        </xdr:cNvPr>
        <xdr:cNvCxnSpPr/>
      </xdr:nvCxnSpPr>
      <xdr:spPr>
        <a:xfrm>
          <a:off x="2019300" y="1074583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2" name="n_1aveValue【体育館・プール】&#10;有形固定資産減価償却率">
          <a:extLst>
            <a:ext uri="{FF2B5EF4-FFF2-40B4-BE49-F238E27FC236}">
              <a16:creationId xmlns:a16="http://schemas.microsoft.com/office/drawing/2014/main" id="{796F81A5-7DCC-4F13-9A36-C5786D91902E}"/>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3" name="n_2aveValue【体育館・プール】&#10;有形固定資産減価償却率">
          <a:extLst>
            <a:ext uri="{FF2B5EF4-FFF2-40B4-BE49-F238E27FC236}">
              <a16:creationId xmlns:a16="http://schemas.microsoft.com/office/drawing/2014/main" id="{EE1616FC-4550-4C9B-9EBF-A10B7C8CEBB1}"/>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4" name="n_3aveValue【体育館・プール】&#10;有形固定資産減価償却率">
          <a:extLst>
            <a:ext uri="{FF2B5EF4-FFF2-40B4-BE49-F238E27FC236}">
              <a16:creationId xmlns:a16="http://schemas.microsoft.com/office/drawing/2014/main" id="{A7DD7AEE-9A75-46F2-AC7D-8D54BAB8FA02}"/>
            </a:ext>
          </a:extLst>
        </xdr:cNvPr>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a:extLst>
            <a:ext uri="{FF2B5EF4-FFF2-40B4-BE49-F238E27FC236}">
              <a16:creationId xmlns:a16="http://schemas.microsoft.com/office/drawing/2014/main" id="{2B3D417F-3783-4D04-910D-5888BE99C965}"/>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48458</xdr:rowOff>
    </xdr:from>
    <xdr:ext cx="405111" cy="259045"/>
    <xdr:sp macro="" textlink="">
      <xdr:nvSpPr>
        <xdr:cNvPr id="196" name="n_1mainValue【体育館・プール】&#10;有形固定資産減価償却率">
          <a:extLst>
            <a:ext uri="{FF2B5EF4-FFF2-40B4-BE49-F238E27FC236}">
              <a16:creationId xmlns:a16="http://schemas.microsoft.com/office/drawing/2014/main" id="{5A943B7C-E189-4EF3-9031-1B5AABB252A0}"/>
            </a:ext>
          </a:extLst>
        </xdr:cNvPr>
        <xdr:cNvSpPr txBox="1"/>
      </xdr:nvSpPr>
      <xdr:spPr>
        <a:xfrm>
          <a:off x="35820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15801</xdr:rowOff>
    </xdr:from>
    <xdr:ext cx="405111" cy="259045"/>
    <xdr:sp macro="" textlink="">
      <xdr:nvSpPr>
        <xdr:cNvPr id="197" name="n_2mainValue【体育館・プール】&#10;有形固定資産減価償却率">
          <a:extLst>
            <a:ext uri="{FF2B5EF4-FFF2-40B4-BE49-F238E27FC236}">
              <a16:creationId xmlns:a16="http://schemas.microsoft.com/office/drawing/2014/main" id="{996B3E87-664A-415C-8B59-3275CE657481}"/>
            </a:ext>
          </a:extLst>
        </xdr:cNvPr>
        <xdr:cNvSpPr txBox="1"/>
      </xdr:nvSpPr>
      <xdr:spPr>
        <a:xfrm>
          <a:off x="27057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157860</xdr:rowOff>
    </xdr:from>
    <xdr:ext cx="405111" cy="259045"/>
    <xdr:sp macro="" textlink="">
      <xdr:nvSpPr>
        <xdr:cNvPr id="198" name="n_3mainValue【体育館・プール】&#10;有形固定資産減価償却率">
          <a:extLst>
            <a:ext uri="{FF2B5EF4-FFF2-40B4-BE49-F238E27FC236}">
              <a16:creationId xmlns:a16="http://schemas.microsoft.com/office/drawing/2014/main" id="{47133F1F-D513-4A88-A824-5846EBF6EF28}"/>
            </a:ext>
          </a:extLst>
        </xdr:cNvPr>
        <xdr:cNvSpPr txBox="1"/>
      </xdr:nvSpPr>
      <xdr:spPr>
        <a:xfrm>
          <a:off x="1816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DADC4C8F-60C2-4FAA-B4D2-79ADFC6BB6D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834C5F11-7C18-4616-900F-127F634A196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D907CDBF-4033-489F-B35C-8B6139F0AF9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D0583977-227E-4452-AA28-ACBB96ECFD6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CF6FE78E-A406-489B-90C1-106A11FDA95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82DF22B4-E1FD-47F8-A76C-80ECAB69AC7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EABC3A0C-C5BE-4242-A135-E2E8BBADDD0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1598E703-B22B-475D-89D9-601D8E4C5C8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D772710E-8A18-462D-A320-B98381D9FC8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AD037F07-8A76-4986-808A-F6F62D50F69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469CD7F3-17F0-4897-806A-3A7E3FCFE08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a:extLst>
            <a:ext uri="{FF2B5EF4-FFF2-40B4-BE49-F238E27FC236}">
              <a16:creationId xmlns:a16="http://schemas.microsoft.com/office/drawing/2014/main" id="{4B16D585-FB54-420D-806B-7F1A31086A0C}"/>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7654E198-F2FB-429F-88E0-A324FC9B3FF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a:extLst>
            <a:ext uri="{FF2B5EF4-FFF2-40B4-BE49-F238E27FC236}">
              <a16:creationId xmlns:a16="http://schemas.microsoft.com/office/drawing/2014/main" id="{7EF586E1-C8AD-421A-8636-1BB60BDC82D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89415B9E-9F0C-41FF-A660-C8BD167C695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a:extLst>
            <a:ext uri="{FF2B5EF4-FFF2-40B4-BE49-F238E27FC236}">
              <a16:creationId xmlns:a16="http://schemas.microsoft.com/office/drawing/2014/main" id="{706A81AD-2478-4B4A-A005-6E2692333F5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40DA697E-AF90-47BE-9C0A-C1034A5527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a:extLst>
            <a:ext uri="{FF2B5EF4-FFF2-40B4-BE49-F238E27FC236}">
              <a16:creationId xmlns:a16="http://schemas.microsoft.com/office/drawing/2014/main" id="{7121D36B-278C-41DD-B703-7EFED718B7C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A8438B49-11C8-4BB9-BFD3-648F07492C2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a:extLst>
            <a:ext uri="{FF2B5EF4-FFF2-40B4-BE49-F238E27FC236}">
              <a16:creationId xmlns:a16="http://schemas.microsoft.com/office/drawing/2014/main" id="{CA27001F-A678-45D2-93A9-5124294A3E5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1DC917D-708C-4C52-9ED0-2DB4EA0C4FA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a:extLst>
            <a:ext uri="{FF2B5EF4-FFF2-40B4-BE49-F238E27FC236}">
              <a16:creationId xmlns:a16="http://schemas.microsoft.com/office/drawing/2014/main" id="{E30D9722-9446-4852-A74C-7007824457C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a:extLst>
            <a:ext uri="{FF2B5EF4-FFF2-40B4-BE49-F238E27FC236}">
              <a16:creationId xmlns:a16="http://schemas.microsoft.com/office/drawing/2014/main" id="{7B6E3246-B18F-4112-AA6B-1776E19C140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a:extLst>
            <a:ext uri="{FF2B5EF4-FFF2-40B4-BE49-F238E27FC236}">
              <a16:creationId xmlns:a16="http://schemas.microsoft.com/office/drawing/2014/main" id="{AF1D0FD2-B597-40EE-A897-D2C0E72425F2}"/>
            </a:ext>
          </a:extLst>
        </xdr:cNvPr>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a:extLst>
            <a:ext uri="{FF2B5EF4-FFF2-40B4-BE49-F238E27FC236}">
              <a16:creationId xmlns:a16="http://schemas.microsoft.com/office/drawing/2014/main" id="{4A254728-D6CD-4100-A230-E33B827A879B}"/>
            </a:ext>
          </a:extLst>
        </xdr:cNvPr>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a:extLst>
            <a:ext uri="{FF2B5EF4-FFF2-40B4-BE49-F238E27FC236}">
              <a16:creationId xmlns:a16="http://schemas.microsoft.com/office/drawing/2014/main" id="{515DABAC-0FD7-479F-8729-96AF3D2864FC}"/>
            </a:ext>
          </a:extLst>
        </xdr:cNvPr>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a:extLst>
            <a:ext uri="{FF2B5EF4-FFF2-40B4-BE49-F238E27FC236}">
              <a16:creationId xmlns:a16="http://schemas.microsoft.com/office/drawing/2014/main" id="{8A113BFF-B6FF-4A5C-8B7D-4F0A5F6F7C35}"/>
            </a:ext>
          </a:extLst>
        </xdr:cNvPr>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a:extLst>
            <a:ext uri="{FF2B5EF4-FFF2-40B4-BE49-F238E27FC236}">
              <a16:creationId xmlns:a16="http://schemas.microsoft.com/office/drawing/2014/main" id="{53EEE19E-AB61-4420-B14D-A7CAC2EB14C2}"/>
            </a:ext>
          </a:extLst>
        </xdr:cNvPr>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27" name="【体育館・プール】&#10;一人当たり面積平均値テキスト">
          <a:extLst>
            <a:ext uri="{FF2B5EF4-FFF2-40B4-BE49-F238E27FC236}">
              <a16:creationId xmlns:a16="http://schemas.microsoft.com/office/drawing/2014/main" id="{7A71A59C-B81D-4C01-9668-20D4A9B41C81}"/>
            </a:ext>
          </a:extLst>
        </xdr:cNvPr>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a:extLst>
            <a:ext uri="{FF2B5EF4-FFF2-40B4-BE49-F238E27FC236}">
              <a16:creationId xmlns:a16="http://schemas.microsoft.com/office/drawing/2014/main" id="{85C4CF5D-226E-4E8C-B30A-C7F01D20E7B8}"/>
            </a:ext>
          </a:extLst>
        </xdr:cNvPr>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a:extLst>
            <a:ext uri="{FF2B5EF4-FFF2-40B4-BE49-F238E27FC236}">
              <a16:creationId xmlns:a16="http://schemas.microsoft.com/office/drawing/2014/main" id="{FC5C1B9F-572D-49EE-9F35-DA59AD2FF160}"/>
            </a:ext>
          </a:extLst>
        </xdr:cNvPr>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a:extLst>
            <a:ext uri="{FF2B5EF4-FFF2-40B4-BE49-F238E27FC236}">
              <a16:creationId xmlns:a16="http://schemas.microsoft.com/office/drawing/2014/main" id="{375B3D7D-7EFB-4C5D-9DB0-C67B7A693F5E}"/>
            </a:ext>
          </a:extLst>
        </xdr:cNvPr>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a:extLst>
            <a:ext uri="{FF2B5EF4-FFF2-40B4-BE49-F238E27FC236}">
              <a16:creationId xmlns:a16="http://schemas.microsoft.com/office/drawing/2014/main" id="{A2D123F0-93D4-42ED-9734-66A19AA8A18C}"/>
            </a:ext>
          </a:extLst>
        </xdr:cNvPr>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a:extLst>
            <a:ext uri="{FF2B5EF4-FFF2-40B4-BE49-F238E27FC236}">
              <a16:creationId xmlns:a16="http://schemas.microsoft.com/office/drawing/2014/main" id="{C4340E75-2683-430C-B8FA-5BAFA37D7BFB}"/>
            </a:ext>
          </a:extLst>
        </xdr:cNvPr>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1ADDDCF4-DE44-4051-85EB-C261637C6D8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18607E0-C07B-45A8-A451-DF99161FB01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1D669FE7-ABD5-4C74-8993-E26B32EE3C6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8CBBD5C2-C8F5-4557-875D-09FC16DDCB5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DD0A84BA-AE48-4C04-87C5-DFB9103609E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38735</xdr:rowOff>
    </xdr:from>
    <xdr:to>
      <xdr:col>55</xdr:col>
      <xdr:colOff>50800</xdr:colOff>
      <xdr:row>61</xdr:row>
      <xdr:rowOff>140335</xdr:rowOff>
    </xdr:to>
    <xdr:sp macro="" textlink="">
      <xdr:nvSpPr>
        <xdr:cNvPr id="238" name="楕円 237">
          <a:extLst>
            <a:ext uri="{FF2B5EF4-FFF2-40B4-BE49-F238E27FC236}">
              <a16:creationId xmlns:a16="http://schemas.microsoft.com/office/drawing/2014/main" id="{C06A3C17-C44B-4D2D-B0F5-9A7D9091DCA1}"/>
            </a:ext>
          </a:extLst>
        </xdr:cNvPr>
        <xdr:cNvSpPr/>
      </xdr:nvSpPr>
      <xdr:spPr>
        <a:xfrm>
          <a:off x="104267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61612</xdr:rowOff>
    </xdr:from>
    <xdr:ext cx="469744" cy="259045"/>
    <xdr:sp macro="" textlink="">
      <xdr:nvSpPr>
        <xdr:cNvPr id="239" name="【体育館・プール】&#10;一人当たり面積該当値テキスト">
          <a:extLst>
            <a:ext uri="{FF2B5EF4-FFF2-40B4-BE49-F238E27FC236}">
              <a16:creationId xmlns:a16="http://schemas.microsoft.com/office/drawing/2014/main" id="{B0506823-404D-426C-840C-8962E3D79895}"/>
            </a:ext>
          </a:extLst>
        </xdr:cNvPr>
        <xdr:cNvSpPr txBox="1"/>
      </xdr:nvSpPr>
      <xdr:spPr>
        <a:xfrm>
          <a:off x="10515600" y="1034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40640</xdr:rowOff>
    </xdr:from>
    <xdr:to>
      <xdr:col>50</xdr:col>
      <xdr:colOff>165100</xdr:colOff>
      <xdr:row>61</xdr:row>
      <xdr:rowOff>142240</xdr:rowOff>
    </xdr:to>
    <xdr:sp macro="" textlink="">
      <xdr:nvSpPr>
        <xdr:cNvPr id="240" name="楕円 239">
          <a:extLst>
            <a:ext uri="{FF2B5EF4-FFF2-40B4-BE49-F238E27FC236}">
              <a16:creationId xmlns:a16="http://schemas.microsoft.com/office/drawing/2014/main" id="{75587148-61C9-47DA-9DFF-7DC58E7AD4F4}"/>
            </a:ext>
          </a:extLst>
        </xdr:cNvPr>
        <xdr:cNvSpPr/>
      </xdr:nvSpPr>
      <xdr:spPr>
        <a:xfrm>
          <a:off x="9588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89535</xdr:rowOff>
    </xdr:from>
    <xdr:to>
      <xdr:col>55</xdr:col>
      <xdr:colOff>0</xdr:colOff>
      <xdr:row>61</xdr:row>
      <xdr:rowOff>91440</xdr:rowOff>
    </xdr:to>
    <xdr:cxnSp macro="">
      <xdr:nvCxnSpPr>
        <xdr:cNvPr id="241" name="直線コネクタ 240">
          <a:extLst>
            <a:ext uri="{FF2B5EF4-FFF2-40B4-BE49-F238E27FC236}">
              <a16:creationId xmlns:a16="http://schemas.microsoft.com/office/drawing/2014/main" id="{71B02E08-EAF6-4713-A3DA-C9486FBEB372}"/>
            </a:ext>
          </a:extLst>
        </xdr:cNvPr>
        <xdr:cNvCxnSpPr/>
      </xdr:nvCxnSpPr>
      <xdr:spPr>
        <a:xfrm flipV="1">
          <a:off x="9639300" y="1054798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42" name="楕円 241">
          <a:extLst>
            <a:ext uri="{FF2B5EF4-FFF2-40B4-BE49-F238E27FC236}">
              <a16:creationId xmlns:a16="http://schemas.microsoft.com/office/drawing/2014/main" id="{78C5104A-222A-465E-8252-113BD38E44DD}"/>
            </a:ext>
          </a:extLst>
        </xdr:cNvPr>
        <xdr:cNvSpPr/>
      </xdr:nvSpPr>
      <xdr:spPr>
        <a:xfrm>
          <a:off x="8699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91440</xdr:rowOff>
    </xdr:from>
    <xdr:to>
      <xdr:col>50</xdr:col>
      <xdr:colOff>114300</xdr:colOff>
      <xdr:row>61</xdr:row>
      <xdr:rowOff>95250</xdr:rowOff>
    </xdr:to>
    <xdr:cxnSp macro="">
      <xdr:nvCxnSpPr>
        <xdr:cNvPr id="243" name="直線コネクタ 242">
          <a:extLst>
            <a:ext uri="{FF2B5EF4-FFF2-40B4-BE49-F238E27FC236}">
              <a16:creationId xmlns:a16="http://schemas.microsoft.com/office/drawing/2014/main" id="{3E1D2CF1-74D4-49AD-A4EE-FED885F86438}"/>
            </a:ext>
          </a:extLst>
        </xdr:cNvPr>
        <xdr:cNvCxnSpPr/>
      </xdr:nvCxnSpPr>
      <xdr:spPr>
        <a:xfrm flipV="1">
          <a:off x="8750300" y="10549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48260</xdr:rowOff>
    </xdr:from>
    <xdr:to>
      <xdr:col>41</xdr:col>
      <xdr:colOff>101600</xdr:colOff>
      <xdr:row>61</xdr:row>
      <xdr:rowOff>149860</xdr:rowOff>
    </xdr:to>
    <xdr:sp macro="" textlink="">
      <xdr:nvSpPr>
        <xdr:cNvPr id="244" name="楕円 243">
          <a:extLst>
            <a:ext uri="{FF2B5EF4-FFF2-40B4-BE49-F238E27FC236}">
              <a16:creationId xmlns:a16="http://schemas.microsoft.com/office/drawing/2014/main" id="{28322E09-E01F-485C-B04E-C23E4F890FBD}"/>
            </a:ext>
          </a:extLst>
        </xdr:cNvPr>
        <xdr:cNvSpPr/>
      </xdr:nvSpPr>
      <xdr:spPr>
        <a:xfrm>
          <a:off x="7810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95250</xdr:rowOff>
    </xdr:from>
    <xdr:to>
      <xdr:col>45</xdr:col>
      <xdr:colOff>177800</xdr:colOff>
      <xdr:row>61</xdr:row>
      <xdr:rowOff>99060</xdr:rowOff>
    </xdr:to>
    <xdr:cxnSp macro="">
      <xdr:nvCxnSpPr>
        <xdr:cNvPr id="245" name="直線コネクタ 244">
          <a:extLst>
            <a:ext uri="{FF2B5EF4-FFF2-40B4-BE49-F238E27FC236}">
              <a16:creationId xmlns:a16="http://schemas.microsoft.com/office/drawing/2014/main" id="{7276CCF5-6957-43BB-85C7-F161B01A04E1}"/>
            </a:ext>
          </a:extLst>
        </xdr:cNvPr>
        <xdr:cNvCxnSpPr/>
      </xdr:nvCxnSpPr>
      <xdr:spPr>
        <a:xfrm flipV="1">
          <a:off x="7861300" y="10553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22877</xdr:rowOff>
    </xdr:from>
    <xdr:ext cx="469744" cy="259045"/>
    <xdr:sp macro="" textlink="">
      <xdr:nvSpPr>
        <xdr:cNvPr id="246" name="n_1aveValue【体育館・プール】&#10;一人当たり面積">
          <a:extLst>
            <a:ext uri="{FF2B5EF4-FFF2-40B4-BE49-F238E27FC236}">
              <a16:creationId xmlns:a16="http://schemas.microsoft.com/office/drawing/2014/main" id="{7EF8D51D-8BD9-4035-BDBE-3CF6B0011ACF}"/>
            </a:ext>
          </a:extLst>
        </xdr:cNvPr>
        <xdr:cNvSpPr txBox="1"/>
      </xdr:nvSpPr>
      <xdr:spPr>
        <a:xfrm>
          <a:off x="9391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24782</xdr:rowOff>
    </xdr:from>
    <xdr:ext cx="469744" cy="259045"/>
    <xdr:sp macro="" textlink="">
      <xdr:nvSpPr>
        <xdr:cNvPr id="247" name="n_2aveValue【体育館・プール】&#10;一人当たり面積">
          <a:extLst>
            <a:ext uri="{FF2B5EF4-FFF2-40B4-BE49-F238E27FC236}">
              <a16:creationId xmlns:a16="http://schemas.microsoft.com/office/drawing/2014/main" id="{61CF5B0C-C886-4A8A-89EE-06BA2F7AE6A6}"/>
            </a:ext>
          </a:extLst>
        </xdr:cNvPr>
        <xdr:cNvSpPr txBox="1"/>
      </xdr:nvSpPr>
      <xdr:spPr>
        <a:xfrm>
          <a:off x="8515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48" name="n_3aveValue【体育館・プール】&#10;一人当たり面積">
          <a:extLst>
            <a:ext uri="{FF2B5EF4-FFF2-40B4-BE49-F238E27FC236}">
              <a16:creationId xmlns:a16="http://schemas.microsoft.com/office/drawing/2014/main" id="{7794A4F2-1013-4C3A-B599-6F47AD6A3AC0}"/>
            </a:ext>
          </a:extLst>
        </xdr:cNvPr>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a:extLst>
            <a:ext uri="{FF2B5EF4-FFF2-40B4-BE49-F238E27FC236}">
              <a16:creationId xmlns:a16="http://schemas.microsoft.com/office/drawing/2014/main" id="{335E17EF-6B39-49F1-8CA2-707CCA17FA79}"/>
            </a:ext>
          </a:extLst>
        </xdr:cNvPr>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158767</xdr:rowOff>
    </xdr:from>
    <xdr:ext cx="469744" cy="259045"/>
    <xdr:sp macro="" textlink="">
      <xdr:nvSpPr>
        <xdr:cNvPr id="250" name="n_1mainValue【体育館・プール】&#10;一人当たり面積">
          <a:extLst>
            <a:ext uri="{FF2B5EF4-FFF2-40B4-BE49-F238E27FC236}">
              <a16:creationId xmlns:a16="http://schemas.microsoft.com/office/drawing/2014/main" id="{9F81AF1E-6838-4989-B526-53367412F6A2}"/>
            </a:ext>
          </a:extLst>
        </xdr:cNvPr>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51" name="n_2mainValue【体育館・プール】&#10;一人当たり面積">
          <a:extLst>
            <a:ext uri="{FF2B5EF4-FFF2-40B4-BE49-F238E27FC236}">
              <a16:creationId xmlns:a16="http://schemas.microsoft.com/office/drawing/2014/main" id="{EC2D86EA-F3F6-49A2-BF17-DD6C24B1BD86}"/>
            </a:ext>
          </a:extLst>
        </xdr:cNvPr>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166387</xdr:rowOff>
    </xdr:from>
    <xdr:ext cx="469744" cy="259045"/>
    <xdr:sp macro="" textlink="">
      <xdr:nvSpPr>
        <xdr:cNvPr id="252" name="n_3mainValue【体育館・プール】&#10;一人当たり面積">
          <a:extLst>
            <a:ext uri="{FF2B5EF4-FFF2-40B4-BE49-F238E27FC236}">
              <a16:creationId xmlns:a16="http://schemas.microsoft.com/office/drawing/2014/main" id="{E1B784AB-ADF1-49EC-930A-E1CA5CCB05F1}"/>
            </a:ext>
          </a:extLst>
        </xdr:cNvPr>
        <xdr:cNvSpPr txBox="1"/>
      </xdr:nvSpPr>
      <xdr:spPr>
        <a:xfrm>
          <a:off x="7626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D7306BB2-8DE3-4253-959D-9B52A7DA84A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B5A38111-AAFE-4481-B898-1D5AA70285D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77F473E5-C481-4475-B3F2-70CF3F2311F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74A3E2DA-F439-47C9-A816-4675D106F3E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45224959-AEAE-4C46-850A-DC120B96410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AC8F0504-C3E7-4143-ACCA-C5628A9496E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382776DD-D517-4F2F-8BA5-7D00F79DA2B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CA2C352F-3C1A-499F-B258-B8AADD4558F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F5EACB64-CF13-4CFD-B946-7E528E645B7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CE291410-A96B-4504-A2E9-EB969539D70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90BE673A-86F2-4A54-B2C5-5357F0C1061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174D4CC-BBF1-4460-AAEE-AC4769098EE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75EA1A6-4BF5-4EC8-B2EC-FB462919DE1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ADDCED9A-DF1F-4674-8AEE-036D18D8CC4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5BC8B6DE-C2C1-4926-A42E-548C7044464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ADF52DF2-B0C8-4828-819B-191A2699823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55DBC359-18EB-46DF-8389-A3348A1EAA1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CB30A229-2D26-4C8F-9769-EF48080BC13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EC01B96A-6E78-4F15-8D42-A3397462FD7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A34F0563-D936-49B1-9323-461DFBC769A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ECD4A687-3D42-437B-9090-41620D78204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45B4B79C-0326-4399-96EE-F27DA37A8C2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C2FA93D-4801-45CB-9AA1-62FA541B326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a:extLst>
            <a:ext uri="{FF2B5EF4-FFF2-40B4-BE49-F238E27FC236}">
              <a16:creationId xmlns:a16="http://schemas.microsoft.com/office/drawing/2014/main" id="{7524D53C-EC68-4E9C-A03F-9C45B469998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a:extLst>
            <a:ext uri="{FF2B5EF4-FFF2-40B4-BE49-F238E27FC236}">
              <a16:creationId xmlns:a16="http://schemas.microsoft.com/office/drawing/2014/main" id="{BEC2880C-BDB0-4E82-9224-8737731026DB}"/>
            </a:ext>
          </a:extLst>
        </xdr:cNvPr>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a:extLst>
            <a:ext uri="{FF2B5EF4-FFF2-40B4-BE49-F238E27FC236}">
              <a16:creationId xmlns:a16="http://schemas.microsoft.com/office/drawing/2014/main" id="{984D7140-465C-4453-ABA4-35179E06880C}"/>
            </a:ext>
          </a:extLst>
        </xdr:cNvPr>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a:extLst>
            <a:ext uri="{FF2B5EF4-FFF2-40B4-BE49-F238E27FC236}">
              <a16:creationId xmlns:a16="http://schemas.microsoft.com/office/drawing/2014/main" id="{A26B836A-FA39-4021-8F7C-FBF54180E962}"/>
            </a:ext>
          </a:extLst>
        </xdr:cNvPr>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a:extLst>
            <a:ext uri="{FF2B5EF4-FFF2-40B4-BE49-F238E27FC236}">
              <a16:creationId xmlns:a16="http://schemas.microsoft.com/office/drawing/2014/main" id="{DB41E1ED-10C0-4852-A7A2-BAE26F106EDD}"/>
            </a:ext>
          </a:extLst>
        </xdr:cNvPr>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a:extLst>
            <a:ext uri="{FF2B5EF4-FFF2-40B4-BE49-F238E27FC236}">
              <a16:creationId xmlns:a16="http://schemas.microsoft.com/office/drawing/2014/main" id="{86DF9339-3610-46D0-B368-E06782DB8316}"/>
            </a:ext>
          </a:extLst>
        </xdr:cNvPr>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82" name="【福祉施設】&#10;有形固定資産減価償却率平均値テキスト">
          <a:extLst>
            <a:ext uri="{FF2B5EF4-FFF2-40B4-BE49-F238E27FC236}">
              <a16:creationId xmlns:a16="http://schemas.microsoft.com/office/drawing/2014/main" id="{31D52AF2-B5A5-4648-ADA8-D81DCEB918A7}"/>
            </a:ext>
          </a:extLst>
        </xdr:cNvPr>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a:extLst>
            <a:ext uri="{FF2B5EF4-FFF2-40B4-BE49-F238E27FC236}">
              <a16:creationId xmlns:a16="http://schemas.microsoft.com/office/drawing/2014/main" id="{63EA62EB-0B84-4EF5-A035-22CDDBAC1EE1}"/>
            </a:ext>
          </a:extLst>
        </xdr:cNvPr>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a:extLst>
            <a:ext uri="{FF2B5EF4-FFF2-40B4-BE49-F238E27FC236}">
              <a16:creationId xmlns:a16="http://schemas.microsoft.com/office/drawing/2014/main" id="{2F7FEBBF-87EF-498D-9DC1-0F72BCC9904D}"/>
            </a:ext>
          </a:extLst>
        </xdr:cNvPr>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a:extLst>
            <a:ext uri="{FF2B5EF4-FFF2-40B4-BE49-F238E27FC236}">
              <a16:creationId xmlns:a16="http://schemas.microsoft.com/office/drawing/2014/main" id="{F8126C76-5326-4868-9132-AE9A0856AF57}"/>
            </a:ext>
          </a:extLst>
        </xdr:cNvPr>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a:extLst>
            <a:ext uri="{FF2B5EF4-FFF2-40B4-BE49-F238E27FC236}">
              <a16:creationId xmlns:a16="http://schemas.microsoft.com/office/drawing/2014/main" id="{37A1A527-E8FD-4996-B565-E8D5C09D84C3}"/>
            </a:ext>
          </a:extLst>
        </xdr:cNvPr>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a:extLst>
            <a:ext uri="{FF2B5EF4-FFF2-40B4-BE49-F238E27FC236}">
              <a16:creationId xmlns:a16="http://schemas.microsoft.com/office/drawing/2014/main" id="{5676C35B-BD2C-4D02-AFA0-4986DDFC89F6}"/>
            </a:ext>
          </a:extLst>
        </xdr:cNvPr>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509F72F1-7219-4295-A9C0-DBE538EA0B6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3F3AAE5D-0488-446D-BD9E-2AA854CBD63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D4850E2F-07E0-4874-BF63-71A9762CBC4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B6344E61-4FDF-4E66-BD2D-56A1670EF47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BA64C283-1D4C-49B9-AA90-538F673F689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3" name="楕円 292">
          <a:extLst>
            <a:ext uri="{FF2B5EF4-FFF2-40B4-BE49-F238E27FC236}">
              <a16:creationId xmlns:a16="http://schemas.microsoft.com/office/drawing/2014/main" id="{55ED1AF6-E007-47D4-A76A-886A5FECFE74}"/>
            </a:ext>
          </a:extLst>
        </xdr:cNvPr>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49547</xdr:rowOff>
    </xdr:from>
    <xdr:ext cx="405111" cy="259045"/>
    <xdr:sp macro="" textlink="">
      <xdr:nvSpPr>
        <xdr:cNvPr id="294" name="【福祉施設】&#10;有形固定資産減価償却率該当値テキスト">
          <a:extLst>
            <a:ext uri="{FF2B5EF4-FFF2-40B4-BE49-F238E27FC236}">
              <a16:creationId xmlns:a16="http://schemas.microsoft.com/office/drawing/2014/main" id="{C3BF1D40-C1B6-4D17-9CE2-111FDAD66F56}"/>
            </a:ext>
          </a:extLst>
        </xdr:cNvPr>
        <xdr:cNvSpPr txBox="1"/>
      </xdr:nvSpPr>
      <xdr:spPr>
        <a:xfrm>
          <a:off x="4673600"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27305</xdr:rowOff>
    </xdr:from>
    <xdr:to>
      <xdr:col>20</xdr:col>
      <xdr:colOff>38100</xdr:colOff>
      <xdr:row>82</xdr:row>
      <xdr:rowOff>128905</xdr:rowOff>
    </xdr:to>
    <xdr:sp macro="" textlink="">
      <xdr:nvSpPr>
        <xdr:cNvPr id="295" name="楕円 294">
          <a:extLst>
            <a:ext uri="{FF2B5EF4-FFF2-40B4-BE49-F238E27FC236}">
              <a16:creationId xmlns:a16="http://schemas.microsoft.com/office/drawing/2014/main" id="{C18A7B30-AA2D-4139-A306-EEA4855C1B8B}"/>
            </a:ext>
          </a:extLst>
        </xdr:cNvPr>
        <xdr:cNvSpPr/>
      </xdr:nvSpPr>
      <xdr:spPr>
        <a:xfrm>
          <a:off x="3746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78105</xdr:rowOff>
    </xdr:from>
    <xdr:to>
      <xdr:col>24</xdr:col>
      <xdr:colOff>63500</xdr:colOff>
      <xdr:row>82</xdr:row>
      <xdr:rowOff>121920</xdr:rowOff>
    </xdr:to>
    <xdr:cxnSp macro="">
      <xdr:nvCxnSpPr>
        <xdr:cNvPr id="296" name="直線コネクタ 295">
          <a:extLst>
            <a:ext uri="{FF2B5EF4-FFF2-40B4-BE49-F238E27FC236}">
              <a16:creationId xmlns:a16="http://schemas.microsoft.com/office/drawing/2014/main" id="{CDF5A1CA-5A35-472B-8456-278D0313A01D}"/>
            </a:ext>
          </a:extLst>
        </xdr:cNvPr>
        <xdr:cNvCxnSpPr/>
      </xdr:nvCxnSpPr>
      <xdr:spPr>
        <a:xfrm>
          <a:off x="3797300" y="141370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156845</xdr:rowOff>
    </xdr:from>
    <xdr:to>
      <xdr:col>15</xdr:col>
      <xdr:colOff>101600</xdr:colOff>
      <xdr:row>82</xdr:row>
      <xdr:rowOff>86995</xdr:rowOff>
    </xdr:to>
    <xdr:sp macro="" textlink="">
      <xdr:nvSpPr>
        <xdr:cNvPr id="297" name="楕円 296">
          <a:extLst>
            <a:ext uri="{FF2B5EF4-FFF2-40B4-BE49-F238E27FC236}">
              <a16:creationId xmlns:a16="http://schemas.microsoft.com/office/drawing/2014/main" id="{A1A93D3A-A9B2-4369-B055-5F4E144F4A36}"/>
            </a:ext>
          </a:extLst>
        </xdr:cNvPr>
        <xdr:cNvSpPr/>
      </xdr:nvSpPr>
      <xdr:spPr>
        <a:xfrm>
          <a:off x="2857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36195</xdr:rowOff>
    </xdr:from>
    <xdr:to>
      <xdr:col>19</xdr:col>
      <xdr:colOff>177800</xdr:colOff>
      <xdr:row>82</xdr:row>
      <xdr:rowOff>78105</xdr:rowOff>
    </xdr:to>
    <xdr:cxnSp macro="">
      <xdr:nvCxnSpPr>
        <xdr:cNvPr id="298" name="直線コネクタ 297">
          <a:extLst>
            <a:ext uri="{FF2B5EF4-FFF2-40B4-BE49-F238E27FC236}">
              <a16:creationId xmlns:a16="http://schemas.microsoft.com/office/drawing/2014/main" id="{25E081C0-070D-4308-B529-863718ABA64E}"/>
            </a:ext>
          </a:extLst>
        </xdr:cNvPr>
        <xdr:cNvCxnSpPr/>
      </xdr:nvCxnSpPr>
      <xdr:spPr>
        <a:xfrm>
          <a:off x="2908300" y="140950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99" name="楕円 298">
          <a:extLst>
            <a:ext uri="{FF2B5EF4-FFF2-40B4-BE49-F238E27FC236}">
              <a16:creationId xmlns:a16="http://schemas.microsoft.com/office/drawing/2014/main" id="{CA5E13B4-BDFC-47B8-97D5-1022F2885A65}"/>
            </a:ext>
          </a:extLst>
        </xdr:cNvPr>
        <xdr:cNvSpPr/>
      </xdr:nvSpPr>
      <xdr:spPr>
        <a:xfrm>
          <a:off x="1968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163830</xdr:rowOff>
    </xdr:from>
    <xdr:to>
      <xdr:col>15</xdr:col>
      <xdr:colOff>50800</xdr:colOff>
      <xdr:row>82</xdr:row>
      <xdr:rowOff>36195</xdr:rowOff>
    </xdr:to>
    <xdr:cxnSp macro="">
      <xdr:nvCxnSpPr>
        <xdr:cNvPr id="300" name="直線コネクタ 299">
          <a:extLst>
            <a:ext uri="{FF2B5EF4-FFF2-40B4-BE49-F238E27FC236}">
              <a16:creationId xmlns:a16="http://schemas.microsoft.com/office/drawing/2014/main" id="{6D473B13-1FE7-4090-9BAD-EA048B58C806}"/>
            </a:ext>
          </a:extLst>
        </xdr:cNvPr>
        <xdr:cNvCxnSpPr/>
      </xdr:nvCxnSpPr>
      <xdr:spPr>
        <a:xfrm>
          <a:off x="2019300" y="140512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01" name="n_1aveValue【福祉施設】&#10;有形固定資産減価償却率">
          <a:extLst>
            <a:ext uri="{FF2B5EF4-FFF2-40B4-BE49-F238E27FC236}">
              <a16:creationId xmlns:a16="http://schemas.microsoft.com/office/drawing/2014/main" id="{3DE494AB-F09A-459B-BA52-E8DF251D15C1}"/>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02" name="n_2aveValue【福祉施設】&#10;有形固定資産減価償却率">
          <a:extLst>
            <a:ext uri="{FF2B5EF4-FFF2-40B4-BE49-F238E27FC236}">
              <a16:creationId xmlns:a16="http://schemas.microsoft.com/office/drawing/2014/main" id="{1A736DCA-DC03-42D8-8078-BE4D8EA8B0F1}"/>
            </a:ext>
          </a:extLst>
        </xdr:cNvPr>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03" name="n_3aveValue【福祉施設】&#10;有形固定資産減価償却率">
          <a:extLst>
            <a:ext uri="{FF2B5EF4-FFF2-40B4-BE49-F238E27FC236}">
              <a16:creationId xmlns:a16="http://schemas.microsoft.com/office/drawing/2014/main" id="{DA493C44-986C-4205-96DA-D562957EEA5A}"/>
            </a:ext>
          </a:extLst>
        </xdr:cNvPr>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4" name="n_4aveValue【福祉施設】&#10;有形固定資産減価償却率">
          <a:extLst>
            <a:ext uri="{FF2B5EF4-FFF2-40B4-BE49-F238E27FC236}">
              <a16:creationId xmlns:a16="http://schemas.microsoft.com/office/drawing/2014/main" id="{B289E745-9F15-42CA-BC64-F77E08E645D9}"/>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120032</xdr:rowOff>
    </xdr:from>
    <xdr:ext cx="405111" cy="259045"/>
    <xdr:sp macro="" textlink="">
      <xdr:nvSpPr>
        <xdr:cNvPr id="305" name="n_1mainValue【福祉施設】&#10;有形固定資産減価償却率">
          <a:extLst>
            <a:ext uri="{FF2B5EF4-FFF2-40B4-BE49-F238E27FC236}">
              <a16:creationId xmlns:a16="http://schemas.microsoft.com/office/drawing/2014/main" id="{68F65DD6-EC0A-4918-B2A8-181A1BCD7B2B}"/>
            </a:ext>
          </a:extLst>
        </xdr:cNvPr>
        <xdr:cNvSpPr txBox="1"/>
      </xdr:nvSpPr>
      <xdr:spPr>
        <a:xfrm>
          <a:off x="35820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78122</xdr:rowOff>
    </xdr:from>
    <xdr:ext cx="405111" cy="259045"/>
    <xdr:sp macro="" textlink="">
      <xdr:nvSpPr>
        <xdr:cNvPr id="306" name="n_2mainValue【福祉施設】&#10;有形固定資産減価償却率">
          <a:extLst>
            <a:ext uri="{FF2B5EF4-FFF2-40B4-BE49-F238E27FC236}">
              <a16:creationId xmlns:a16="http://schemas.microsoft.com/office/drawing/2014/main" id="{5E1CEB7D-3783-4AD7-8072-57F84A3CF82A}"/>
            </a:ext>
          </a:extLst>
        </xdr:cNvPr>
        <xdr:cNvSpPr txBox="1"/>
      </xdr:nvSpPr>
      <xdr:spPr>
        <a:xfrm>
          <a:off x="2705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307" name="n_3mainValue【福祉施設】&#10;有形固定資産減価償却率">
          <a:extLst>
            <a:ext uri="{FF2B5EF4-FFF2-40B4-BE49-F238E27FC236}">
              <a16:creationId xmlns:a16="http://schemas.microsoft.com/office/drawing/2014/main" id="{E7A11C3F-CAF2-4C8D-AE5A-D499FD425B9F}"/>
            </a:ext>
          </a:extLst>
        </xdr:cNvPr>
        <xdr:cNvSpPr txBox="1"/>
      </xdr:nvSpPr>
      <xdr:spPr>
        <a:xfrm>
          <a:off x="18167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11B9432A-6A95-402F-B496-1D1AAD785D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AC49AB50-769A-4737-9B45-E7C602C2D9C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360EB5B6-63D9-4776-A3A6-EF03A3FAF01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A88804AD-25EB-43FA-A9C3-6E20486178E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37A2894E-9933-4F3F-B514-2012AF585D9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8169DB3A-F2AE-4D0B-9410-3BDCA3CF544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7CAD5D37-5B7A-4FD6-8F37-6830812D5AC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1AF10996-26BA-4CC1-920E-C79A10D263A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9381C150-3755-4DC5-8564-2156044F7AB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BD525247-AAD9-41C9-9113-B9B7FD9BC39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a:extLst>
            <a:ext uri="{FF2B5EF4-FFF2-40B4-BE49-F238E27FC236}">
              <a16:creationId xmlns:a16="http://schemas.microsoft.com/office/drawing/2014/main" id="{441CBA6F-A92D-4F71-ADD5-A154D7EACEE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a:extLst>
            <a:ext uri="{FF2B5EF4-FFF2-40B4-BE49-F238E27FC236}">
              <a16:creationId xmlns:a16="http://schemas.microsoft.com/office/drawing/2014/main" id="{E211C083-E94C-4134-9278-533A3F49B89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a:extLst>
            <a:ext uri="{FF2B5EF4-FFF2-40B4-BE49-F238E27FC236}">
              <a16:creationId xmlns:a16="http://schemas.microsoft.com/office/drawing/2014/main" id="{696F83DB-D2C6-4AC3-8D32-F9C5C099435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a:extLst>
            <a:ext uri="{FF2B5EF4-FFF2-40B4-BE49-F238E27FC236}">
              <a16:creationId xmlns:a16="http://schemas.microsoft.com/office/drawing/2014/main" id="{309C6E87-9CEE-44A4-94D7-0F2D2CFE7333}"/>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a:extLst>
            <a:ext uri="{FF2B5EF4-FFF2-40B4-BE49-F238E27FC236}">
              <a16:creationId xmlns:a16="http://schemas.microsoft.com/office/drawing/2014/main" id="{17C5F0F0-9F87-40C5-BB0B-145C3F2A236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a:extLst>
            <a:ext uri="{FF2B5EF4-FFF2-40B4-BE49-F238E27FC236}">
              <a16:creationId xmlns:a16="http://schemas.microsoft.com/office/drawing/2014/main" id="{8CC327D8-3ACE-47AB-87BF-F56AEB4EEFF3}"/>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a:extLst>
            <a:ext uri="{FF2B5EF4-FFF2-40B4-BE49-F238E27FC236}">
              <a16:creationId xmlns:a16="http://schemas.microsoft.com/office/drawing/2014/main" id="{B1CA8CC6-8A29-4263-A0D9-7061F1ECDCC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a:extLst>
            <a:ext uri="{FF2B5EF4-FFF2-40B4-BE49-F238E27FC236}">
              <a16:creationId xmlns:a16="http://schemas.microsoft.com/office/drawing/2014/main" id="{C2FA45BC-66C4-4126-AD94-E08FAD6FDD9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a:extLst>
            <a:ext uri="{FF2B5EF4-FFF2-40B4-BE49-F238E27FC236}">
              <a16:creationId xmlns:a16="http://schemas.microsoft.com/office/drawing/2014/main" id="{D993CE4E-A9D3-4C36-8B84-291A1888A53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a:extLst>
            <a:ext uri="{FF2B5EF4-FFF2-40B4-BE49-F238E27FC236}">
              <a16:creationId xmlns:a16="http://schemas.microsoft.com/office/drawing/2014/main" id="{07DFCF52-4949-4971-BC55-FC6B49F2774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a:extLst>
            <a:ext uri="{FF2B5EF4-FFF2-40B4-BE49-F238E27FC236}">
              <a16:creationId xmlns:a16="http://schemas.microsoft.com/office/drawing/2014/main" id="{FFBCA50A-7250-4CC5-ACFB-7D05A446D4D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a:extLst>
            <a:ext uri="{FF2B5EF4-FFF2-40B4-BE49-F238E27FC236}">
              <a16:creationId xmlns:a16="http://schemas.microsoft.com/office/drawing/2014/main" id="{59F8B2D1-8E9C-4477-AC6B-A8BC69E79975}"/>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a:extLst>
            <a:ext uri="{FF2B5EF4-FFF2-40B4-BE49-F238E27FC236}">
              <a16:creationId xmlns:a16="http://schemas.microsoft.com/office/drawing/2014/main" id="{C2597C9C-06A1-4C79-88B8-DDB7BAD0736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a:extLst>
            <a:ext uri="{FF2B5EF4-FFF2-40B4-BE49-F238E27FC236}">
              <a16:creationId xmlns:a16="http://schemas.microsoft.com/office/drawing/2014/main" id="{648AEA4A-E6CC-4EDC-8E6C-45B6193D212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a:extLst>
            <a:ext uri="{FF2B5EF4-FFF2-40B4-BE49-F238E27FC236}">
              <a16:creationId xmlns:a16="http://schemas.microsoft.com/office/drawing/2014/main" id="{BBD015EF-EB34-4EE3-98FA-095763360F8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a:extLst>
            <a:ext uri="{FF2B5EF4-FFF2-40B4-BE49-F238E27FC236}">
              <a16:creationId xmlns:a16="http://schemas.microsoft.com/office/drawing/2014/main" id="{67D78B1D-20C3-422D-9829-F5040BFD0AFC}"/>
            </a:ext>
          </a:extLst>
        </xdr:cNvPr>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a:extLst>
            <a:ext uri="{FF2B5EF4-FFF2-40B4-BE49-F238E27FC236}">
              <a16:creationId xmlns:a16="http://schemas.microsoft.com/office/drawing/2014/main" id="{9F72E04A-F11E-4628-879B-7661B074615A}"/>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a:extLst>
            <a:ext uri="{FF2B5EF4-FFF2-40B4-BE49-F238E27FC236}">
              <a16:creationId xmlns:a16="http://schemas.microsoft.com/office/drawing/2014/main" id="{603A23AF-D61E-4F81-8A2C-F77280E37115}"/>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a:extLst>
            <a:ext uri="{FF2B5EF4-FFF2-40B4-BE49-F238E27FC236}">
              <a16:creationId xmlns:a16="http://schemas.microsoft.com/office/drawing/2014/main" id="{E70D8FF6-7C4D-46E0-9DFC-D1190B9BEC44}"/>
            </a:ext>
          </a:extLst>
        </xdr:cNvPr>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a:extLst>
            <a:ext uri="{FF2B5EF4-FFF2-40B4-BE49-F238E27FC236}">
              <a16:creationId xmlns:a16="http://schemas.microsoft.com/office/drawing/2014/main" id="{48002D03-82AA-4FCA-92FF-0C0027960B2F}"/>
            </a:ext>
          </a:extLst>
        </xdr:cNvPr>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338" name="【福祉施設】&#10;一人当たり面積平均値テキスト">
          <a:extLst>
            <a:ext uri="{FF2B5EF4-FFF2-40B4-BE49-F238E27FC236}">
              <a16:creationId xmlns:a16="http://schemas.microsoft.com/office/drawing/2014/main" id="{29B67544-F225-4112-9D2B-2653578B1762}"/>
            </a:ext>
          </a:extLst>
        </xdr:cNvPr>
        <xdr:cNvSpPr txBox="1"/>
      </xdr:nvSpPr>
      <xdr:spPr>
        <a:xfrm>
          <a:off x="10515600" y="1443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a:extLst>
            <a:ext uri="{FF2B5EF4-FFF2-40B4-BE49-F238E27FC236}">
              <a16:creationId xmlns:a16="http://schemas.microsoft.com/office/drawing/2014/main" id="{2F659E44-8149-4DB5-8B4E-5AFDB7FA8E78}"/>
            </a:ext>
          </a:extLst>
        </xdr:cNvPr>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a:extLst>
            <a:ext uri="{FF2B5EF4-FFF2-40B4-BE49-F238E27FC236}">
              <a16:creationId xmlns:a16="http://schemas.microsoft.com/office/drawing/2014/main" id="{1EF0117E-148B-45D1-A29E-6E2472BBF45A}"/>
            </a:ext>
          </a:extLst>
        </xdr:cNvPr>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a:extLst>
            <a:ext uri="{FF2B5EF4-FFF2-40B4-BE49-F238E27FC236}">
              <a16:creationId xmlns:a16="http://schemas.microsoft.com/office/drawing/2014/main" id="{5018809F-4132-4306-A109-DBDF96A20173}"/>
            </a:ext>
          </a:extLst>
        </xdr:cNvPr>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a:extLst>
            <a:ext uri="{FF2B5EF4-FFF2-40B4-BE49-F238E27FC236}">
              <a16:creationId xmlns:a16="http://schemas.microsoft.com/office/drawing/2014/main" id="{2498ECF6-DD74-44B3-921A-ABE43A72BB04}"/>
            </a:ext>
          </a:extLst>
        </xdr:cNvPr>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a:extLst>
            <a:ext uri="{FF2B5EF4-FFF2-40B4-BE49-F238E27FC236}">
              <a16:creationId xmlns:a16="http://schemas.microsoft.com/office/drawing/2014/main" id="{0475A63C-E771-4F39-A706-F23FBED9AEFD}"/>
            </a:ext>
          </a:extLst>
        </xdr:cNvPr>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5E8C3D3-2E19-4409-90F4-1C56B177EAF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2A243ED8-B80C-4639-B61F-0512464F952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BE44563F-9957-4A80-ACA4-F9328ABBD1F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F048439B-BDF4-4433-A45C-EC732250F2F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81FB161B-BA75-4CCE-B03E-820F9049D4E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49349</xdr:rowOff>
    </xdr:from>
    <xdr:to>
      <xdr:col>55</xdr:col>
      <xdr:colOff>50800</xdr:colOff>
      <xdr:row>86</xdr:row>
      <xdr:rowOff>150949</xdr:rowOff>
    </xdr:to>
    <xdr:sp macro="" textlink="">
      <xdr:nvSpPr>
        <xdr:cNvPr id="349" name="楕円 348">
          <a:extLst>
            <a:ext uri="{FF2B5EF4-FFF2-40B4-BE49-F238E27FC236}">
              <a16:creationId xmlns:a16="http://schemas.microsoft.com/office/drawing/2014/main" id="{9669C911-CBF7-4BD1-BF62-22D9A2992CF2}"/>
            </a:ext>
          </a:extLst>
        </xdr:cNvPr>
        <xdr:cNvSpPr/>
      </xdr:nvSpPr>
      <xdr:spPr>
        <a:xfrm>
          <a:off x="104267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135726</xdr:rowOff>
    </xdr:from>
    <xdr:ext cx="469744" cy="259045"/>
    <xdr:sp macro="" textlink="">
      <xdr:nvSpPr>
        <xdr:cNvPr id="350" name="【福祉施設】&#10;一人当たり面積該当値テキスト">
          <a:extLst>
            <a:ext uri="{FF2B5EF4-FFF2-40B4-BE49-F238E27FC236}">
              <a16:creationId xmlns:a16="http://schemas.microsoft.com/office/drawing/2014/main" id="{31236678-578F-46D7-A4F8-EE064D7B5AED}"/>
            </a:ext>
          </a:extLst>
        </xdr:cNvPr>
        <xdr:cNvSpPr txBox="1"/>
      </xdr:nvSpPr>
      <xdr:spPr>
        <a:xfrm>
          <a:off x="10515600" y="1470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49349</xdr:rowOff>
    </xdr:from>
    <xdr:to>
      <xdr:col>50</xdr:col>
      <xdr:colOff>165100</xdr:colOff>
      <xdr:row>86</xdr:row>
      <xdr:rowOff>150949</xdr:rowOff>
    </xdr:to>
    <xdr:sp macro="" textlink="">
      <xdr:nvSpPr>
        <xdr:cNvPr id="351" name="楕円 350">
          <a:extLst>
            <a:ext uri="{FF2B5EF4-FFF2-40B4-BE49-F238E27FC236}">
              <a16:creationId xmlns:a16="http://schemas.microsoft.com/office/drawing/2014/main" id="{3305D84F-8C86-458F-9B24-8C2959D5FFA5}"/>
            </a:ext>
          </a:extLst>
        </xdr:cNvPr>
        <xdr:cNvSpPr/>
      </xdr:nvSpPr>
      <xdr:spPr>
        <a:xfrm>
          <a:off x="9588500" y="1479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100149</xdr:rowOff>
    </xdr:from>
    <xdr:to>
      <xdr:col>55</xdr:col>
      <xdr:colOff>0</xdr:colOff>
      <xdr:row>86</xdr:row>
      <xdr:rowOff>100149</xdr:rowOff>
    </xdr:to>
    <xdr:cxnSp macro="">
      <xdr:nvCxnSpPr>
        <xdr:cNvPr id="352" name="直線コネクタ 351">
          <a:extLst>
            <a:ext uri="{FF2B5EF4-FFF2-40B4-BE49-F238E27FC236}">
              <a16:creationId xmlns:a16="http://schemas.microsoft.com/office/drawing/2014/main" id="{D54EA22C-EEBB-4B1F-91A4-AACDFF38C23B}"/>
            </a:ext>
          </a:extLst>
        </xdr:cNvPr>
        <xdr:cNvCxnSpPr/>
      </xdr:nvCxnSpPr>
      <xdr:spPr>
        <a:xfrm>
          <a:off x="9639300" y="14844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52614</xdr:rowOff>
    </xdr:from>
    <xdr:to>
      <xdr:col>46</xdr:col>
      <xdr:colOff>38100</xdr:colOff>
      <xdr:row>86</xdr:row>
      <xdr:rowOff>154214</xdr:rowOff>
    </xdr:to>
    <xdr:sp macro="" textlink="">
      <xdr:nvSpPr>
        <xdr:cNvPr id="353" name="楕円 352">
          <a:extLst>
            <a:ext uri="{FF2B5EF4-FFF2-40B4-BE49-F238E27FC236}">
              <a16:creationId xmlns:a16="http://schemas.microsoft.com/office/drawing/2014/main" id="{B9BC013D-5094-407D-82A3-FC38D9FD1897}"/>
            </a:ext>
          </a:extLst>
        </xdr:cNvPr>
        <xdr:cNvSpPr/>
      </xdr:nvSpPr>
      <xdr:spPr>
        <a:xfrm>
          <a:off x="8699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100149</xdr:rowOff>
    </xdr:from>
    <xdr:to>
      <xdr:col>50</xdr:col>
      <xdr:colOff>114300</xdr:colOff>
      <xdr:row>86</xdr:row>
      <xdr:rowOff>103414</xdr:rowOff>
    </xdr:to>
    <xdr:cxnSp macro="">
      <xdr:nvCxnSpPr>
        <xdr:cNvPr id="354" name="直線コネクタ 353">
          <a:extLst>
            <a:ext uri="{FF2B5EF4-FFF2-40B4-BE49-F238E27FC236}">
              <a16:creationId xmlns:a16="http://schemas.microsoft.com/office/drawing/2014/main" id="{00DE1509-000E-462A-B44B-9A7D1269E539}"/>
            </a:ext>
          </a:extLst>
        </xdr:cNvPr>
        <xdr:cNvCxnSpPr/>
      </xdr:nvCxnSpPr>
      <xdr:spPr>
        <a:xfrm flipV="1">
          <a:off x="8750300" y="148448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52614</xdr:rowOff>
    </xdr:from>
    <xdr:to>
      <xdr:col>41</xdr:col>
      <xdr:colOff>101600</xdr:colOff>
      <xdr:row>86</xdr:row>
      <xdr:rowOff>154214</xdr:rowOff>
    </xdr:to>
    <xdr:sp macro="" textlink="">
      <xdr:nvSpPr>
        <xdr:cNvPr id="355" name="楕円 354">
          <a:extLst>
            <a:ext uri="{FF2B5EF4-FFF2-40B4-BE49-F238E27FC236}">
              <a16:creationId xmlns:a16="http://schemas.microsoft.com/office/drawing/2014/main" id="{43CD4B0E-C248-4079-BA9C-0DF1E64AC9EA}"/>
            </a:ext>
          </a:extLst>
        </xdr:cNvPr>
        <xdr:cNvSpPr/>
      </xdr:nvSpPr>
      <xdr:spPr>
        <a:xfrm>
          <a:off x="7810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103414</xdr:rowOff>
    </xdr:from>
    <xdr:to>
      <xdr:col>45</xdr:col>
      <xdr:colOff>177800</xdr:colOff>
      <xdr:row>86</xdr:row>
      <xdr:rowOff>103414</xdr:rowOff>
    </xdr:to>
    <xdr:cxnSp macro="">
      <xdr:nvCxnSpPr>
        <xdr:cNvPr id="356" name="直線コネクタ 355">
          <a:extLst>
            <a:ext uri="{FF2B5EF4-FFF2-40B4-BE49-F238E27FC236}">
              <a16:creationId xmlns:a16="http://schemas.microsoft.com/office/drawing/2014/main" id="{9DEBCAEF-7C1D-4CEC-ABE8-0A8A5A8D0AA5}"/>
            </a:ext>
          </a:extLst>
        </xdr:cNvPr>
        <xdr:cNvCxnSpPr/>
      </xdr:nvCxnSpPr>
      <xdr:spPr>
        <a:xfrm>
          <a:off x="7861300" y="14848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357" name="n_1aveValue【福祉施設】&#10;一人当たり面積">
          <a:extLst>
            <a:ext uri="{FF2B5EF4-FFF2-40B4-BE49-F238E27FC236}">
              <a16:creationId xmlns:a16="http://schemas.microsoft.com/office/drawing/2014/main" id="{83B558C7-FF8E-4135-A65B-0BFAE9F479AF}"/>
            </a:ext>
          </a:extLst>
        </xdr:cNvPr>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58" name="n_2aveValue【福祉施設】&#10;一人当たり面積">
          <a:extLst>
            <a:ext uri="{FF2B5EF4-FFF2-40B4-BE49-F238E27FC236}">
              <a16:creationId xmlns:a16="http://schemas.microsoft.com/office/drawing/2014/main" id="{5EA87E6E-A44D-4205-BEF8-9C52895CCEFC}"/>
            </a:ext>
          </a:extLst>
        </xdr:cNvPr>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59" name="n_3aveValue【福祉施設】&#10;一人当たり面積">
          <a:extLst>
            <a:ext uri="{FF2B5EF4-FFF2-40B4-BE49-F238E27FC236}">
              <a16:creationId xmlns:a16="http://schemas.microsoft.com/office/drawing/2014/main" id="{7B2C2974-E327-41D0-9849-1F6D9D029BAB}"/>
            </a:ext>
          </a:extLst>
        </xdr:cNvPr>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0" name="n_4aveValue【福祉施設】&#10;一人当たり面積">
          <a:extLst>
            <a:ext uri="{FF2B5EF4-FFF2-40B4-BE49-F238E27FC236}">
              <a16:creationId xmlns:a16="http://schemas.microsoft.com/office/drawing/2014/main" id="{05E13AFB-F2A0-408C-9E55-56F3BE5F8EEB}"/>
            </a:ext>
          </a:extLst>
        </xdr:cNvPr>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142076</xdr:rowOff>
    </xdr:from>
    <xdr:ext cx="469744" cy="259045"/>
    <xdr:sp macro="" textlink="">
      <xdr:nvSpPr>
        <xdr:cNvPr id="361" name="n_1mainValue【福祉施設】&#10;一人当たり面積">
          <a:extLst>
            <a:ext uri="{FF2B5EF4-FFF2-40B4-BE49-F238E27FC236}">
              <a16:creationId xmlns:a16="http://schemas.microsoft.com/office/drawing/2014/main" id="{010FF484-A9B8-4722-8613-3CA763705878}"/>
            </a:ext>
          </a:extLst>
        </xdr:cNvPr>
        <xdr:cNvSpPr txBox="1"/>
      </xdr:nvSpPr>
      <xdr:spPr>
        <a:xfrm>
          <a:off x="9391727" y="1488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145341</xdr:rowOff>
    </xdr:from>
    <xdr:ext cx="469744" cy="259045"/>
    <xdr:sp macro="" textlink="">
      <xdr:nvSpPr>
        <xdr:cNvPr id="362" name="n_2mainValue【福祉施設】&#10;一人当たり面積">
          <a:extLst>
            <a:ext uri="{FF2B5EF4-FFF2-40B4-BE49-F238E27FC236}">
              <a16:creationId xmlns:a16="http://schemas.microsoft.com/office/drawing/2014/main" id="{CBD678B2-2668-49CA-927E-2A71FED1F42F}"/>
            </a:ext>
          </a:extLst>
        </xdr:cNvPr>
        <xdr:cNvSpPr txBox="1"/>
      </xdr:nvSpPr>
      <xdr:spPr>
        <a:xfrm>
          <a:off x="8515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145341</xdr:rowOff>
    </xdr:from>
    <xdr:ext cx="469744" cy="259045"/>
    <xdr:sp macro="" textlink="">
      <xdr:nvSpPr>
        <xdr:cNvPr id="363" name="n_3mainValue【福祉施設】&#10;一人当たり面積">
          <a:extLst>
            <a:ext uri="{FF2B5EF4-FFF2-40B4-BE49-F238E27FC236}">
              <a16:creationId xmlns:a16="http://schemas.microsoft.com/office/drawing/2014/main" id="{D9F554A5-4D98-4F30-9FC5-FBC09C2BD0AD}"/>
            </a:ext>
          </a:extLst>
        </xdr:cNvPr>
        <xdr:cNvSpPr txBox="1"/>
      </xdr:nvSpPr>
      <xdr:spPr>
        <a:xfrm>
          <a:off x="7626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FE0C7025-C3D5-421C-AD3C-7BEA88CDBB0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DE9F51EA-DBDA-46E4-AE33-2FB41E18222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986A65B7-1E80-430D-A8FE-0594C8B4770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DCCBE90E-0B5E-4CB8-A9D1-DAD9664B90B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6EF49EF8-5354-408A-8AF7-906AFA490CE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E40664D8-3DF0-45FE-B98F-3544C1D1500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9193C6F5-F2B9-4750-AFFC-03180CDFD03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3C2182DF-340B-4F86-91DD-20F5997AF69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a:extLst>
            <a:ext uri="{FF2B5EF4-FFF2-40B4-BE49-F238E27FC236}">
              <a16:creationId xmlns:a16="http://schemas.microsoft.com/office/drawing/2014/main" id="{74B22A26-809E-4CBA-ADFC-B534031F944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a:extLst>
            <a:ext uri="{FF2B5EF4-FFF2-40B4-BE49-F238E27FC236}">
              <a16:creationId xmlns:a16="http://schemas.microsoft.com/office/drawing/2014/main" id="{ACE812C6-5EEE-4691-8E7F-E7FDFE413E2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a:extLst>
            <a:ext uri="{FF2B5EF4-FFF2-40B4-BE49-F238E27FC236}">
              <a16:creationId xmlns:a16="http://schemas.microsoft.com/office/drawing/2014/main" id="{013AA3F3-AC7F-47A3-AEB4-BB0A713709A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a:extLst>
            <a:ext uri="{FF2B5EF4-FFF2-40B4-BE49-F238E27FC236}">
              <a16:creationId xmlns:a16="http://schemas.microsoft.com/office/drawing/2014/main" id="{B8C06767-7130-49BA-B058-C2317886600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a:extLst>
            <a:ext uri="{FF2B5EF4-FFF2-40B4-BE49-F238E27FC236}">
              <a16:creationId xmlns:a16="http://schemas.microsoft.com/office/drawing/2014/main" id="{F4159F49-3EA1-402A-95D4-A7C0E08EAABF}"/>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a:extLst>
            <a:ext uri="{FF2B5EF4-FFF2-40B4-BE49-F238E27FC236}">
              <a16:creationId xmlns:a16="http://schemas.microsoft.com/office/drawing/2014/main" id="{02CB1F07-F4BF-4404-BD84-CBD0D5BE664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a:extLst>
            <a:ext uri="{FF2B5EF4-FFF2-40B4-BE49-F238E27FC236}">
              <a16:creationId xmlns:a16="http://schemas.microsoft.com/office/drawing/2014/main" id="{3B6E1D0C-FAB5-4006-B14C-83E08D62889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a:extLst>
            <a:ext uri="{FF2B5EF4-FFF2-40B4-BE49-F238E27FC236}">
              <a16:creationId xmlns:a16="http://schemas.microsoft.com/office/drawing/2014/main" id="{1D061234-D65F-4C5D-B38F-4C51721E29D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a:extLst>
            <a:ext uri="{FF2B5EF4-FFF2-40B4-BE49-F238E27FC236}">
              <a16:creationId xmlns:a16="http://schemas.microsoft.com/office/drawing/2014/main" id="{B8483AF3-A09E-4A1B-9D59-CC9504D4D68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a:extLst>
            <a:ext uri="{FF2B5EF4-FFF2-40B4-BE49-F238E27FC236}">
              <a16:creationId xmlns:a16="http://schemas.microsoft.com/office/drawing/2014/main" id="{9ACC12EF-8E64-4D96-B848-A40A0B2FB34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a:extLst>
            <a:ext uri="{FF2B5EF4-FFF2-40B4-BE49-F238E27FC236}">
              <a16:creationId xmlns:a16="http://schemas.microsoft.com/office/drawing/2014/main" id="{D4A92E36-A4CA-4654-8EAC-F053B848A43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a:extLst>
            <a:ext uri="{FF2B5EF4-FFF2-40B4-BE49-F238E27FC236}">
              <a16:creationId xmlns:a16="http://schemas.microsoft.com/office/drawing/2014/main" id="{2E863F26-7ABF-4DB2-9D06-8944F37E299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a:extLst>
            <a:ext uri="{FF2B5EF4-FFF2-40B4-BE49-F238E27FC236}">
              <a16:creationId xmlns:a16="http://schemas.microsoft.com/office/drawing/2014/main" id="{CC195A7C-D5BE-4A56-ACDD-408CFB59F8F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a:extLst>
            <a:ext uri="{FF2B5EF4-FFF2-40B4-BE49-F238E27FC236}">
              <a16:creationId xmlns:a16="http://schemas.microsoft.com/office/drawing/2014/main" id="{0D66540D-07D0-41D1-B2EE-11DEE6ECB51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a:extLst>
            <a:ext uri="{FF2B5EF4-FFF2-40B4-BE49-F238E27FC236}">
              <a16:creationId xmlns:a16="http://schemas.microsoft.com/office/drawing/2014/main" id="{8B43E421-F7AD-431B-881D-D1D491A3ADC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a:extLst>
            <a:ext uri="{FF2B5EF4-FFF2-40B4-BE49-F238E27FC236}">
              <a16:creationId xmlns:a16="http://schemas.microsoft.com/office/drawing/2014/main" id="{490E2705-FAEF-4A0B-878D-3BB0C63FBE4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a:extLst>
            <a:ext uri="{FF2B5EF4-FFF2-40B4-BE49-F238E27FC236}">
              <a16:creationId xmlns:a16="http://schemas.microsoft.com/office/drawing/2014/main" id="{F1094B55-EF9D-4DB1-9C52-7C2DEFA5B1F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a:extLst>
            <a:ext uri="{FF2B5EF4-FFF2-40B4-BE49-F238E27FC236}">
              <a16:creationId xmlns:a16="http://schemas.microsoft.com/office/drawing/2014/main" id="{9499DFC2-2222-4514-82D5-29B5FFC2F48E}"/>
            </a:ext>
          </a:extLst>
        </xdr:cNvPr>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a:extLst>
            <a:ext uri="{FF2B5EF4-FFF2-40B4-BE49-F238E27FC236}">
              <a16:creationId xmlns:a16="http://schemas.microsoft.com/office/drawing/2014/main" id="{0A3256E5-010D-44E9-9518-EFDD1CA6DAAE}"/>
            </a:ext>
          </a:extLst>
        </xdr:cNvPr>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a:extLst>
            <a:ext uri="{FF2B5EF4-FFF2-40B4-BE49-F238E27FC236}">
              <a16:creationId xmlns:a16="http://schemas.microsoft.com/office/drawing/2014/main" id="{0CA7FF79-E1C2-4B16-B6FB-9FDF41841D51}"/>
            </a:ext>
          </a:extLst>
        </xdr:cNvPr>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a:extLst>
            <a:ext uri="{FF2B5EF4-FFF2-40B4-BE49-F238E27FC236}">
              <a16:creationId xmlns:a16="http://schemas.microsoft.com/office/drawing/2014/main" id="{293A089E-8548-412B-A0E5-7143727B1093}"/>
            </a:ext>
          </a:extLst>
        </xdr:cNvPr>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a:extLst>
            <a:ext uri="{FF2B5EF4-FFF2-40B4-BE49-F238E27FC236}">
              <a16:creationId xmlns:a16="http://schemas.microsoft.com/office/drawing/2014/main" id="{3BF6198C-6FE0-449B-BBE0-F7D91D5B264E}"/>
            </a:ext>
          </a:extLst>
        </xdr:cNvPr>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94" name="【市民会館】&#10;有形固定資産減価償却率平均値テキスト">
          <a:extLst>
            <a:ext uri="{FF2B5EF4-FFF2-40B4-BE49-F238E27FC236}">
              <a16:creationId xmlns:a16="http://schemas.microsoft.com/office/drawing/2014/main" id="{0A1E55E9-D628-4162-9F04-F30C90CB6AB9}"/>
            </a:ext>
          </a:extLst>
        </xdr:cNvPr>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a:extLst>
            <a:ext uri="{FF2B5EF4-FFF2-40B4-BE49-F238E27FC236}">
              <a16:creationId xmlns:a16="http://schemas.microsoft.com/office/drawing/2014/main" id="{B982AF57-4A58-46D0-B1EA-0E9DCBAB331A}"/>
            </a:ext>
          </a:extLst>
        </xdr:cNvPr>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a:extLst>
            <a:ext uri="{FF2B5EF4-FFF2-40B4-BE49-F238E27FC236}">
              <a16:creationId xmlns:a16="http://schemas.microsoft.com/office/drawing/2014/main" id="{04665EC5-F232-4D11-96C4-E30062C91C6E}"/>
            </a:ext>
          </a:extLst>
        </xdr:cNvPr>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a:extLst>
            <a:ext uri="{FF2B5EF4-FFF2-40B4-BE49-F238E27FC236}">
              <a16:creationId xmlns:a16="http://schemas.microsoft.com/office/drawing/2014/main" id="{73781A10-9920-451D-98E6-12126FE145BB}"/>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a:extLst>
            <a:ext uri="{FF2B5EF4-FFF2-40B4-BE49-F238E27FC236}">
              <a16:creationId xmlns:a16="http://schemas.microsoft.com/office/drawing/2014/main" id="{1409F78C-ADA8-4C41-9276-E6444A6629B1}"/>
            </a:ext>
          </a:extLst>
        </xdr:cNvPr>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a:extLst>
            <a:ext uri="{FF2B5EF4-FFF2-40B4-BE49-F238E27FC236}">
              <a16:creationId xmlns:a16="http://schemas.microsoft.com/office/drawing/2014/main" id="{452D7CB8-005F-4815-93CC-F7E13696BA08}"/>
            </a:ext>
          </a:extLst>
        </xdr:cNvPr>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C2DF6E2-F003-49CA-90BD-A30977D0210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AE99D505-FB49-4CAA-9849-102FC0DB875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a:extLst>
            <a:ext uri="{FF2B5EF4-FFF2-40B4-BE49-F238E27FC236}">
              <a16:creationId xmlns:a16="http://schemas.microsoft.com/office/drawing/2014/main" id="{58E06CB1-7990-4ED3-B1FF-672D371E311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a:extLst>
            <a:ext uri="{FF2B5EF4-FFF2-40B4-BE49-F238E27FC236}">
              <a16:creationId xmlns:a16="http://schemas.microsoft.com/office/drawing/2014/main" id="{FC4AA366-710F-473A-8468-14F62F4A7C2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a:extLst>
            <a:ext uri="{FF2B5EF4-FFF2-40B4-BE49-F238E27FC236}">
              <a16:creationId xmlns:a16="http://schemas.microsoft.com/office/drawing/2014/main" id="{7EECB031-376E-4BFB-8240-2C3CF500499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93980</xdr:rowOff>
    </xdr:from>
    <xdr:to>
      <xdr:col>24</xdr:col>
      <xdr:colOff>114300</xdr:colOff>
      <xdr:row>108</xdr:row>
      <xdr:rowOff>24130</xdr:rowOff>
    </xdr:to>
    <xdr:sp macro="" textlink="">
      <xdr:nvSpPr>
        <xdr:cNvPr id="405" name="楕円 404">
          <a:extLst>
            <a:ext uri="{FF2B5EF4-FFF2-40B4-BE49-F238E27FC236}">
              <a16:creationId xmlns:a16="http://schemas.microsoft.com/office/drawing/2014/main" id="{D023A338-B7EE-40B8-83ED-ABABC12E0790}"/>
            </a:ext>
          </a:extLst>
        </xdr:cNvPr>
        <xdr:cNvSpPr/>
      </xdr:nvSpPr>
      <xdr:spPr>
        <a:xfrm>
          <a:off x="45847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72407</xdr:rowOff>
    </xdr:from>
    <xdr:ext cx="405111" cy="259045"/>
    <xdr:sp macro="" textlink="">
      <xdr:nvSpPr>
        <xdr:cNvPr id="406" name="【市民会館】&#10;有形固定資産減価償却率該当値テキスト">
          <a:extLst>
            <a:ext uri="{FF2B5EF4-FFF2-40B4-BE49-F238E27FC236}">
              <a16:creationId xmlns:a16="http://schemas.microsoft.com/office/drawing/2014/main" id="{530864D9-AD5E-4DA2-9E0E-28BE13115E4B}"/>
            </a:ext>
          </a:extLst>
        </xdr:cNvPr>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80918</xdr:rowOff>
    </xdr:from>
    <xdr:to>
      <xdr:col>20</xdr:col>
      <xdr:colOff>38100</xdr:colOff>
      <xdr:row>108</xdr:row>
      <xdr:rowOff>11068</xdr:rowOff>
    </xdr:to>
    <xdr:sp macro="" textlink="">
      <xdr:nvSpPr>
        <xdr:cNvPr id="407" name="楕円 406">
          <a:extLst>
            <a:ext uri="{FF2B5EF4-FFF2-40B4-BE49-F238E27FC236}">
              <a16:creationId xmlns:a16="http://schemas.microsoft.com/office/drawing/2014/main" id="{A6788528-D1BD-4883-804F-97139211232B}"/>
            </a:ext>
          </a:extLst>
        </xdr:cNvPr>
        <xdr:cNvSpPr/>
      </xdr:nvSpPr>
      <xdr:spPr>
        <a:xfrm>
          <a:off x="3746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131718</xdr:rowOff>
    </xdr:from>
    <xdr:to>
      <xdr:col>24</xdr:col>
      <xdr:colOff>63500</xdr:colOff>
      <xdr:row>107</xdr:row>
      <xdr:rowOff>144780</xdr:rowOff>
    </xdr:to>
    <xdr:cxnSp macro="">
      <xdr:nvCxnSpPr>
        <xdr:cNvPr id="408" name="直線コネクタ 407">
          <a:extLst>
            <a:ext uri="{FF2B5EF4-FFF2-40B4-BE49-F238E27FC236}">
              <a16:creationId xmlns:a16="http://schemas.microsoft.com/office/drawing/2014/main" id="{9DF61283-D4C7-4FAB-AA39-F7CBBA705817}"/>
            </a:ext>
          </a:extLst>
        </xdr:cNvPr>
        <xdr:cNvCxnSpPr/>
      </xdr:nvCxnSpPr>
      <xdr:spPr>
        <a:xfrm>
          <a:off x="3797300" y="18476868"/>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59689</xdr:rowOff>
    </xdr:from>
    <xdr:to>
      <xdr:col>15</xdr:col>
      <xdr:colOff>101600</xdr:colOff>
      <xdr:row>107</xdr:row>
      <xdr:rowOff>161289</xdr:rowOff>
    </xdr:to>
    <xdr:sp macro="" textlink="">
      <xdr:nvSpPr>
        <xdr:cNvPr id="409" name="楕円 408">
          <a:extLst>
            <a:ext uri="{FF2B5EF4-FFF2-40B4-BE49-F238E27FC236}">
              <a16:creationId xmlns:a16="http://schemas.microsoft.com/office/drawing/2014/main" id="{0A426097-782C-489A-A51A-E92DB7899F04}"/>
            </a:ext>
          </a:extLst>
        </xdr:cNvPr>
        <xdr:cNvSpPr/>
      </xdr:nvSpPr>
      <xdr:spPr>
        <a:xfrm>
          <a:off x="2857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110489</xdr:rowOff>
    </xdr:from>
    <xdr:to>
      <xdr:col>19</xdr:col>
      <xdr:colOff>177800</xdr:colOff>
      <xdr:row>107</xdr:row>
      <xdr:rowOff>131718</xdr:rowOff>
    </xdr:to>
    <xdr:cxnSp macro="">
      <xdr:nvCxnSpPr>
        <xdr:cNvPr id="410" name="直線コネクタ 409">
          <a:extLst>
            <a:ext uri="{FF2B5EF4-FFF2-40B4-BE49-F238E27FC236}">
              <a16:creationId xmlns:a16="http://schemas.microsoft.com/office/drawing/2014/main" id="{5146550F-D12D-49D6-839A-5E77F31D263A}"/>
            </a:ext>
          </a:extLst>
        </xdr:cNvPr>
        <xdr:cNvCxnSpPr/>
      </xdr:nvCxnSpPr>
      <xdr:spPr>
        <a:xfrm>
          <a:off x="2908300" y="1845563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36830</xdr:rowOff>
    </xdr:from>
    <xdr:to>
      <xdr:col>10</xdr:col>
      <xdr:colOff>165100</xdr:colOff>
      <xdr:row>107</xdr:row>
      <xdr:rowOff>138430</xdr:rowOff>
    </xdr:to>
    <xdr:sp macro="" textlink="">
      <xdr:nvSpPr>
        <xdr:cNvPr id="411" name="楕円 410">
          <a:extLst>
            <a:ext uri="{FF2B5EF4-FFF2-40B4-BE49-F238E27FC236}">
              <a16:creationId xmlns:a16="http://schemas.microsoft.com/office/drawing/2014/main" id="{8282E9C4-4833-462F-82D4-4C7F0BBD33BF}"/>
            </a:ext>
          </a:extLst>
        </xdr:cNvPr>
        <xdr:cNvSpPr/>
      </xdr:nvSpPr>
      <xdr:spPr>
        <a:xfrm>
          <a:off x="196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87630</xdr:rowOff>
    </xdr:from>
    <xdr:to>
      <xdr:col>15</xdr:col>
      <xdr:colOff>50800</xdr:colOff>
      <xdr:row>107</xdr:row>
      <xdr:rowOff>110489</xdr:rowOff>
    </xdr:to>
    <xdr:cxnSp macro="">
      <xdr:nvCxnSpPr>
        <xdr:cNvPr id="412" name="直線コネクタ 411">
          <a:extLst>
            <a:ext uri="{FF2B5EF4-FFF2-40B4-BE49-F238E27FC236}">
              <a16:creationId xmlns:a16="http://schemas.microsoft.com/office/drawing/2014/main" id="{03367CC1-9069-44C8-9DBD-064B1C0CDBFE}"/>
            </a:ext>
          </a:extLst>
        </xdr:cNvPr>
        <xdr:cNvCxnSpPr/>
      </xdr:nvCxnSpPr>
      <xdr:spPr>
        <a:xfrm>
          <a:off x="2019300" y="18432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3" name="n_1aveValue【市民会館】&#10;有形固定資産減価償却率">
          <a:extLst>
            <a:ext uri="{FF2B5EF4-FFF2-40B4-BE49-F238E27FC236}">
              <a16:creationId xmlns:a16="http://schemas.microsoft.com/office/drawing/2014/main" id="{934ED5F2-0B77-4F98-84F0-BBBD71AD4B51}"/>
            </a:ext>
          </a:extLst>
        </xdr:cNvPr>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14" name="n_2aveValue【市民会館】&#10;有形固定資産減価償却率">
          <a:extLst>
            <a:ext uri="{FF2B5EF4-FFF2-40B4-BE49-F238E27FC236}">
              <a16:creationId xmlns:a16="http://schemas.microsoft.com/office/drawing/2014/main" id="{A443DC46-210F-465D-91B9-6A4EE34DFBBD}"/>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15" name="n_3aveValue【市民会館】&#10;有形固定資産減価償却率">
          <a:extLst>
            <a:ext uri="{FF2B5EF4-FFF2-40B4-BE49-F238E27FC236}">
              <a16:creationId xmlns:a16="http://schemas.microsoft.com/office/drawing/2014/main" id="{9CBA39AE-8B07-4FF5-B1EB-E205B5C3CAC8}"/>
            </a:ext>
          </a:extLst>
        </xdr:cNvPr>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6" name="n_4aveValue【市民会館】&#10;有形固定資産減価償却率">
          <a:extLst>
            <a:ext uri="{FF2B5EF4-FFF2-40B4-BE49-F238E27FC236}">
              <a16:creationId xmlns:a16="http://schemas.microsoft.com/office/drawing/2014/main" id="{8BC464B8-23BE-4478-B18A-C50B50A52D45}"/>
            </a:ext>
          </a:extLst>
        </xdr:cNvPr>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2195</xdr:rowOff>
    </xdr:from>
    <xdr:ext cx="405111" cy="259045"/>
    <xdr:sp macro="" textlink="">
      <xdr:nvSpPr>
        <xdr:cNvPr id="417" name="n_1mainValue【市民会館】&#10;有形固定資産減価償却率">
          <a:extLst>
            <a:ext uri="{FF2B5EF4-FFF2-40B4-BE49-F238E27FC236}">
              <a16:creationId xmlns:a16="http://schemas.microsoft.com/office/drawing/2014/main" id="{5C10DE9A-E76E-4747-B0F7-E9F9037122FD}"/>
            </a:ext>
          </a:extLst>
        </xdr:cNvPr>
        <xdr:cNvSpPr txBox="1"/>
      </xdr:nvSpPr>
      <xdr:spPr>
        <a:xfrm>
          <a:off x="35820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152416</xdr:rowOff>
    </xdr:from>
    <xdr:ext cx="405111" cy="259045"/>
    <xdr:sp macro="" textlink="">
      <xdr:nvSpPr>
        <xdr:cNvPr id="418" name="n_2mainValue【市民会館】&#10;有形固定資産減価償却率">
          <a:extLst>
            <a:ext uri="{FF2B5EF4-FFF2-40B4-BE49-F238E27FC236}">
              <a16:creationId xmlns:a16="http://schemas.microsoft.com/office/drawing/2014/main" id="{3A2BF1DE-588B-48C2-AE93-E42D56A56B4D}"/>
            </a:ext>
          </a:extLst>
        </xdr:cNvPr>
        <xdr:cNvSpPr txBox="1"/>
      </xdr:nvSpPr>
      <xdr:spPr>
        <a:xfrm>
          <a:off x="2705744"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129557</xdr:rowOff>
    </xdr:from>
    <xdr:ext cx="405111" cy="259045"/>
    <xdr:sp macro="" textlink="">
      <xdr:nvSpPr>
        <xdr:cNvPr id="419" name="n_3mainValue【市民会館】&#10;有形固定資産減価償却率">
          <a:extLst>
            <a:ext uri="{FF2B5EF4-FFF2-40B4-BE49-F238E27FC236}">
              <a16:creationId xmlns:a16="http://schemas.microsoft.com/office/drawing/2014/main" id="{3A2BF99E-ACD8-4962-9295-EAB9F0C9D2E5}"/>
            </a:ext>
          </a:extLst>
        </xdr:cNvPr>
        <xdr:cNvSpPr txBox="1"/>
      </xdr:nvSpPr>
      <xdr:spPr>
        <a:xfrm>
          <a:off x="1816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a:extLst>
            <a:ext uri="{FF2B5EF4-FFF2-40B4-BE49-F238E27FC236}">
              <a16:creationId xmlns:a16="http://schemas.microsoft.com/office/drawing/2014/main" id="{B3008530-1D8C-43CD-AD40-EEC7A7E1EEF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a:extLst>
            <a:ext uri="{FF2B5EF4-FFF2-40B4-BE49-F238E27FC236}">
              <a16:creationId xmlns:a16="http://schemas.microsoft.com/office/drawing/2014/main" id="{035D4E3D-EE3C-429A-8CB8-7EED3D17651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a:extLst>
            <a:ext uri="{FF2B5EF4-FFF2-40B4-BE49-F238E27FC236}">
              <a16:creationId xmlns:a16="http://schemas.microsoft.com/office/drawing/2014/main" id="{C8914075-01CA-4BBC-9620-038F58E0FA2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a:extLst>
            <a:ext uri="{FF2B5EF4-FFF2-40B4-BE49-F238E27FC236}">
              <a16:creationId xmlns:a16="http://schemas.microsoft.com/office/drawing/2014/main" id="{EB188269-246C-4B75-8EC7-EB501FE1ED5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a:extLst>
            <a:ext uri="{FF2B5EF4-FFF2-40B4-BE49-F238E27FC236}">
              <a16:creationId xmlns:a16="http://schemas.microsoft.com/office/drawing/2014/main" id="{E8D2CE20-C330-4FDF-803B-AACE1227D03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a:extLst>
            <a:ext uri="{FF2B5EF4-FFF2-40B4-BE49-F238E27FC236}">
              <a16:creationId xmlns:a16="http://schemas.microsoft.com/office/drawing/2014/main" id="{1867EF2D-AA0D-47E0-9064-45A65D17D53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a:extLst>
            <a:ext uri="{FF2B5EF4-FFF2-40B4-BE49-F238E27FC236}">
              <a16:creationId xmlns:a16="http://schemas.microsoft.com/office/drawing/2014/main" id="{68A7A14F-25F3-40FC-AF6A-5A3D97A7F62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a:extLst>
            <a:ext uri="{FF2B5EF4-FFF2-40B4-BE49-F238E27FC236}">
              <a16:creationId xmlns:a16="http://schemas.microsoft.com/office/drawing/2014/main" id="{B5EE00EB-72B1-43B4-ADD8-E70587D79D8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a:extLst>
            <a:ext uri="{FF2B5EF4-FFF2-40B4-BE49-F238E27FC236}">
              <a16:creationId xmlns:a16="http://schemas.microsoft.com/office/drawing/2014/main" id="{6C17D768-E2DB-4799-967F-A644EBBC9A5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a:extLst>
            <a:ext uri="{FF2B5EF4-FFF2-40B4-BE49-F238E27FC236}">
              <a16:creationId xmlns:a16="http://schemas.microsoft.com/office/drawing/2014/main" id="{362CCBFD-F84C-4F13-9D7F-8D0B0A37719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a:extLst>
            <a:ext uri="{FF2B5EF4-FFF2-40B4-BE49-F238E27FC236}">
              <a16:creationId xmlns:a16="http://schemas.microsoft.com/office/drawing/2014/main" id="{6336A04E-44CC-4CC6-AADC-047022FE3C7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a:extLst>
            <a:ext uri="{FF2B5EF4-FFF2-40B4-BE49-F238E27FC236}">
              <a16:creationId xmlns:a16="http://schemas.microsoft.com/office/drawing/2014/main" id="{5CC06411-2717-4801-81EE-7E90E8018B2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a:extLst>
            <a:ext uri="{FF2B5EF4-FFF2-40B4-BE49-F238E27FC236}">
              <a16:creationId xmlns:a16="http://schemas.microsoft.com/office/drawing/2014/main" id="{1AE3C761-275B-484A-AD21-24E1D8BB2373}"/>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a:extLst>
            <a:ext uri="{FF2B5EF4-FFF2-40B4-BE49-F238E27FC236}">
              <a16:creationId xmlns:a16="http://schemas.microsoft.com/office/drawing/2014/main" id="{2748783C-2055-48F5-9FF5-C94F4DF4F97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a:extLst>
            <a:ext uri="{FF2B5EF4-FFF2-40B4-BE49-F238E27FC236}">
              <a16:creationId xmlns:a16="http://schemas.microsoft.com/office/drawing/2014/main" id="{B37E3B85-8F36-4135-942C-FFD64D5B70CE}"/>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a:extLst>
            <a:ext uri="{FF2B5EF4-FFF2-40B4-BE49-F238E27FC236}">
              <a16:creationId xmlns:a16="http://schemas.microsoft.com/office/drawing/2014/main" id="{ED68F479-432E-4E0C-B82D-11A7FAFAC8C8}"/>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a:extLst>
            <a:ext uri="{FF2B5EF4-FFF2-40B4-BE49-F238E27FC236}">
              <a16:creationId xmlns:a16="http://schemas.microsoft.com/office/drawing/2014/main" id="{7DE25297-D0ED-4F46-A223-241FBB9E1A8C}"/>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a:extLst>
            <a:ext uri="{FF2B5EF4-FFF2-40B4-BE49-F238E27FC236}">
              <a16:creationId xmlns:a16="http://schemas.microsoft.com/office/drawing/2014/main" id="{278572E8-2ED6-4722-A24C-94BF4FF9C843}"/>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a:extLst>
            <a:ext uri="{FF2B5EF4-FFF2-40B4-BE49-F238E27FC236}">
              <a16:creationId xmlns:a16="http://schemas.microsoft.com/office/drawing/2014/main" id="{07A6D511-7123-4DF4-AF4C-56621144D152}"/>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a:extLst>
            <a:ext uri="{FF2B5EF4-FFF2-40B4-BE49-F238E27FC236}">
              <a16:creationId xmlns:a16="http://schemas.microsoft.com/office/drawing/2014/main" id="{6D446EFC-0EDE-48AE-8D30-323931E84FBA}"/>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a:extLst>
            <a:ext uri="{FF2B5EF4-FFF2-40B4-BE49-F238E27FC236}">
              <a16:creationId xmlns:a16="http://schemas.microsoft.com/office/drawing/2014/main" id="{55DF8ACD-1D9F-493D-935A-1DC8ED550C9F}"/>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a:extLst>
            <a:ext uri="{FF2B5EF4-FFF2-40B4-BE49-F238E27FC236}">
              <a16:creationId xmlns:a16="http://schemas.microsoft.com/office/drawing/2014/main" id="{AD426A11-78AE-48EE-B145-24EC1E423591}"/>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a:extLst>
            <a:ext uri="{FF2B5EF4-FFF2-40B4-BE49-F238E27FC236}">
              <a16:creationId xmlns:a16="http://schemas.microsoft.com/office/drawing/2014/main" id="{E57601B0-7354-4751-9C57-99E1CD9961C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a:extLst>
            <a:ext uri="{FF2B5EF4-FFF2-40B4-BE49-F238E27FC236}">
              <a16:creationId xmlns:a16="http://schemas.microsoft.com/office/drawing/2014/main" id="{80D5A909-0B21-4051-8FBB-17447D654B7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a:extLst>
            <a:ext uri="{FF2B5EF4-FFF2-40B4-BE49-F238E27FC236}">
              <a16:creationId xmlns:a16="http://schemas.microsoft.com/office/drawing/2014/main" id="{36BD4BDB-7849-4435-AC11-92FD4E435EC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a:extLst>
            <a:ext uri="{FF2B5EF4-FFF2-40B4-BE49-F238E27FC236}">
              <a16:creationId xmlns:a16="http://schemas.microsoft.com/office/drawing/2014/main" id="{5558E8C4-22E6-4875-A0B3-31F451BFEC0D}"/>
            </a:ext>
          </a:extLst>
        </xdr:cNvPr>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a:extLst>
            <a:ext uri="{FF2B5EF4-FFF2-40B4-BE49-F238E27FC236}">
              <a16:creationId xmlns:a16="http://schemas.microsoft.com/office/drawing/2014/main" id="{20044805-21DB-4A97-AC65-437BA1BC0D93}"/>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a:extLst>
            <a:ext uri="{FF2B5EF4-FFF2-40B4-BE49-F238E27FC236}">
              <a16:creationId xmlns:a16="http://schemas.microsoft.com/office/drawing/2014/main" id="{44D52B8B-7FFA-44B3-93E3-C89156195F83}"/>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a:extLst>
            <a:ext uri="{FF2B5EF4-FFF2-40B4-BE49-F238E27FC236}">
              <a16:creationId xmlns:a16="http://schemas.microsoft.com/office/drawing/2014/main" id="{3743E046-44FF-4423-B587-20A071FC50EE}"/>
            </a:ext>
          </a:extLst>
        </xdr:cNvPr>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a:extLst>
            <a:ext uri="{FF2B5EF4-FFF2-40B4-BE49-F238E27FC236}">
              <a16:creationId xmlns:a16="http://schemas.microsoft.com/office/drawing/2014/main" id="{8C3F6884-1CA0-4FCC-A5DD-1BA8146DEE79}"/>
            </a:ext>
          </a:extLst>
        </xdr:cNvPr>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50" name="【市民会館】&#10;一人当たり面積平均値テキスト">
          <a:extLst>
            <a:ext uri="{FF2B5EF4-FFF2-40B4-BE49-F238E27FC236}">
              <a16:creationId xmlns:a16="http://schemas.microsoft.com/office/drawing/2014/main" id="{7B079225-CEC8-4A3B-8EB7-719344B5AABF}"/>
            </a:ext>
          </a:extLst>
        </xdr:cNvPr>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a:extLst>
            <a:ext uri="{FF2B5EF4-FFF2-40B4-BE49-F238E27FC236}">
              <a16:creationId xmlns:a16="http://schemas.microsoft.com/office/drawing/2014/main" id="{53707D8F-A0D2-40CE-808D-5035F6BC7276}"/>
            </a:ext>
          </a:extLst>
        </xdr:cNvPr>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a:extLst>
            <a:ext uri="{FF2B5EF4-FFF2-40B4-BE49-F238E27FC236}">
              <a16:creationId xmlns:a16="http://schemas.microsoft.com/office/drawing/2014/main" id="{32276902-4126-4730-AA4A-57F6FEE0DCE6}"/>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a:extLst>
            <a:ext uri="{FF2B5EF4-FFF2-40B4-BE49-F238E27FC236}">
              <a16:creationId xmlns:a16="http://schemas.microsoft.com/office/drawing/2014/main" id="{D5CDDADA-CFCC-4B14-8A1F-ED4C831666EA}"/>
            </a:ext>
          </a:extLst>
        </xdr:cNvPr>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a:extLst>
            <a:ext uri="{FF2B5EF4-FFF2-40B4-BE49-F238E27FC236}">
              <a16:creationId xmlns:a16="http://schemas.microsoft.com/office/drawing/2014/main" id="{AA44DBC2-4958-400B-91E5-40998F456541}"/>
            </a:ext>
          </a:extLst>
        </xdr:cNvPr>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a:extLst>
            <a:ext uri="{FF2B5EF4-FFF2-40B4-BE49-F238E27FC236}">
              <a16:creationId xmlns:a16="http://schemas.microsoft.com/office/drawing/2014/main" id="{403E7E2C-C2F0-4D1D-8642-D84D85B8C672}"/>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23E39F88-25A4-4E1D-ADF2-1543995E3C17}"/>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FF1C225C-0970-436B-B1B6-3D9C845734E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C6EAB460-36E3-4F96-9ED8-8E10BE0E0B4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A18B1282-3CD2-4434-A481-C052E1B4C9D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57824DDB-4269-4434-B715-F90841B3F68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楕円 460">
          <a:extLst>
            <a:ext uri="{FF2B5EF4-FFF2-40B4-BE49-F238E27FC236}">
              <a16:creationId xmlns:a16="http://schemas.microsoft.com/office/drawing/2014/main" id="{916024AF-1FBB-4E2B-AAE9-46C6FEE44198}"/>
            </a:ext>
          </a:extLst>
        </xdr:cNvPr>
        <xdr:cNvSpPr/>
      </xdr:nvSpPr>
      <xdr:spPr>
        <a:xfrm>
          <a:off x="10426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56078</xdr:rowOff>
    </xdr:from>
    <xdr:ext cx="469744" cy="259045"/>
    <xdr:sp macro="" textlink="">
      <xdr:nvSpPr>
        <xdr:cNvPr id="462" name="【市民会館】&#10;一人当たり面積該当値テキスト">
          <a:extLst>
            <a:ext uri="{FF2B5EF4-FFF2-40B4-BE49-F238E27FC236}">
              <a16:creationId xmlns:a16="http://schemas.microsoft.com/office/drawing/2014/main" id="{391FDB86-34F6-4588-BDEF-AA866C00FC69}"/>
            </a:ext>
          </a:extLst>
        </xdr:cNvPr>
        <xdr:cNvSpPr txBox="1"/>
      </xdr:nvSpPr>
      <xdr:spPr>
        <a:xfrm>
          <a:off x="10515600" y="1822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77651</xdr:rowOff>
    </xdr:from>
    <xdr:to>
      <xdr:col>50</xdr:col>
      <xdr:colOff>165100</xdr:colOff>
      <xdr:row>107</xdr:row>
      <xdr:rowOff>7801</xdr:rowOff>
    </xdr:to>
    <xdr:sp macro="" textlink="">
      <xdr:nvSpPr>
        <xdr:cNvPr id="463" name="楕円 462">
          <a:extLst>
            <a:ext uri="{FF2B5EF4-FFF2-40B4-BE49-F238E27FC236}">
              <a16:creationId xmlns:a16="http://schemas.microsoft.com/office/drawing/2014/main" id="{83A9FBB5-E43A-4300-BB11-D36C4E2021DC}"/>
            </a:ext>
          </a:extLst>
        </xdr:cNvPr>
        <xdr:cNvSpPr/>
      </xdr:nvSpPr>
      <xdr:spPr>
        <a:xfrm>
          <a:off x="9588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128451</xdr:rowOff>
    </xdr:from>
    <xdr:to>
      <xdr:col>55</xdr:col>
      <xdr:colOff>0</xdr:colOff>
      <xdr:row>106</xdr:row>
      <xdr:rowOff>128451</xdr:rowOff>
    </xdr:to>
    <xdr:cxnSp macro="">
      <xdr:nvCxnSpPr>
        <xdr:cNvPr id="464" name="直線コネクタ 463">
          <a:extLst>
            <a:ext uri="{FF2B5EF4-FFF2-40B4-BE49-F238E27FC236}">
              <a16:creationId xmlns:a16="http://schemas.microsoft.com/office/drawing/2014/main" id="{A6B847E6-215A-4F87-9D8C-70D3268F014C}"/>
            </a:ext>
          </a:extLst>
        </xdr:cNvPr>
        <xdr:cNvCxnSpPr/>
      </xdr:nvCxnSpPr>
      <xdr:spPr>
        <a:xfrm>
          <a:off x="9639300" y="183021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80918</xdr:rowOff>
    </xdr:from>
    <xdr:to>
      <xdr:col>46</xdr:col>
      <xdr:colOff>38100</xdr:colOff>
      <xdr:row>107</xdr:row>
      <xdr:rowOff>11068</xdr:rowOff>
    </xdr:to>
    <xdr:sp macro="" textlink="">
      <xdr:nvSpPr>
        <xdr:cNvPr id="465" name="楕円 464">
          <a:extLst>
            <a:ext uri="{FF2B5EF4-FFF2-40B4-BE49-F238E27FC236}">
              <a16:creationId xmlns:a16="http://schemas.microsoft.com/office/drawing/2014/main" id="{42F9CA34-9DAF-4C55-86F6-B536427CEF10}"/>
            </a:ext>
          </a:extLst>
        </xdr:cNvPr>
        <xdr:cNvSpPr/>
      </xdr:nvSpPr>
      <xdr:spPr>
        <a:xfrm>
          <a:off x="8699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128451</xdr:rowOff>
    </xdr:from>
    <xdr:to>
      <xdr:col>50</xdr:col>
      <xdr:colOff>114300</xdr:colOff>
      <xdr:row>106</xdr:row>
      <xdr:rowOff>131718</xdr:rowOff>
    </xdr:to>
    <xdr:cxnSp macro="">
      <xdr:nvCxnSpPr>
        <xdr:cNvPr id="466" name="直線コネクタ 465">
          <a:extLst>
            <a:ext uri="{FF2B5EF4-FFF2-40B4-BE49-F238E27FC236}">
              <a16:creationId xmlns:a16="http://schemas.microsoft.com/office/drawing/2014/main" id="{BEA79B97-309E-4FA5-B26E-D8918694A2BB}"/>
            </a:ext>
          </a:extLst>
        </xdr:cNvPr>
        <xdr:cNvCxnSpPr/>
      </xdr:nvCxnSpPr>
      <xdr:spPr>
        <a:xfrm flipV="1">
          <a:off x="8750300" y="183021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84182</xdr:rowOff>
    </xdr:from>
    <xdr:to>
      <xdr:col>41</xdr:col>
      <xdr:colOff>101600</xdr:colOff>
      <xdr:row>107</xdr:row>
      <xdr:rowOff>14332</xdr:rowOff>
    </xdr:to>
    <xdr:sp macro="" textlink="">
      <xdr:nvSpPr>
        <xdr:cNvPr id="467" name="楕円 466">
          <a:extLst>
            <a:ext uri="{FF2B5EF4-FFF2-40B4-BE49-F238E27FC236}">
              <a16:creationId xmlns:a16="http://schemas.microsoft.com/office/drawing/2014/main" id="{4E6CAD0B-4CED-4AB7-B5C9-F9DAD9BA9E7E}"/>
            </a:ext>
          </a:extLst>
        </xdr:cNvPr>
        <xdr:cNvSpPr/>
      </xdr:nvSpPr>
      <xdr:spPr>
        <a:xfrm>
          <a:off x="7810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131718</xdr:rowOff>
    </xdr:from>
    <xdr:to>
      <xdr:col>45</xdr:col>
      <xdr:colOff>177800</xdr:colOff>
      <xdr:row>106</xdr:row>
      <xdr:rowOff>134982</xdr:rowOff>
    </xdr:to>
    <xdr:cxnSp macro="">
      <xdr:nvCxnSpPr>
        <xdr:cNvPr id="468" name="直線コネクタ 467">
          <a:extLst>
            <a:ext uri="{FF2B5EF4-FFF2-40B4-BE49-F238E27FC236}">
              <a16:creationId xmlns:a16="http://schemas.microsoft.com/office/drawing/2014/main" id="{E397A3C0-3878-43D8-B538-2635FABEEAA0}"/>
            </a:ext>
          </a:extLst>
        </xdr:cNvPr>
        <xdr:cNvCxnSpPr/>
      </xdr:nvCxnSpPr>
      <xdr:spPr>
        <a:xfrm flipV="1">
          <a:off x="7861300" y="183054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69" name="n_1aveValue【市民会館】&#10;一人当たり面積">
          <a:extLst>
            <a:ext uri="{FF2B5EF4-FFF2-40B4-BE49-F238E27FC236}">
              <a16:creationId xmlns:a16="http://schemas.microsoft.com/office/drawing/2014/main" id="{50F9FB28-0467-469B-94FE-DEA1F8A54DAA}"/>
            </a:ext>
          </a:extLst>
        </xdr:cNvPr>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70" name="n_2aveValue【市民会館】&#10;一人当たり面積">
          <a:extLst>
            <a:ext uri="{FF2B5EF4-FFF2-40B4-BE49-F238E27FC236}">
              <a16:creationId xmlns:a16="http://schemas.microsoft.com/office/drawing/2014/main" id="{AAE3E442-D694-41D6-BC21-371740F05391}"/>
            </a:ext>
          </a:extLst>
        </xdr:cNvPr>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71" name="n_3aveValue【市民会館】&#10;一人当たり面積">
          <a:extLst>
            <a:ext uri="{FF2B5EF4-FFF2-40B4-BE49-F238E27FC236}">
              <a16:creationId xmlns:a16="http://schemas.microsoft.com/office/drawing/2014/main" id="{0C09BF50-2149-4C5A-B321-C05C58CF9FD7}"/>
            </a:ext>
          </a:extLst>
        </xdr:cNvPr>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2" name="n_4aveValue【市民会館】&#10;一人当たり面積">
          <a:extLst>
            <a:ext uri="{FF2B5EF4-FFF2-40B4-BE49-F238E27FC236}">
              <a16:creationId xmlns:a16="http://schemas.microsoft.com/office/drawing/2014/main" id="{1BE9C3E1-C2B7-40EC-BF96-17356B7229AD}"/>
            </a:ext>
          </a:extLst>
        </xdr:cNvPr>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170378</xdr:rowOff>
    </xdr:from>
    <xdr:ext cx="469744" cy="259045"/>
    <xdr:sp macro="" textlink="">
      <xdr:nvSpPr>
        <xdr:cNvPr id="473" name="n_1mainValue【市民会館】&#10;一人当たり面積">
          <a:extLst>
            <a:ext uri="{FF2B5EF4-FFF2-40B4-BE49-F238E27FC236}">
              <a16:creationId xmlns:a16="http://schemas.microsoft.com/office/drawing/2014/main" id="{3AA61241-F4E6-4A4C-AE03-1412A3DB35DF}"/>
            </a:ext>
          </a:extLst>
        </xdr:cNvPr>
        <xdr:cNvSpPr txBox="1"/>
      </xdr:nvSpPr>
      <xdr:spPr>
        <a:xfrm>
          <a:off x="93917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2195</xdr:rowOff>
    </xdr:from>
    <xdr:ext cx="469744" cy="259045"/>
    <xdr:sp macro="" textlink="">
      <xdr:nvSpPr>
        <xdr:cNvPr id="474" name="n_2mainValue【市民会館】&#10;一人当たり面積">
          <a:extLst>
            <a:ext uri="{FF2B5EF4-FFF2-40B4-BE49-F238E27FC236}">
              <a16:creationId xmlns:a16="http://schemas.microsoft.com/office/drawing/2014/main" id="{1EFFCB39-952B-4719-B405-030763994F40}"/>
            </a:ext>
          </a:extLst>
        </xdr:cNvPr>
        <xdr:cNvSpPr txBox="1"/>
      </xdr:nvSpPr>
      <xdr:spPr>
        <a:xfrm>
          <a:off x="8515427" y="1834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5459</xdr:rowOff>
    </xdr:from>
    <xdr:ext cx="469744" cy="259045"/>
    <xdr:sp macro="" textlink="">
      <xdr:nvSpPr>
        <xdr:cNvPr id="475" name="n_3mainValue【市民会館】&#10;一人当たり面積">
          <a:extLst>
            <a:ext uri="{FF2B5EF4-FFF2-40B4-BE49-F238E27FC236}">
              <a16:creationId xmlns:a16="http://schemas.microsoft.com/office/drawing/2014/main" id="{02763AC5-D201-4DEA-AE41-39493C37DBCC}"/>
            </a:ext>
          </a:extLst>
        </xdr:cNvPr>
        <xdr:cNvSpPr txBox="1"/>
      </xdr:nvSpPr>
      <xdr:spPr>
        <a:xfrm>
          <a:off x="7626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a:extLst>
            <a:ext uri="{FF2B5EF4-FFF2-40B4-BE49-F238E27FC236}">
              <a16:creationId xmlns:a16="http://schemas.microsoft.com/office/drawing/2014/main" id="{1525FA6C-5DC9-4C65-B75B-0D3760C6656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a:extLst>
            <a:ext uri="{FF2B5EF4-FFF2-40B4-BE49-F238E27FC236}">
              <a16:creationId xmlns:a16="http://schemas.microsoft.com/office/drawing/2014/main" id="{04135AE6-C03F-4C6F-84B1-D3666BCE55D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a:extLst>
            <a:ext uri="{FF2B5EF4-FFF2-40B4-BE49-F238E27FC236}">
              <a16:creationId xmlns:a16="http://schemas.microsoft.com/office/drawing/2014/main" id="{6CA29330-42A1-44F7-B81E-86B7D82E2FA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a:extLst>
            <a:ext uri="{FF2B5EF4-FFF2-40B4-BE49-F238E27FC236}">
              <a16:creationId xmlns:a16="http://schemas.microsoft.com/office/drawing/2014/main" id="{82E96507-5844-44B4-A4BC-87252F5A79B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a:extLst>
            <a:ext uri="{FF2B5EF4-FFF2-40B4-BE49-F238E27FC236}">
              <a16:creationId xmlns:a16="http://schemas.microsoft.com/office/drawing/2014/main" id="{1D5EC7B9-AAF2-43C3-B5BA-0F34DAE6143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a:extLst>
            <a:ext uri="{FF2B5EF4-FFF2-40B4-BE49-F238E27FC236}">
              <a16:creationId xmlns:a16="http://schemas.microsoft.com/office/drawing/2014/main" id="{6D0FBFAB-3B71-4F1E-9E5F-0A6E822BE7D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a:extLst>
            <a:ext uri="{FF2B5EF4-FFF2-40B4-BE49-F238E27FC236}">
              <a16:creationId xmlns:a16="http://schemas.microsoft.com/office/drawing/2014/main" id="{322D9260-DABF-4CB9-B77C-76D38FB59D0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a:extLst>
            <a:ext uri="{FF2B5EF4-FFF2-40B4-BE49-F238E27FC236}">
              <a16:creationId xmlns:a16="http://schemas.microsoft.com/office/drawing/2014/main" id="{2FB8A7EE-7ED9-4421-B179-7F9E30433DC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a:extLst>
            <a:ext uri="{FF2B5EF4-FFF2-40B4-BE49-F238E27FC236}">
              <a16:creationId xmlns:a16="http://schemas.microsoft.com/office/drawing/2014/main" id="{EF34A2F9-B95C-4F34-8FEF-D5088FAF04F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a:extLst>
            <a:ext uri="{FF2B5EF4-FFF2-40B4-BE49-F238E27FC236}">
              <a16:creationId xmlns:a16="http://schemas.microsoft.com/office/drawing/2014/main" id="{155B73FB-7F34-4789-AD44-575003139AC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a:extLst>
            <a:ext uri="{FF2B5EF4-FFF2-40B4-BE49-F238E27FC236}">
              <a16:creationId xmlns:a16="http://schemas.microsoft.com/office/drawing/2014/main" id="{A0D33080-A235-4CB6-BF6F-3CA3CFE6F8A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a:extLst>
            <a:ext uri="{FF2B5EF4-FFF2-40B4-BE49-F238E27FC236}">
              <a16:creationId xmlns:a16="http://schemas.microsoft.com/office/drawing/2014/main" id="{5F8D4B6B-631D-460D-ABAE-1DCAB431F5E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a:extLst>
            <a:ext uri="{FF2B5EF4-FFF2-40B4-BE49-F238E27FC236}">
              <a16:creationId xmlns:a16="http://schemas.microsoft.com/office/drawing/2014/main" id="{D0F87F26-E529-4B10-99CC-4415678FD28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a:extLst>
            <a:ext uri="{FF2B5EF4-FFF2-40B4-BE49-F238E27FC236}">
              <a16:creationId xmlns:a16="http://schemas.microsoft.com/office/drawing/2014/main" id="{CF938A53-CA46-468E-8D8C-D4545848460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a:extLst>
            <a:ext uri="{FF2B5EF4-FFF2-40B4-BE49-F238E27FC236}">
              <a16:creationId xmlns:a16="http://schemas.microsoft.com/office/drawing/2014/main" id="{5218F96F-C54A-4792-9C8B-AFF8AFC37E9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a:extLst>
            <a:ext uri="{FF2B5EF4-FFF2-40B4-BE49-F238E27FC236}">
              <a16:creationId xmlns:a16="http://schemas.microsoft.com/office/drawing/2014/main" id="{2891DEDE-438C-44AA-B7C8-E1204651742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a:extLst>
            <a:ext uri="{FF2B5EF4-FFF2-40B4-BE49-F238E27FC236}">
              <a16:creationId xmlns:a16="http://schemas.microsoft.com/office/drawing/2014/main" id="{5154BE8B-DD72-4FD5-907E-D8EC0FB48D6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a:extLst>
            <a:ext uri="{FF2B5EF4-FFF2-40B4-BE49-F238E27FC236}">
              <a16:creationId xmlns:a16="http://schemas.microsoft.com/office/drawing/2014/main" id="{C9C52806-41AD-49F7-97C8-9CC93D98AFC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a:extLst>
            <a:ext uri="{FF2B5EF4-FFF2-40B4-BE49-F238E27FC236}">
              <a16:creationId xmlns:a16="http://schemas.microsoft.com/office/drawing/2014/main" id="{3C41A0E8-3F8C-4CF4-A0A2-693A9296965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a:extLst>
            <a:ext uri="{FF2B5EF4-FFF2-40B4-BE49-F238E27FC236}">
              <a16:creationId xmlns:a16="http://schemas.microsoft.com/office/drawing/2014/main" id="{46D43CF1-AE25-447B-9DBC-7B3D582EA73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a:extLst>
            <a:ext uri="{FF2B5EF4-FFF2-40B4-BE49-F238E27FC236}">
              <a16:creationId xmlns:a16="http://schemas.microsoft.com/office/drawing/2014/main" id="{FB721937-5566-445A-B03E-9261C6D25DB6}"/>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a:extLst>
            <a:ext uri="{FF2B5EF4-FFF2-40B4-BE49-F238E27FC236}">
              <a16:creationId xmlns:a16="http://schemas.microsoft.com/office/drawing/2014/main" id="{78DEEC51-FC87-4731-BDC2-DE0841A45C9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a:extLst>
            <a:ext uri="{FF2B5EF4-FFF2-40B4-BE49-F238E27FC236}">
              <a16:creationId xmlns:a16="http://schemas.microsoft.com/office/drawing/2014/main" id="{0F2D3BC6-A247-4611-91C8-DC57573AD86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a:extLst>
            <a:ext uri="{FF2B5EF4-FFF2-40B4-BE49-F238E27FC236}">
              <a16:creationId xmlns:a16="http://schemas.microsoft.com/office/drawing/2014/main" id="{48B2F823-9E4B-447A-A45B-4F6D166BE6B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a:extLst>
            <a:ext uri="{FF2B5EF4-FFF2-40B4-BE49-F238E27FC236}">
              <a16:creationId xmlns:a16="http://schemas.microsoft.com/office/drawing/2014/main" id="{AC19BBBD-C5B7-49B1-A250-51DEDA7C108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a:extLst>
            <a:ext uri="{FF2B5EF4-FFF2-40B4-BE49-F238E27FC236}">
              <a16:creationId xmlns:a16="http://schemas.microsoft.com/office/drawing/2014/main" id="{DBB5A7D8-90ED-436C-8F1E-E516551F5E08}"/>
            </a:ext>
          </a:extLst>
        </xdr:cNvPr>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a:extLst>
            <a:ext uri="{FF2B5EF4-FFF2-40B4-BE49-F238E27FC236}">
              <a16:creationId xmlns:a16="http://schemas.microsoft.com/office/drawing/2014/main" id="{DBDCA44B-E316-42F9-9485-6520280F87D2}"/>
            </a:ext>
          </a:extLst>
        </xdr:cNvPr>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a:extLst>
            <a:ext uri="{FF2B5EF4-FFF2-40B4-BE49-F238E27FC236}">
              <a16:creationId xmlns:a16="http://schemas.microsoft.com/office/drawing/2014/main" id="{014C2BDB-BF70-43BC-83FC-DD555D527679}"/>
            </a:ext>
          </a:extLst>
        </xdr:cNvPr>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a:extLst>
            <a:ext uri="{FF2B5EF4-FFF2-40B4-BE49-F238E27FC236}">
              <a16:creationId xmlns:a16="http://schemas.microsoft.com/office/drawing/2014/main" id="{506F8510-25FA-4896-B665-1D98D886F947}"/>
            </a:ext>
          </a:extLst>
        </xdr:cNvPr>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a:extLst>
            <a:ext uri="{FF2B5EF4-FFF2-40B4-BE49-F238E27FC236}">
              <a16:creationId xmlns:a16="http://schemas.microsoft.com/office/drawing/2014/main" id="{383D88D6-AEEC-4823-A076-38838EDCD57D}"/>
            </a:ext>
          </a:extLst>
        </xdr:cNvPr>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06" name="【一般廃棄物処理施設】&#10;有形固定資産減価償却率平均値テキスト">
          <a:extLst>
            <a:ext uri="{FF2B5EF4-FFF2-40B4-BE49-F238E27FC236}">
              <a16:creationId xmlns:a16="http://schemas.microsoft.com/office/drawing/2014/main" id="{5BB14936-0A10-4293-BDBE-CEEC8F49450A}"/>
            </a:ext>
          </a:extLst>
        </xdr:cNvPr>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a:extLst>
            <a:ext uri="{FF2B5EF4-FFF2-40B4-BE49-F238E27FC236}">
              <a16:creationId xmlns:a16="http://schemas.microsoft.com/office/drawing/2014/main" id="{1A994214-59CC-4803-8086-EB2CD68B9A03}"/>
            </a:ext>
          </a:extLst>
        </xdr:cNvPr>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a:extLst>
            <a:ext uri="{FF2B5EF4-FFF2-40B4-BE49-F238E27FC236}">
              <a16:creationId xmlns:a16="http://schemas.microsoft.com/office/drawing/2014/main" id="{886420C6-498C-4780-A037-76DC6606FACC}"/>
            </a:ext>
          </a:extLst>
        </xdr:cNvPr>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a:extLst>
            <a:ext uri="{FF2B5EF4-FFF2-40B4-BE49-F238E27FC236}">
              <a16:creationId xmlns:a16="http://schemas.microsoft.com/office/drawing/2014/main" id="{C1DB7C67-2D1A-4972-8AE2-D51EFBC6D3D8}"/>
            </a:ext>
          </a:extLst>
        </xdr:cNvPr>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a:extLst>
            <a:ext uri="{FF2B5EF4-FFF2-40B4-BE49-F238E27FC236}">
              <a16:creationId xmlns:a16="http://schemas.microsoft.com/office/drawing/2014/main" id="{11721381-C706-484A-ACBE-6A8CD57C3CC6}"/>
            </a:ext>
          </a:extLst>
        </xdr:cNvPr>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a:extLst>
            <a:ext uri="{FF2B5EF4-FFF2-40B4-BE49-F238E27FC236}">
              <a16:creationId xmlns:a16="http://schemas.microsoft.com/office/drawing/2014/main" id="{D14AF848-C2ED-4EA5-B13D-9F50AF3296EE}"/>
            </a:ext>
          </a:extLst>
        </xdr:cNvPr>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E08909DE-3E16-4901-90F0-139B596864F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BD60855E-B6A5-403E-B4BB-3DC18D49EA5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D6C30068-4156-4C41-8910-1C1F007BA9C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C3C20737-4D0B-4209-BB87-9E50EA29E8B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CADE08C8-64C4-4C73-B4D0-D58270B4766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147864</xdr:rowOff>
    </xdr:from>
    <xdr:to>
      <xdr:col>85</xdr:col>
      <xdr:colOff>177800</xdr:colOff>
      <xdr:row>35</xdr:row>
      <xdr:rowOff>78014</xdr:rowOff>
    </xdr:to>
    <xdr:sp macro="" textlink="">
      <xdr:nvSpPr>
        <xdr:cNvPr id="517" name="楕円 516">
          <a:extLst>
            <a:ext uri="{FF2B5EF4-FFF2-40B4-BE49-F238E27FC236}">
              <a16:creationId xmlns:a16="http://schemas.microsoft.com/office/drawing/2014/main" id="{C2C9F0D6-1979-47D9-8CC3-9A1C33BBFF8F}"/>
            </a:ext>
          </a:extLst>
        </xdr:cNvPr>
        <xdr:cNvSpPr/>
      </xdr:nvSpPr>
      <xdr:spPr>
        <a:xfrm>
          <a:off x="16268700" y="597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170741</xdr:rowOff>
    </xdr:from>
    <xdr:ext cx="405111" cy="259045"/>
    <xdr:sp macro="" textlink="">
      <xdr:nvSpPr>
        <xdr:cNvPr id="518" name="【一般廃棄物処理施設】&#10;有形固定資産減価償却率該当値テキスト">
          <a:extLst>
            <a:ext uri="{FF2B5EF4-FFF2-40B4-BE49-F238E27FC236}">
              <a16:creationId xmlns:a16="http://schemas.microsoft.com/office/drawing/2014/main" id="{C211DEBE-7D33-450E-8F77-7A6FB988F57B}"/>
            </a:ext>
          </a:extLst>
        </xdr:cNvPr>
        <xdr:cNvSpPr txBox="1"/>
      </xdr:nvSpPr>
      <xdr:spPr>
        <a:xfrm>
          <a:off x="16357600" y="58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62956</xdr:rowOff>
    </xdr:from>
    <xdr:to>
      <xdr:col>81</xdr:col>
      <xdr:colOff>101600</xdr:colOff>
      <xdr:row>34</xdr:row>
      <xdr:rowOff>164556</xdr:rowOff>
    </xdr:to>
    <xdr:sp macro="" textlink="">
      <xdr:nvSpPr>
        <xdr:cNvPr id="519" name="楕円 518">
          <a:extLst>
            <a:ext uri="{FF2B5EF4-FFF2-40B4-BE49-F238E27FC236}">
              <a16:creationId xmlns:a16="http://schemas.microsoft.com/office/drawing/2014/main" id="{B41FC79D-E2F4-477B-9084-F58D92B6324F}"/>
            </a:ext>
          </a:extLst>
        </xdr:cNvPr>
        <xdr:cNvSpPr/>
      </xdr:nvSpPr>
      <xdr:spPr>
        <a:xfrm>
          <a:off x="15430500" y="589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113756</xdr:rowOff>
    </xdr:from>
    <xdr:to>
      <xdr:col>85</xdr:col>
      <xdr:colOff>127000</xdr:colOff>
      <xdr:row>35</xdr:row>
      <xdr:rowOff>27214</xdr:rowOff>
    </xdr:to>
    <xdr:cxnSp macro="">
      <xdr:nvCxnSpPr>
        <xdr:cNvPr id="520" name="直線コネクタ 519">
          <a:extLst>
            <a:ext uri="{FF2B5EF4-FFF2-40B4-BE49-F238E27FC236}">
              <a16:creationId xmlns:a16="http://schemas.microsoft.com/office/drawing/2014/main" id="{D693CB13-B93D-483A-A296-72A164D86E8C}"/>
            </a:ext>
          </a:extLst>
        </xdr:cNvPr>
        <xdr:cNvCxnSpPr/>
      </xdr:nvCxnSpPr>
      <xdr:spPr>
        <a:xfrm>
          <a:off x="15481300" y="5943056"/>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149497</xdr:rowOff>
    </xdr:from>
    <xdr:to>
      <xdr:col>76</xdr:col>
      <xdr:colOff>165100</xdr:colOff>
      <xdr:row>34</xdr:row>
      <xdr:rowOff>79647</xdr:rowOff>
    </xdr:to>
    <xdr:sp macro="" textlink="">
      <xdr:nvSpPr>
        <xdr:cNvPr id="521" name="楕円 520">
          <a:extLst>
            <a:ext uri="{FF2B5EF4-FFF2-40B4-BE49-F238E27FC236}">
              <a16:creationId xmlns:a16="http://schemas.microsoft.com/office/drawing/2014/main" id="{51648CF1-F2E2-4FCC-90CF-13F76F5C7D54}"/>
            </a:ext>
          </a:extLst>
        </xdr:cNvPr>
        <xdr:cNvSpPr/>
      </xdr:nvSpPr>
      <xdr:spPr>
        <a:xfrm>
          <a:off x="14541500" y="58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28847</xdr:rowOff>
    </xdr:from>
    <xdr:to>
      <xdr:col>81</xdr:col>
      <xdr:colOff>50800</xdr:colOff>
      <xdr:row>34</xdr:row>
      <xdr:rowOff>113756</xdr:rowOff>
    </xdr:to>
    <xdr:cxnSp macro="">
      <xdr:nvCxnSpPr>
        <xdr:cNvPr id="522" name="直線コネクタ 521">
          <a:extLst>
            <a:ext uri="{FF2B5EF4-FFF2-40B4-BE49-F238E27FC236}">
              <a16:creationId xmlns:a16="http://schemas.microsoft.com/office/drawing/2014/main" id="{ACE28230-E930-4D51-9BFB-24580A90DBF4}"/>
            </a:ext>
          </a:extLst>
        </xdr:cNvPr>
        <xdr:cNvCxnSpPr/>
      </xdr:nvCxnSpPr>
      <xdr:spPr>
        <a:xfrm>
          <a:off x="14592300" y="585814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144599</xdr:rowOff>
    </xdr:from>
    <xdr:to>
      <xdr:col>72</xdr:col>
      <xdr:colOff>38100</xdr:colOff>
      <xdr:row>34</xdr:row>
      <xdr:rowOff>74749</xdr:rowOff>
    </xdr:to>
    <xdr:sp macro="" textlink="">
      <xdr:nvSpPr>
        <xdr:cNvPr id="523" name="楕円 522">
          <a:extLst>
            <a:ext uri="{FF2B5EF4-FFF2-40B4-BE49-F238E27FC236}">
              <a16:creationId xmlns:a16="http://schemas.microsoft.com/office/drawing/2014/main" id="{EFB1E331-E3C4-44D6-AB5D-BD051284EAA1}"/>
            </a:ext>
          </a:extLst>
        </xdr:cNvPr>
        <xdr:cNvSpPr/>
      </xdr:nvSpPr>
      <xdr:spPr>
        <a:xfrm>
          <a:off x="13652500" y="580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23949</xdr:rowOff>
    </xdr:from>
    <xdr:to>
      <xdr:col>76</xdr:col>
      <xdr:colOff>114300</xdr:colOff>
      <xdr:row>34</xdr:row>
      <xdr:rowOff>28847</xdr:rowOff>
    </xdr:to>
    <xdr:cxnSp macro="">
      <xdr:nvCxnSpPr>
        <xdr:cNvPr id="524" name="直線コネクタ 523">
          <a:extLst>
            <a:ext uri="{FF2B5EF4-FFF2-40B4-BE49-F238E27FC236}">
              <a16:creationId xmlns:a16="http://schemas.microsoft.com/office/drawing/2014/main" id="{4ED3C43F-E136-4C85-A06C-E909964ED152}"/>
            </a:ext>
          </a:extLst>
        </xdr:cNvPr>
        <xdr:cNvCxnSpPr/>
      </xdr:nvCxnSpPr>
      <xdr:spPr>
        <a:xfrm>
          <a:off x="13703300" y="585324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25" name="n_1aveValue【一般廃棄物処理施設】&#10;有形固定資産減価償却率">
          <a:extLst>
            <a:ext uri="{FF2B5EF4-FFF2-40B4-BE49-F238E27FC236}">
              <a16:creationId xmlns:a16="http://schemas.microsoft.com/office/drawing/2014/main" id="{1E372B23-1082-4FA2-AEA1-0EFBFF3545C9}"/>
            </a:ext>
          </a:extLst>
        </xdr:cNvPr>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26" name="n_2aveValue【一般廃棄物処理施設】&#10;有形固定資産減価償却率">
          <a:extLst>
            <a:ext uri="{FF2B5EF4-FFF2-40B4-BE49-F238E27FC236}">
              <a16:creationId xmlns:a16="http://schemas.microsoft.com/office/drawing/2014/main" id="{943AB710-1894-4FBC-966A-D6B37E4063E2}"/>
            </a:ext>
          </a:extLst>
        </xdr:cNvPr>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27" name="n_3aveValue【一般廃棄物処理施設】&#10;有形固定資産減価償却率">
          <a:extLst>
            <a:ext uri="{FF2B5EF4-FFF2-40B4-BE49-F238E27FC236}">
              <a16:creationId xmlns:a16="http://schemas.microsoft.com/office/drawing/2014/main" id="{5EBE39C2-F22F-4C4B-BF6C-C2B3290FDD76}"/>
            </a:ext>
          </a:extLst>
        </xdr:cNvPr>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8" name="n_4aveValue【一般廃棄物処理施設】&#10;有形固定資産減価償却率">
          <a:extLst>
            <a:ext uri="{FF2B5EF4-FFF2-40B4-BE49-F238E27FC236}">
              <a16:creationId xmlns:a16="http://schemas.microsoft.com/office/drawing/2014/main" id="{65C5D3DE-0869-4B94-A65C-FFA041621735}"/>
            </a:ext>
          </a:extLst>
        </xdr:cNvPr>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9633</xdr:rowOff>
    </xdr:from>
    <xdr:ext cx="405111" cy="259045"/>
    <xdr:sp macro="" textlink="">
      <xdr:nvSpPr>
        <xdr:cNvPr id="529" name="n_1mainValue【一般廃棄物処理施設】&#10;有形固定資産減価償却率">
          <a:extLst>
            <a:ext uri="{FF2B5EF4-FFF2-40B4-BE49-F238E27FC236}">
              <a16:creationId xmlns:a16="http://schemas.microsoft.com/office/drawing/2014/main" id="{79F829B0-D47A-428C-A4DF-0F38677EED23}"/>
            </a:ext>
          </a:extLst>
        </xdr:cNvPr>
        <xdr:cNvSpPr txBox="1"/>
      </xdr:nvSpPr>
      <xdr:spPr>
        <a:xfrm>
          <a:off x="15266044" y="56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96174</xdr:rowOff>
    </xdr:from>
    <xdr:ext cx="405111" cy="259045"/>
    <xdr:sp macro="" textlink="">
      <xdr:nvSpPr>
        <xdr:cNvPr id="530" name="n_2mainValue【一般廃棄物処理施設】&#10;有形固定資産減価償却率">
          <a:extLst>
            <a:ext uri="{FF2B5EF4-FFF2-40B4-BE49-F238E27FC236}">
              <a16:creationId xmlns:a16="http://schemas.microsoft.com/office/drawing/2014/main" id="{91AA7510-484C-4E27-8AF7-4CF4E0DE523F}"/>
            </a:ext>
          </a:extLst>
        </xdr:cNvPr>
        <xdr:cNvSpPr txBox="1"/>
      </xdr:nvSpPr>
      <xdr:spPr>
        <a:xfrm>
          <a:off x="14389744" y="558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91276</xdr:rowOff>
    </xdr:from>
    <xdr:ext cx="405111" cy="259045"/>
    <xdr:sp macro="" textlink="">
      <xdr:nvSpPr>
        <xdr:cNvPr id="531" name="n_3mainValue【一般廃棄物処理施設】&#10;有形固定資産減価償却率">
          <a:extLst>
            <a:ext uri="{FF2B5EF4-FFF2-40B4-BE49-F238E27FC236}">
              <a16:creationId xmlns:a16="http://schemas.microsoft.com/office/drawing/2014/main" id="{CEE45F5B-C269-4132-AE21-C381D842013A}"/>
            </a:ext>
          </a:extLst>
        </xdr:cNvPr>
        <xdr:cNvSpPr txBox="1"/>
      </xdr:nvSpPr>
      <xdr:spPr>
        <a:xfrm>
          <a:off x="13500744" y="557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a:extLst>
            <a:ext uri="{FF2B5EF4-FFF2-40B4-BE49-F238E27FC236}">
              <a16:creationId xmlns:a16="http://schemas.microsoft.com/office/drawing/2014/main" id="{29D6A61E-9885-4543-A45B-F9077F6A1AC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a:extLst>
            <a:ext uri="{FF2B5EF4-FFF2-40B4-BE49-F238E27FC236}">
              <a16:creationId xmlns:a16="http://schemas.microsoft.com/office/drawing/2014/main" id="{79F5722E-CE61-4367-8E9B-83D681FA0DD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a:extLst>
            <a:ext uri="{FF2B5EF4-FFF2-40B4-BE49-F238E27FC236}">
              <a16:creationId xmlns:a16="http://schemas.microsoft.com/office/drawing/2014/main" id="{3B1BF305-A0DF-45A1-9DF2-280313B7900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a:extLst>
            <a:ext uri="{FF2B5EF4-FFF2-40B4-BE49-F238E27FC236}">
              <a16:creationId xmlns:a16="http://schemas.microsoft.com/office/drawing/2014/main" id="{8F9AE771-DE2F-4FD1-83A6-DF5660E8A88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a:extLst>
            <a:ext uri="{FF2B5EF4-FFF2-40B4-BE49-F238E27FC236}">
              <a16:creationId xmlns:a16="http://schemas.microsoft.com/office/drawing/2014/main" id="{A7F66381-4AC5-442F-829C-10C028C8BAB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a:extLst>
            <a:ext uri="{FF2B5EF4-FFF2-40B4-BE49-F238E27FC236}">
              <a16:creationId xmlns:a16="http://schemas.microsoft.com/office/drawing/2014/main" id="{B8201FB7-34A8-4C60-AB65-CFE3F116CCD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a:extLst>
            <a:ext uri="{FF2B5EF4-FFF2-40B4-BE49-F238E27FC236}">
              <a16:creationId xmlns:a16="http://schemas.microsoft.com/office/drawing/2014/main" id="{7C4DD732-B16D-4330-86F3-BE644BBB004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a:extLst>
            <a:ext uri="{FF2B5EF4-FFF2-40B4-BE49-F238E27FC236}">
              <a16:creationId xmlns:a16="http://schemas.microsoft.com/office/drawing/2014/main" id="{CC53E1AD-4C65-41E4-A3FB-2E41B3913E7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a:extLst>
            <a:ext uri="{FF2B5EF4-FFF2-40B4-BE49-F238E27FC236}">
              <a16:creationId xmlns:a16="http://schemas.microsoft.com/office/drawing/2014/main" id="{1B2756A8-D302-477E-8C9F-9B7FEE777EF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a:extLst>
            <a:ext uri="{FF2B5EF4-FFF2-40B4-BE49-F238E27FC236}">
              <a16:creationId xmlns:a16="http://schemas.microsoft.com/office/drawing/2014/main" id="{38F1046E-85FE-40A7-8132-884F73583F0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a:extLst>
            <a:ext uri="{FF2B5EF4-FFF2-40B4-BE49-F238E27FC236}">
              <a16:creationId xmlns:a16="http://schemas.microsoft.com/office/drawing/2014/main" id="{580E0A1C-AA8B-429F-9A43-F598FC77A4B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a:extLst>
            <a:ext uri="{FF2B5EF4-FFF2-40B4-BE49-F238E27FC236}">
              <a16:creationId xmlns:a16="http://schemas.microsoft.com/office/drawing/2014/main" id="{653E8202-AFB2-4979-A7BF-FF3E2DF630A6}"/>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a:extLst>
            <a:ext uri="{FF2B5EF4-FFF2-40B4-BE49-F238E27FC236}">
              <a16:creationId xmlns:a16="http://schemas.microsoft.com/office/drawing/2014/main" id="{0089BD56-CA6F-4B2F-A6F7-9A127C43611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a:extLst>
            <a:ext uri="{FF2B5EF4-FFF2-40B4-BE49-F238E27FC236}">
              <a16:creationId xmlns:a16="http://schemas.microsoft.com/office/drawing/2014/main" id="{12CBB1A4-0424-499B-AAEB-AE0FF64B6A3E}"/>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a:extLst>
            <a:ext uri="{FF2B5EF4-FFF2-40B4-BE49-F238E27FC236}">
              <a16:creationId xmlns:a16="http://schemas.microsoft.com/office/drawing/2014/main" id="{999C0AFC-8FD3-494E-93C1-43060A9C067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a:extLst>
            <a:ext uri="{FF2B5EF4-FFF2-40B4-BE49-F238E27FC236}">
              <a16:creationId xmlns:a16="http://schemas.microsoft.com/office/drawing/2014/main" id="{B7295F19-9E48-4E70-AF21-BDA94C94D3E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a:extLst>
            <a:ext uri="{FF2B5EF4-FFF2-40B4-BE49-F238E27FC236}">
              <a16:creationId xmlns:a16="http://schemas.microsoft.com/office/drawing/2014/main" id="{6A66395A-027C-4124-B405-2492C2C57E35}"/>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a:extLst>
            <a:ext uri="{FF2B5EF4-FFF2-40B4-BE49-F238E27FC236}">
              <a16:creationId xmlns:a16="http://schemas.microsoft.com/office/drawing/2014/main" id="{F0380347-41BC-4DC6-9F25-8A81FE8BF06C}"/>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a:extLst>
            <a:ext uri="{FF2B5EF4-FFF2-40B4-BE49-F238E27FC236}">
              <a16:creationId xmlns:a16="http://schemas.microsoft.com/office/drawing/2014/main" id="{F02C154B-B604-448E-BEB5-BB25DD66C2D6}"/>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a:extLst>
            <a:ext uri="{FF2B5EF4-FFF2-40B4-BE49-F238E27FC236}">
              <a16:creationId xmlns:a16="http://schemas.microsoft.com/office/drawing/2014/main" id="{E65C5D79-CFB3-4970-B846-D04BA03DE32B}"/>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a:extLst>
            <a:ext uri="{FF2B5EF4-FFF2-40B4-BE49-F238E27FC236}">
              <a16:creationId xmlns:a16="http://schemas.microsoft.com/office/drawing/2014/main" id="{70E54433-AA93-4844-A10B-739A5C87C30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a:extLst>
            <a:ext uri="{FF2B5EF4-FFF2-40B4-BE49-F238E27FC236}">
              <a16:creationId xmlns:a16="http://schemas.microsoft.com/office/drawing/2014/main" id="{63755142-2A88-4CA9-9B27-DC9B5174D409}"/>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a:extLst>
            <a:ext uri="{FF2B5EF4-FFF2-40B4-BE49-F238E27FC236}">
              <a16:creationId xmlns:a16="http://schemas.microsoft.com/office/drawing/2014/main" id="{C345951F-5F4D-450D-86D5-DAFF3ED8FF1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a:extLst>
            <a:ext uri="{FF2B5EF4-FFF2-40B4-BE49-F238E27FC236}">
              <a16:creationId xmlns:a16="http://schemas.microsoft.com/office/drawing/2014/main" id="{FBCD0EFB-97AB-4FF0-B682-27E7708E6AD1}"/>
            </a:ext>
          </a:extLst>
        </xdr:cNvPr>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a:extLst>
            <a:ext uri="{FF2B5EF4-FFF2-40B4-BE49-F238E27FC236}">
              <a16:creationId xmlns:a16="http://schemas.microsoft.com/office/drawing/2014/main" id="{EBCF00C6-A2D3-4450-AAB5-D1D2FB95B070}"/>
            </a:ext>
          </a:extLst>
        </xdr:cNvPr>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a:extLst>
            <a:ext uri="{FF2B5EF4-FFF2-40B4-BE49-F238E27FC236}">
              <a16:creationId xmlns:a16="http://schemas.microsoft.com/office/drawing/2014/main" id="{285AF360-52C7-42C4-AF98-1DC609D467AC}"/>
            </a:ext>
          </a:extLst>
        </xdr:cNvPr>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a:extLst>
            <a:ext uri="{FF2B5EF4-FFF2-40B4-BE49-F238E27FC236}">
              <a16:creationId xmlns:a16="http://schemas.microsoft.com/office/drawing/2014/main" id="{AAAC04D4-3234-480A-A269-E8E1A35914CB}"/>
            </a:ext>
          </a:extLst>
        </xdr:cNvPr>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a:extLst>
            <a:ext uri="{FF2B5EF4-FFF2-40B4-BE49-F238E27FC236}">
              <a16:creationId xmlns:a16="http://schemas.microsoft.com/office/drawing/2014/main" id="{58CE396F-F577-4276-97A2-74DF729FE8B9}"/>
            </a:ext>
          </a:extLst>
        </xdr:cNvPr>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126915</xdr:rowOff>
    </xdr:from>
    <xdr:ext cx="534377" cy="259045"/>
    <xdr:sp macro="" textlink="">
      <xdr:nvSpPr>
        <xdr:cNvPr id="560" name="【一般廃棄物処理施設】&#10;一人当たり有形固定資産（償却資産）額平均値テキスト">
          <a:extLst>
            <a:ext uri="{FF2B5EF4-FFF2-40B4-BE49-F238E27FC236}">
              <a16:creationId xmlns:a16="http://schemas.microsoft.com/office/drawing/2014/main" id="{18644193-86A6-47E5-8677-5906995130D6}"/>
            </a:ext>
          </a:extLst>
        </xdr:cNvPr>
        <xdr:cNvSpPr txBox="1"/>
      </xdr:nvSpPr>
      <xdr:spPr>
        <a:xfrm>
          <a:off x="22199600" y="6984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a:extLst>
            <a:ext uri="{FF2B5EF4-FFF2-40B4-BE49-F238E27FC236}">
              <a16:creationId xmlns:a16="http://schemas.microsoft.com/office/drawing/2014/main" id="{0CC08908-A543-4EE9-B466-E3AA4892B33F}"/>
            </a:ext>
          </a:extLst>
        </xdr:cNvPr>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a:extLst>
            <a:ext uri="{FF2B5EF4-FFF2-40B4-BE49-F238E27FC236}">
              <a16:creationId xmlns:a16="http://schemas.microsoft.com/office/drawing/2014/main" id="{82249D60-82D9-4E91-BF85-1E771FAF7D45}"/>
            </a:ext>
          </a:extLst>
        </xdr:cNvPr>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a:extLst>
            <a:ext uri="{FF2B5EF4-FFF2-40B4-BE49-F238E27FC236}">
              <a16:creationId xmlns:a16="http://schemas.microsoft.com/office/drawing/2014/main" id="{EBE46B09-D9B0-496D-8F74-43DDB88A58FA}"/>
            </a:ext>
          </a:extLst>
        </xdr:cNvPr>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a:extLst>
            <a:ext uri="{FF2B5EF4-FFF2-40B4-BE49-F238E27FC236}">
              <a16:creationId xmlns:a16="http://schemas.microsoft.com/office/drawing/2014/main" id="{A12115E7-8641-4EE3-92B5-C77CCC3B1B31}"/>
            </a:ext>
          </a:extLst>
        </xdr:cNvPr>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a:extLst>
            <a:ext uri="{FF2B5EF4-FFF2-40B4-BE49-F238E27FC236}">
              <a16:creationId xmlns:a16="http://schemas.microsoft.com/office/drawing/2014/main" id="{930844CE-AA3B-4843-8564-26315166D85D}"/>
            </a:ext>
          </a:extLst>
        </xdr:cNvPr>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95EF051E-1DA8-4345-9A72-917EB8D6186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D820128C-7297-46B5-AB2D-4CAD28F4AF0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FC02095F-DA97-4C13-BEAC-058D09874BD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52A2C225-3AB6-498E-935F-2E5AC9964AE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F0BAAAE6-835E-490C-B370-F9E5ADD71B9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140113</xdr:rowOff>
    </xdr:from>
    <xdr:to>
      <xdr:col>116</xdr:col>
      <xdr:colOff>114300</xdr:colOff>
      <xdr:row>41</xdr:row>
      <xdr:rowOff>70263</xdr:rowOff>
    </xdr:to>
    <xdr:sp macro="" textlink="">
      <xdr:nvSpPr>
        <xdr:cNvPr id="571" name="楕円 570">
          <a:extLst>
            <a:ext uri="{FF2B5EF4-FFF2-40B4-BE49-F238E27FC236}">
              <a16:creationId xmlns:a16="http://schemas.microsoft.com/office/drawing/2014/main" id="{A8F3245F-183C-488B-B0D5-6E26FE9E7B28}"/>
            </a:ext>
          </a:extLst>
        </xdr:cNvPr>
        <xdr:cNvSpPr/>
      </xdr:nvSpPr>
      <xdr:spPr>
        <a:xfrm>
          <a:off x="22110700" y="69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162990</xdr:rowOff>
    </xdr:from>
    <xdr:ext cx="534377" cy="259045"/>
    <xdr:sp macro="" textlink="">
      <xdr:nvSpPr>
        <xdr:cNvPr id="572" name="【一般廃棄物処理施設】&#10;一人当たり有形固定資産（償却資産）額該当値テキスト">
          <a:extLst>
            <a:ext uri="{FF2B5EF4-FFF2-40B4-BE49-F238E27FC236}">
              <a16:creationId xmlns:a16="http://schemas.microsoft.com/office/drawing/2014/main" id="{C8EE3040-4EA0-41BC-AAF0-CD553B058135}"/>
            </a:ext>
          </a:extLst>
        </xdr:cNvPr>
        <xdr:cNvSpPr txBox="1"/>
      </xdr:nvSpPr>
      <xdr:spPr>
        <a:xfrm>
          <a:off x="22199600" y="684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152450</xdr:rowOff>
    </xdr:from>
    <xdr:to>
      <xdr:col>112</xdr:col>
      <xdr:colOff>38100</xdr:colOff>
      <xdr:row>41</xdr:row>
      <xdr:rowOff>82600</xdr:rowOff>
    </xdr:to>
    <xdr:sp macro="" textlink="">
      <xdr:nvSpPr>
        <xdr:cNvPr id="573" name="楕円 572">
          <a:extLst>
            <a:ext uri="{FF2B5EF4-FFF2-40B4-BE49-F238E27FC236}">
              <a16:creationId xmlns:a16="http://schemas.microsoft.com/office/drawing/2014/main" id="{1D604974-FB72-4D0E-9D13-7BE6514733D2}"/>
            </a:ext>
          </a:extLst>
        </xdr:cNvPr>
        <xdr:cNvSpPr/>
      </xdr:nvSpPr>
      <xdr:spPr>
        <a:xfrm>
          <a:off x="21272500" y="701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19463</xdr:rowOff>
    </xdr:from>
    <xdr:to>
      <xdr:col>116</xdr:col>
      <xdr:colOff>63500</xdr:colOff>
      <xdr:row>41</xdr:row>
      <xdr:rowOff>31800</xdr:rowOff>
    </xdr:to>
    <xdr:cxnSp macro="">
      <xdr:nvCxnSpPr>
        <xdr:cNvPr id="574" name="直線コネクタ 573">
          <a:extLst>
            <a:ext uri="{FF2B5EF4-FFF2-40B4-BE49-F238E27FC236}">
              <a16:creationId xmlns:a16="http://schemas.microsoft.com/office/drawing/2014/main" id="{2DF597EB-D7EB-4F0B-841B-A348D59103A4}"/>
            </a:ext>
          </a:extLst>
        </xdr:cNvPr>
        <xdr:cNvCxnSpPr/>
      </xdr:nvCxnSpPr>
      <xdr:spPr>
        <a:xfrm flipV="1">
          <a:off x="21323300" y="7048913"/>
          <a:ext cx="838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152014</xdr:rowOff>
    </xdr:from>
    <xdr:to>
      <xdr:col>107</xdr:col>
      <xdr:colOff>101600</xdr:colOff>
      <xdr:row>41</xdr:row>
      <xdr:rowOff>82164</xdr:rowOff>
    </xdr:to>
    <xdr:sp macro="" textlink="">
      <xdr:nvSpPr>
        <xdr:cNvPr id="575" name="楕円 574">
          <a:extLst>
            <a:ext uri="{FF2B5EF4-FFF2-40B4-BE49-F238E27FC236}">
              <a16:creationId xmlns:a16="http://schemas.microsoft.com/office/drawing/2014/main" id="{F77D9D10-66F6-4570-9951-1491B835B334}"/>
            </a:ext>
          </a:extLst>
        </xdr:cNvPr>
        <xdr:cNvSpPr/>
      </xdr:nvSpPr>
      <xdr:spPr>
        <a:xfrm>
          <a:off x="20383500" y="70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31364</xdr:rowOff>
    </xdr:from>
    <xdr:to>
      <xdr:col>111</xdr:col>
      <xdr:colOff>177800</xdr:colOff>
      <xdr:row>41</xdr:row>
      <xdr:rowOff>31800</xdr:rowOff>
    </xdr:to>
    <xdr:cxnSp macro="">
      <xdr:nvCxnSpPr>
        <xdr:cNvPr id="576" name="直線コネクタ 575">
          <a:extLst>
            <a:ext uri="{FF2B5EF4-FFF2-40B4-BE49-F238E27FC236}">
              <a16:creationId xmlns:a16="http://schemas.microsoft.com/office/drawing/2014/main" id="{30DB74E7-D835-4765-A54C-6DFFF187A23A}"/>
            </a:ext>
          </a:extLst>
        </xdr:cNvPr>
        <xdr:cNvCxnSpPr/>
      </xdr:nvCxnSpPr>
      <xdr:spPr>
        <a:xfrm>
          <a:off x="20434300" y="7060814"/>
          <a:ext cx="889000" cy="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53882</xdr:rowOff>
    </xdr:from>
    <xdr:to>
      <xdr:col>102</xdr:col>
      <xdr:colOff>165100</xdr:colOff>
      <xdr:row>41</xdr:row>
      <xdr:rowOff>155482</xdr:rowOff>
    </xdr:to>
    <xdr:sp macro="" textlink="">
      <xdr:nvSpPr>
        <xdr:cNvPr id="577" name="楕円 576">
          <a:extLst>
            <a:ext uri="{FF2B5EF4-FFF2-40B4-BE49-F238E27FC236}">
              <a16:creationId xmlns:a16="http://schemas.microsoft.com/office/drawing/2014/main" id="{0D70D09C-9186-47BE-A154-5C08D11956D9}"/>
            </a:ext>
          </a:extLst>
        </xdr:cNvPr>
        <xdr:cNvSpPr/>
      </xdr:nvSpPr>
      <xdr:spPr>
        <a:xfrm>
          <a:off x="19494500" y="708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31364</xdr:rowOff>
    </xdr:from>
    <xdr:to>
      <xdr:col>107</xdr:col>
      <xdr:colOff>50800</xdr:colOff>
      <xdr:row>41</xdr:row>
      <xdr:rowOff>104682</xdr:rowOff>
    </xdr:to>
    <xdr:cxnSp macro="">
      <xdr:nvCxnSpPr>
        <xdr:cNvPr id="578" name="直線コネクタ 577">
          <a:extLst>
            <a:ext uri="{FF2B5EF4-FFF2-40B4-BE49-F238E27FC236}">
              <a16:creationId xmlns:a16="http://schemas.microsoft.com/office/drawing/2014/main" id="{75A5CE3E-FB40-4CF7-83D0-05D0139205B6}"/>
            </a:ext>
          </a:extLst>
        </xdr:cNvPr>
        <xdr:cNvCxnSpPr/>
      </xdr:nvCxnSpPr>
      <xdr:spPr>
        <a:xfrm flipV="1">
          <a:off x="19545300" y="7060814"/>
          <a:ext cx="889000" cy="7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79" name="n_1aveValue【一般廃棄物処理施設】&#10;一人当たり有形固定資産（償却資産）額">
          <a:extLst>
            <a:ext uri="{FF2B5EF4-FFF2-40B4-BE49-F238E27FC236}">
              <a16:creationId xmlns:a16="http://schemas.microsoft.com/office/drawing/2014/main" id="{2F97379E-1252-41A5-9F58-C1B2FF996C2C}"/>
            </a:ext>
          </a:extLst>
        </xdr:cNvPr>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84479</xdr:rowOff>
    </xdr:from>
    <xdr:ext cx="534377" cy="259045"/>
    <xdr:sp macro="" textlink="">
      <xdr:nvSpPr>
        <xdr:cNvPr id="580" name="n_2aveValue【一般廃棄物処理施設】&#10;一人当たり有形固定資産（償却資産）額">
          <a:extLst>
            <a:ext uri="{FF2B5EF4-FFF2-40B4-BE49-F238E27FC236}">
              <a16:creationId xmlns:a16="http://schemas.microsoft.com/office/drawing/2014/main" id="{894A82BC-044E-490C-B86F-43FFD099DAC4}"/>
            </a:ext>
          </a:extLst>
        </xdr:cNvPr>
        <xdr:cNvSpPr txBox="1"/>
      </xdr:nvSpPr>
      <xdr:spPr>
        <a:xfrm>
          <a:off x="20167111" y="711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81" name="n_3aveValue【一般廃棄物処理施設】&#10;一人当たり有形固定資産（償却資産）額">
          <a:extLst>
            <a:ext uri="{FF2B5EF4-FFF2-40B4-BE49-F238E27FC236}">
              <a16:creationId xmlns:a16="http://schemas.microsoft.com/office/drawing/2014/main" id="{63F5B97F-F895-46D8-91B0-5E4E6038E970}"/>
            </a:ext>
          </a:extLst>
        </xdr:cNvPr>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2" name="n_4aveValue【一般廃棄物処理施設】&#10;一人当たり有形固定資産（償却資産）額">
          <a:extLst>
            <a:ext uri="{FF2B5EF4-FFF2-40B4-BE49-F238E27FC236}">
              <a16:creationId xmlns:a16="http://schemas.microsoft.com/office/drawing/2014/main" id="{3DD50EB2-438C-45E0-AD68-36F44ABE2092}"/>
            </a:ext>
          </a:extLst>
        </xdr:cNvPr>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73727</xdr:rowOff>
    </xdr:from>
    <xdr:ext cx="534377" cy="259045"/>
    <xdr:sp macro="" textlink="">
      <xdr:nvSpPr>
        <xdr:cNvPr id="583" name="n_1mainValue【一般廃棄物処理施設】&#10;一人当たり有形固定資産（償却資産）額">
          <a:extLst>
            <a:ext uri="{FF2B5EF4-FFF2-40B4-BE49-F238E27FC236}">
              <a16:creationId xmlns:a16="http://schemas.microsoft.com/office/drawing/2014/main" id="{77F8E93B-6BE5-4E0D-AED3-F0A9C21F3C8B}"/>
            </a:ext>
          </a:extLst>
        </xdr:cNvPr>
        <xdr:cNvSpPr txBox="1"/>
      </xdr:nvSpPr>
      <xdr:spPr>
        <a:xfrm>
          <a:off x="21043411" y="710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98691</xdr:rowOff>
    </xdr:from>
    <xdr:ext cx="534377" cy="259045"/>
    <xdr:sp macro="" textlink="">
      <xdr:nvSpPr>
        <xdr:cNvPr id="584" name="n_2mainValue【一般廃棄物処理施設】&#10;一人当たり有形固定資産（償却資産）額">
          <a:extLst>
            <a:ext uri="{FF2B5EF4-FFF2-40B4-BE49-F238E27FC236}">
              <a16:creationId xmlns:a16="http://schemas.microsoft.com/office/drawing/2014/main" id="{D9282FD3-EEA2-42F6-8E88-FED234109A8E}"/>
            </a:ext>
          </a:extLst>
        </xdr:cNvPr>
        <xdr:cNvSpPr txBox="1"/>
      </xdr:nvSpPr>
      <xdr:spPr>
        <a:xfrm>
          <a:off x="20167111" y="678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146609</xdr:rowOff>
    </xdr:from>
    <xdr:ext cx="534377" cy="259045"/>
    <xdr:sp macro="" textlink="">
      <xdr:nvSpPr>
        <xdr:cNvPr id="585" name="n_3mainValue【一般廃棄物処理施設】&#10;一人当たり有形固定資産（償却資産）額">
          <a:extLst>
            <a:ext uri="{FF2B5EF4-FFF2-40B4-BE49-F238E27FC236}">
              <a16:creationId xmlns:a16="http://schemas.microsoft.com/office/drawing/2014/main" id="{D61049E0-9BF5-4347-AF46-65307356C119}"/>
            </a:ext>
          </a:extLst>
        </xdr:cNvPr>
        <xdr:cNvSpPr txBox="1"/>
      </xdr:nvSpPr>
      <xdr:spPr>
        <a:xfrm>
          <a:off x="19278111" y="71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a:extLst>
            <a:ext uri="{FF2B5EF4-FFF2-40B4-BE49-F238E27FC236}">
              <a16:creationId xmlns:a16="http://schemas.microsoft.com/office/drawing/2014/main" id="{76C85CC9-274F-4A84-A3C5-8BFED40C2DE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a:extLst>
            <a:ext uri="{FF2B5EF4-FFF2-40B4-BE49-F238E27FC236}">
              <a16:creationId xmlns:a16="http://schemas.microsoft.com/office/drawing/2014/main" id="{9F637C3F-EC81-42ED-88FB-D4337274656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a:extLst>
            <a:ext uri="{FF2B5EF4-FFF2-40B4-BE49-F238E27FC236}">
              <a16:creationId xmlns:a16="http://schemas.microsoft.com/office/drawing/2014/main" id="{30A83AE7-9DAF-46E9-824C-5C2C263B256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a:extLst>
            <a:ext uri="{FF2B5EF4-FFF2-40B4-BE49-F238E27FC236}">
              <a16:creationId xmlns:a16="http://schemas.microsoft.com/office/drawing/2014/main" id="{AF0B87E9-E7FB-4B6B-B73E-705ED487252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a:extLst>
            <a:ext uri="{FF2B5EF4-FFF2-40B4-BE49-F238E27FC236}">
              <a16:creationId xmlns:a16="http://schemas.microsoft.com/office/drawing/2014/main" id="{4F781155-EBDD-44BB-81D5-6195E1305C6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a:extLst>
            <a:ext uri="{FF2B5EF4-FFF2-40B4-BE49-F238E27FC236}">
              <a16:creationId xmlns:a16="http://schemas.microsoft.com/office/drawing/2014/main" id="{63546A1B-CC51-49E7-9EE2-548701E35E1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a:extLst>
            <a:ext uri="{FF2B5EF4-FFF2-40B4-BE49-F238E27FC236}">
              <a16:creationId xmlns:a16="http://schemas.microsoft.com/office/drawing/2014/main" id="{79D985A6-560A-4771-BCB9-EA65C6331E6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a:extLst>
            <a:ext uri="{FF2B5EF4-FFF2-40B4-BE49-F238E27FC236}">
              <a16:creationId xmlns:a16="http://schemas.microsoft.com/office/drawing/2014/main" id="{FAD79298-0A35-4EE7-9392-16F28A65FE6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a:extLst>
            <a:ext uri="{FF2B5EF4-FFF2-40B4-BE49-F238E27FC236}">
              <a16:creationId xmlns:a16="http://schemas.microsoft.com/office/drawing/2014/main" id="{A7E21F5A-824C-42E2-91F1-A8B4B4B5E0F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a:extLst>
            <a:ext uri="{FF2B5EF4-FFF2-40B4-BE49-F238E27FC236}">
              <a16:creationId xmlns:a16="http://schemas.microsoft.com/office/drawing/2014/main" id="{77C32064-3F9D-46A3-ACB1-9672D969C56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a:extLst>
            <a:ext uri="{FF2B5EF4-FFF2-40B4-BE49-F238E27FC236}">
              <a16:creationId xmlns:a16="http://schemas.microsoft.com/office/drawing/2014/main" id="{35A7BDE8-B787-4E01-BF87-F1E04D5EDBA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a:extLst>
            <a:ext uri="{FF2B5EF4-FFF2-40B4-BE49-F238E27FC236}">
              <a16:creationId xmlns:a16="http://schemas.microsoft.com/office/drawing/2014/main" id="{F24F74C8-FDCC-48F7-BEE0-594670F30D3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a:extLst>
            <a:ext uri="{FF2B5EF4-FFF2-40B4-BE49-F238E27FC236}">
              <a16:creationId xmlns:a16="http://schemas.microsoft.com/office/drawing/2014/main" id="{FCD9DF1A-1182-48DA-B8EC-99CE2E9DDD8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a:extLst>
            <a:ext uri="{FF2B5EF4-FFF2-40B4-BE49-F238E27FC236}">
              <a16:creationId xmlns:a16="http://schemas.microsoft.com/office/drawing/2014/main" id="{FB90B09E-989D-4BCD-8FD4-33B1A23F4BC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a:extLst>
            <a:ext uri="{FF2B5EF4-FFF2-40B4-BE49-F238E27FC236}">
              <a16:creationId xmlns:a16="http://schemas.microsoft.com/office/drawing/2014/main" id="{1CE8F6F9-964A-4818-BCC7-718E6087C31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a:extLst>
            <a:ext uri="{FF2B5EF4-FFF2-40B4-BE49-F238E27FC236}">
              <a16:creationId xmlns:a16="http://schemas.microsoft.com/office/drawing/2014/main" id="{C077EB9F-F808-4F7A-885A-FC2E248D710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a:extLst>
            <a:ext uri="{FF2B5EF4-FFF2-40B4-BE49-F238E27FC236}">
              <a16:creationId xmlns:a16="http://schemas.microsoft.com/office/drawing/2014/main" id="{FC2AAE48-AEF1-437C-81FC-9D4AF670508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a:extLst>
            <a:ext uri="{FF2B5EF4-FFF2-40B4-BE49-F238E27FC236}">
              <a16:creationId xmlns:a16="http://schemas.microsoft.com/office/drawing/2014/main" id="{2FAE1004-2044-4D6B-B609-1C7B5A46EB9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a:extLst>
            <a:ext uri="{FF2B5EF4-FFF2-40B4-BE49-F238E27FC236}">
              <a16:creationId xmlns:a16="http://schemas.microsoft.com/office/drawing/2014/main" id="{C80072DF-FDF7-4DB3-9642-6C135A62E66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a:extLst>
            <a:ext uri="{FF2B5EF4-FFF2-40B4-BE49-F238E27FC236}">
              <a16:creationId xmlns:a16="http://schemas.microsoft.com/office/drawing/2014/main" id="{9BA1AEF8-211E-462B-8331-E67ECFC38E2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a:extLst>
            <a:ext uri="{FF2B5EF4-FFF2-40B4-BE49-F238E27FC236}">
              <a16:creationId xmlns:a16="http://schemas.microsoft.com/office/drawing/2014/main" id="{32CC82A6-2F02-48B6-976E-79E9E4ED7FE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a:extLst>
            <a:ext uri="{FF2B5EF4-FFF2-40B4-BE49-F238E27FC236}">
              <a16:creationId xmlns:a16="http://schemas.microsoft.com/office/drawing/2014/main" id="{0CA2687E-48CE-4C07-8B31-B37A49ECEFA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a:extLst>
            <a:ext uri="{FF2B5EF4-FFF2-40B4-BE49-F238E27FC236}">
              <a16:creationId xmlns:a16="http://schemas.microsoft.com/office/drawing/2014/main" id="{B584E21E-BEFC-4491-B37A-689C8045819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a:extLst>
            <a:ext uri="{FF2B5EF4-FFF2-40B4-BE49-F238E27FC236}">
              <a16:creationId xmlns:a16="http://schemas.microsoft.com/office/drawing/2014/main" id="{CE01D44C-1B5C-4308-BCAF-81BFD8F9DF9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a:extLst>
            <a:ext uri="{FF2B5EF4-FFF2-40B4-BE49-F238E27FC236}">
              <a16:creationId xmlns:a16="http://schemas.microsoft.com/office/drawing/2014/main" id="{254AB3B3-06C6-4221-B41F-2210DEF89FB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a:extLst>
            <a:ext uri="{FF2B5EF4-FFF2-40B4-BE49-F238E27FC236}">
              <a16:creationId xmlns:a16="http://schemas.microsoft.com/office/drawing/2014/main" id="{5E3F3CA8-9056-4728-AB04-42F636D33AED}"/>
            </a:ext>
          </a:extLst>
        </xdr:cNvPr>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a:extLst>
            <a:ext uri="{FF2B5EF4-FFF2-40B4-BE49-F238E27FC236}">
              <a16:creationId xmlns:a16="http://schemas.microsoft.com/office/drawing/2014/main" id="{E1EDAF69-C750-481D-8E5F-C3D97C012B54}"/>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a:extLst>
            <a:ext uri="{FF2B5EF4-FFF2-40B4-BE49-F238E27FC236}">
              <a16:creationId xmlns:a16="http://schemas.microsoft.com/office/drawing/2014/main" id="{30FEC188-5206-4414-9A4B-870114A43EC3}"/>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a:extLst>
            <a:ext uri="{FF2B5EF4-FFF2-40B4-BE49-F238E27FC236}">
              <a16:creationId xmlns:a16="http://schemas.microsoft.com/office/drawing/2014/main" id="{30191B46-84B1-47AB-B562-FF11514A68C5}"/>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a:extLst>
            <a:ext uri="{FF2B5EF4-FFF2-40B4-BE49-F238E27FC236}">
              <a16:creationId xmlns:a16="http://schemas.microsoft.com/office/drawing/2014/main" id="{AB5D58B5-DE95-414A-BB99-0C0224754800}"/>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16" name="【保健センター・保健所】&#10;有形固定資産減価償却率平均値テキスト">
          <a:extLst>
            <a:ext uri="{FF2B5EF4-FFF2-40B4-BE49-F238E27FC236}">
              <a16:creationId xmlns:a16="http://schemas.microsoft.com/office/drawing/2014/main" id="{75344FF7-66A5-4B8C-AEE1-9689008094F1}"/>
            </a:ext>
          </a:extLst>
        </xdr:cNvPr>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a:extLst>
            <a:ext uri="{FF2B5EF4-FFF2-40B4-BE49-F238E27FC236}">
              <a16:creationId xmlns:a16="http://schemas.microsoft.com/office/drawing/2014/main" id="{59CF4528-5D22-410F-A04F-8AB1FED43BFC}"/>
            </a:ext>
          </a:extLst>
        </xdr:cNvPr>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a:extLst>
            <a:ext uri="{FF2B5EF4-FFF2-40B4-BE49-F238E27FC236}">
              <a16:creationId xmlns:a16="http://schemas.microsoft.com/office/drawing/2014/main" id="{4734FE83-B2C2-4459-A22A-6F20773F4AC5}"/>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a:extLst>
            <a:ext uri="{FF2B5EF4-FFF2-40B4-BE49-F238E27FC236}">
              <a16:creationId xmlns:a16="http://schemas.microsoft.com/office/drawing/2014/main" id="{90B0A8BA-F96F-45B4-AD06-1CA408DE125F}"/>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a:extLst>
            <a:ext uri="{FF2B5EF4-FFF2-40B4-BE49-F238E27FC236}">
              <a16:creationId xmlns:a16="http://schemas.microsoft.com/office/drawing/2014/main" id="{F016CD05-A570-4A93-91AF-38F6F348436B}"/>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a:extLst>
            <a:ext uri="{FF2B5EF4-FFF2-40B4-BE49-F238E27FC236}">
              <a16:creationId xmlns:a16="http://schemas.microsoft.com/office/drawing/2014/main" id="{F757ED9B-CBF3-422A-A3FB-7C8B461AB533}"/>
            </a:ext>
          </a:extLst>
        </xdr:cNvPr>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a:extLst>
            <a:ext uri="{FF2B5EF4-FFF2-40B4-BE49-F238E27FC236}">
              <a16:creationId xmlns:a16="http://schemas.microsoft.com/office/drawing/2014/main" id="{F11D5022-86AE-4E35-9D05-84D81DA8573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3C41A0ED-7415-4102-8C7A-B49C36AB366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05DDD115-6428-4810-A2FE-F23EB918299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5F5F463C-7B70-4C0E-AAFF-3C7CB7CEF6B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C35500F2-A90B-4AA1-949B-546D360647F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145143</xdr:rowOff>
    </xdr:from>
    <xdr:to>
      <xdr:col>85</xdr:col>
      <xdr:colOff>177800</xdr:colOff>
      <xdr:row>62</xdr:row>
      <xdr:rowOff>75293</xdr:rowOff>
    </xdr:to>
    <xdr:sp macro="" textlink="">
      <xdr:nvSpPr>
        <xdr:cNvPr id="627" name="楕円 626">
          <a:extLst>
            <a:ext uri="{FF2B5EF4-FFF2-40B4-BE49-F238E27FC236}">
              <a16:creationId xmlns:a16="http://schemas.microsoft.com/office/drawing/2014/main" id="{F5F1F5FE-924F-4B50-9F6C-961F807BD932}"/>
            </a:ext>
          </a:extLst>
        </xdr:cNvPr>
        <xdr:cNvSpPr/>
      </xdr:nvSpPr>
      <xdr:spPr>
        <a:xfrm>
          <a:off x="162687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123570</xdr:rowOff>
    </xdr:from>
    <xdr:ext cx="405111" cy="259045"/>
    <xdr:sp macro="" textlink="">
      <xdr:nvSpPr>
        <xdr:cNvPr id="628" name="【保健センター・保健所】&#10;有形固定資産減価償却率該当値テキスト">
          <a:extLst>
            <a:ext uri="{FF2B5EF4-FFF2-40B4-BE49-F238E27FC236}">
              <a16:creationId xmlns:a16="http://schemas.microsoft.com/office/drawing/2014/main" id="{192D57E8-E79B-47D6-BDCE-AC2A6259FC53}"/>
            </a:ext>
          </a:extLst>
        </xdr:cNvPr>
        <xdr:cNvSpPr txBox="1"/>
      </xdr:nvSpPr>
      <xdr:spPr>
        <a:xfrm>
          <a:off x="16357600"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110853</xdr:rowOff>
    </xdr:from>
    <xdr:to>
      <xdr:col>81</xdr:col>
      <xdr:colOff>101600</xdr:colOff>
      <xdr:row>62</xdr:row>
      <xdr:rowOff>41003</xdr:rowOff>
    </xdr:to>
    <xdr:sp macro="" textlink="">
      <xdr:nvSpPr>
        <xdr:cNvPr id="629" name="楕円 628">
          <a:extLst>
            <a:ext uri="{FF2B5EF4-FFF2-40B4-BE49-F238E27FC236}">
              <a16:creationId xmlns:a16="http://schemas.microsoft.com/office/drawing/2014/main" id="{21A3FA1E-C9C1-4DA0-8912-F5DE7E33BE67}"/>
            </a:ext>
          </a:extLst>
        </xdr:cNvPr>
        <xdr:cNvSpPr/>
      </xdr:nvSpPr>
      <xdr:spPr>
        <a:xfrm>
          <a:off x="15430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161653</xdr:rowOff>
    </xdr:from>
    <xdr:to>
      <xdr:col>85</xdr:col>
      <xdr:colOff>127000</xdr:colOff>
      <xdr:row>62</xdr:row>
      <xdr:rowOff>24493</xdr:rowOff>
    </xdr:to>
    <xdr:cxnSp macro="">
      <xdr:nvCxnSpPr>
        <xdr:cNvPr id="630" name="直線コネクタ 629">
          <a:extLst>
            <a:ext uri="{FF2B5EF4-FFF2-40B4-BE49-F238E27FC236}">
              <a16:creationId xmlns:a16="http://schemas.microsoft.com/office/drawing/2014/main" id="{B84ABCAC-7DAC-41DF-A502-0CB1349CB38A}"/>
            </a:ext>
          </a:extLst>
        </xdr:cNvPr>
        <xdr:cNvCxnSpPr/>
      </xdr:nvCxnSpPr>
      <xdr:spPr>
        <a:xfrm>
          <a:off x="15481300" y="1062010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76563</xdr:rowOff>
    </xdr:from>
    <xdr:to>
      <xdr:col>76</xdr:col>
      <xdr:colOff>165100</xdr:colOff>
      <xdr:row>62</xdr:row>
      <xdr:rowOff>6713</xdr:rowOff>
    </xdr:to>
    <xdr:sp macro="" textlink="">
      <xdr:nvSpPr>
        <xdr:cNvPr id="631" name="楕円 630">
          <a:extLst>
            <a:ext uri="{FF2B5EF4-FFF2-40B4-BE49-F238E27FC236}">
              <a16:creationId xmlns:a16="http://schemas.microsoft.com/office/drawing/2014/main" id="{728CE63F-BEE5-49FC-BFAD-BA4F85E09A7F}"/>
            </a:ext>
          </a:extLst>
        </xdr:cNvPr>
        <xdr:cNvSpPr/>
      </xdr:nvSpPr>
      <xdr:spPr>
        <a:xfrm>
          <a:off x="14541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127363</xdr:rowOff>
    </xdr:from>
    <xdr:to>
      <xdr:col>81</xdr:col>
      <xdr:colOff>50800</xdr:colOff>
      <xdr:row>61</xdr:row>
      <xdr:rowOff>161653</xdr:rowOff>
    </xdr:to>
    <xdr:cxnSp macro="">
      <xdr:nvCxnSpPr>
        <xdr:cNvPr id="632" name="直線コネクタ 631">
          <a:extLst>
            <a:ext uri="{FF2B5EF4-FFF2-40B4-BE49-F238E27FC236}">
              <a16:creationId xmlns:a16="http://schemas.microsoft.com/office/drawing/2014/main" id="{D6655414-6C24-4F65-B70E-78AACCDC4B2A}"/>
            </a:ext>
          </a:extLst>
        </xdr:cNvPr>
        <xdr:cNvCxnSpPr/>
      </xdr:nvCxnSpPr>
      <xdr:spPr>
        <a:xfrm>
          <a:off x="14592300" y="1058581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42273</xdr:rowOff>
    </xdr:from>
    <xdr:to>
      <xdr:col>72</xdr:col>
      <xdr:colOff>38100</xdr:colOff>
      <xdr:row>61</xdr:row>
      <xdr:rowOff>143873</xdr:rowOff>
    </xdr:to>
    <xdr:sp macro="" textlink="">
      <xdr:nvSpPr>
        <xdr:cNvPr id="633" name="楕円 632">
          <a:extLst>
            <a:ext uri="{FF2B5EF4-FFF2-40B4-BE49-F238E27FC236}">
              <a16:creationId xmlns:a16="http://schemas.microsoft.com/office/drawing/2014/main" id="{2CCC5F2A-0942-4B1D-9004-F3EC20158FFF}"/>
            </a:ext>
          </a:extLst>
        </xdr:cNvPr>
        <xdr:cNvSpPr/>
      </xdr:nvSpPr>
      <xdr:spPr>
        <a:xfrm>
          <a:off x="13652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93073</xdr:rowOff>
    </xdr:from>
    <xdr:to>
      <xdr:col>76</xdr:col>
      <xdr:colOff>114300</xdr:colOff>
      <xdr:row>61</xdr:row>
      <xdr:rowOff>127363</xdr:rowOff>
    </xdr:to>
    <xdr:cxnSp macro="">
      <xdr:nvCxnSpPr>
        <xdr:cNvPr id="634" name="直線コネクタ 633">
          <a:extLst>
            <a:ext uri="{FF2B5EF4-FFF2-40B4-BE49-F238E27FC236}">
              <a16:creationId xmlns:a16="http://schemas.microsoft.com/office/drawing/2014/main" id="{4E631071-F0CA-4E06-ABA5-1FDFD2A7C321}"/>
            </a:ext>
          </a:extLst>
        </xdr:cNvPr>
        <xdr:cNvCxnSpPr/>
      </xdr:nvCxnSpPr>
      <xdr:spPr>
        <a:xfrm>
          <a:off x="13703300" y="1055152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35" name="n_1aveValue【保健センター・保健所】&#10;有形固定資産減価償却率">
          <a:extLst>
            <a:ext uri="{FF2B5EF4-FFF2-40B4-BE49-F238E27FC236}">
              <a16:creationId xmlns:a16="http://schemas.microsoft.com/office/drawing/2014/main" id="{38FB7BD5-09D7-479D-82E8-FEC53872C9F0}"/>
            </a:ext>
          </a:extLst>
        </xdr:cNvPr>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36" name="n_2aveValue【保健センター・保健所】&#10;有形固定資産減価償却率">
          <a:extLst>
            <a:ext uri="{FF2B5EF4-FFF2-40B4-BE49-F238E27FC236}">
              <a16:creationId xmlns:a16="http://schemas.microsoft.com/office/drawing/2014/main" id="{1ECFD27D-5796-44AA-ABAF-C5A08F9C80E0}"/>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37" name="n_3aveValue【保健センター・保健所】&#10;有形固定資産減価償却率">
          <a:extLst>
            <a:ext uri="{FF2B5EF4-FFF2-40B4-BE49-F238E27FC236}">
              <a16:creationId xmlns:a16="http://schemas.microsoft.com/office/drawing/2014/main" id="{AE0A8466-9E25-4540-84C7-629EADF6ADF4}"/>
            </a:ext>
          </a:extLst>
        </xdr:cNvPr>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38" name="n_4aveValue【保健センター・保健所】&#10;有形固定資産減価償却率">
          <a:extLst>
            <a:ext uri="{FF2B5EF4-FFF2-40B4-BE49-F238E27FC236}">
              <a16:creationId xmlns:a16="http://schemas.microsoft.com/office/drawing/2014/main" id="{023D501B-7BFC-47F1-850B-BCC6AA69878F}"/>
            </a:ext>
          </a:extLst>
        </xdr:cNvPr>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32130</xdr:rowOff>
    </xdr:from>
    <xdr:ext cx="405111" cy="259045"/>
    <xdr:sp macro="" textlink="">
      <xdr:nvSpPr>
        <xdr:cNvPr id="639" name="n_1mainValue【保健センター・保健所】&#10;有形固定資産減価償却率">
          <a:extLst>
            <a:ext uri="{FF2B5EF4-FFF2-40B4-BE49-F238E27FC236}">
              <a16:creationId xmlns:a16="http://schemas.microsoft.com/office/drawing/2014/main" id="{F8696CE8-076C-4150-A0E6-C70228BA535C}"/>
            </a:ext>
          </a:extLst>
        </xdr:cNvPr>
        <xdr:cNvSpPr txBox="1"/>
      </xdr:nvSpPr>
      <xdr:spPr>
        <a:xfrm>
          <a:off x="152660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169290</xdr:rowOff>
    </xdr:from>
    <xdr:ext cx="405111" cy="259045"/>
    <xdr:sp macro="" textlink="">
      <xdr:nvSpPr>
        <xdr:cNvPr id="640" name="n_2mainValue【保健センター・保健所】&#10;有形固定資産減価償却率">
          <a:extLst>
            <a:ext uri="{FF2B5EF4-FFF2-40B4-BE49-F238E27FC236}">
              <a16:creationId xmlns:a16="http://schemas.microsoft.com/office/drawing/2014/main" id="{053DA1C1-76A0-4EF5-B6D7-0D71194E3559}"/>
            </a:ext>
          </a:extLst>
        </xdr:cNvPr>
        <xdr:cNvSpPr txBox="1"/>
      </xdr:nvSpPr>
      <xdr:spPr>
        <a:xfrm>
          <a:off x="14389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135000</xdr:rowOff>
    </xdr:from>
    <xdr:ext cx="405111" cy="259045"/>
    <xdr:sp macro="" textlink="">
      <xdr:nvSpPr>
        <xdr:cNvPr id="641" name="n_3mainValue【保健センター・保健所】&#10;有形固定資産減価償却率">
          <a:extLst>
            <a:ext uri="{FF2B5EF4-FFF2-40B4-BE49-F238E27FC236}">
              <a16:creationId xmlns:a16="http://schemas.microsoft.com/office/drawing/2014/main" id="{65D87B67-3C40-48EF-B65A-7E374759365B}"/>
            </a:ext>
          </a:extLst>
        </xdr:cNvPr>
        <xdr:cNvSpPr txBox="1"/>
      </xdr:nvSpPr>
      <xdr:spPr>
        <a:xfrm>
          <a:off x="13500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a:extLst>
            <a:ext uri="{FF2B5EF4-FFF2-40B4-BE49-F238E27FC236}">
              <a16:creationId xmlns:a16="http://schemas.microsoft.com/office/drawing/2014/main" id="{3D8648E9-1C51-4E6D-B572-C802B4EFB82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a:extLst>
            <a:ext uri="{FF2B5EF4-FFF2-40B4-BE49-F238E27FC236}">
              <a16:creationId xmlns:a16="http://schemas.microsoft.com/office/drawing/2014/main" id="{B05A2904-8BE1-4C97-8F92-81CE6FD7211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a:extLst>
            <a:ext uri="{FF2B5EF4-FFF2-40B4-BE49-F238E27FC236}">
              <a16:creationId xmlns:a16="http://schemas.microsoft.com/office/drawing/2014/main" id="{4399CD1C-9945-4369-9704-1E132D0E691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a:extLst>
            <a:ext uri="{FF2B5EF4-FFF2-40B4-BE49-F238E27FC236}">
              <a16:creationId xmlns:a16="http://schemas.microsoft.com/office/drawing/2014/main" id="{7EF4DCEB-3A07-4CFC-8A3C-28A39601C41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a:extLst>
            <a:ext uri="{FF2B5EF4-FFF2-40B4-BE49-F238E27FC236}">
              <a16:creationId xmlns:a16="http://schemas.microsoft.com/office/drawing/2014/main" id="{33359BEE-3249-4B9A-ADF6-1FD028749FE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a:extLst>
            <a:ext uri="{FF2B5EF4-FFF2-40B4-BE49-F238E27FC236}">
              <a16:creationId xmlns:a16="http://schemas.microsoft.com/office/drawing/2014/main" id="{9138C1EB-FE41-486F-BB20-71956AD82CB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a:extLst>
            <a:ext uri="{FF2B5EF4-FFF2-40B4-BE49-F238E27FC236}">
              <a16:creationId xmlns:a16="http://schemas.microsoft.com/office/drawing/2014/main" id="{B56436B6-A067-48E5-942D-E66B29047C9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a:extLst>
            <a:ext uri="{FF2B5EF4-FFF2-40B4-BE49-F238E27FC236}">
              <a16:creationId xmlns:a16="http://schemas.microsoft.com/office/drawing/2014/main" id="{6AA418B0-3EE9-4DB0-B57C-BB1CCDC1D28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a:extLst>
            <a:ext uri="{FF2B5EF4-FFF2-40B4-BE49-F238E27FC236}">
              <a16:creationId xmlns:a16="http://schemas.microsoft.com/office/drawing/2014/main" id="{02D7EE21-1364-4CB5-B040-E9CBDC0ED25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a:extLst>
            <a:ext uri="{FF2B5EF4-FFF2-40B4-BE49-F238E27FC236}">
              <a16:creationId xmlns:a16="http://schemas.microsoft.com/office/drawing/2014/main" id="{2E3A5A7C-0D56-49FE-BEE4-12BB9118CEF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a:extLst>
            <a:ext uri="{FF2B5EF4-FFF2-40B4-BE49-F238E27FC236}">
              <a16:creationId xmlns:a16="http://schemas.microsoft.com/office/drawing/2014/main" id="{D61548F7-0CBD-42D0-88C6-3085CCB0627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a:extLst>
            <a:ext uri="{FF2B5EF4-FFF2-40B4-BE49-F238E27FC236}">
              <a16:creationId xmlns:a16="http://schemas.microsoft.com/office/drawing/2014/main" id="{96B81B0D-E438-4098-9287-4DEE454E5D5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a:extLst>
            <a:ext uri="{FF2B5EF4-FFF2-40B4-BE49-F238E27FC236}">
              <a16:creationId xmlns:a16="http://schemas.microsoft.com/office/drawing/2014/main" id="{7F378D78-3EBF-44AE-84B0-4B1AB82E34C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a:extLst>
            <a:ext uri="{FF2B5EF4-FFF2-40B4-BE49-F238E27FC236}">
              <a16:creationId xmlns:a16="http://schemas.microsoft.com/office/drawing/2014/main" id="{498AB04A-3C9C-43F2-B3FC-C8C6672AC63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a:extLst>
            <a:ext uri="{FF2B5EF4-FFF2-40B4-BE49-F238E27FC236}">
              <a16:creationId xmlns:a16="http://schemas.microsoft.com/office/drawing/2014/main" id="{5998A7CD-23A2-45DE-8BE4-3A68EC70B62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a:extLst>
            <a:ext uri="{FF2B5EF4-FFF2-40B4-BE49-F238E27FC236}">
              <a16:creationId xmlns:a16="http://schemas.microsoft.com/office/drawing/2014/main" id="{AA56703F-9C72-457B-A3F7-64EEFFA41E4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a:extLst>
            <a:ext uri="{FF2B5EF4-FFF2-40B4-BE49-F238E27FC236}">
              <a16:creationId xmlns:a16="http://schemas.microsoft.com/office/drawing/2014/main" id="{1D293BF4-2228-4305-A4D2-E2FBB66206A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a:extLst>
            <a:ext uri="{FF2B5EF4-FFF2-40B4-BE49-F238E27FC236}">
              <a16:creationId xmlns:a16="http://schemas.microsoft.com/office/drawing/2014/main" id="{A0A53CC4-BEA3-40F3-8DA5-3304B2B9E58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a:extLst>
            <a:ext uri="{FF2B5EF4-FFF2-40B4-BE49-F238E27FC236}">
              <a16:creationId xmlns:a16="http://schemas.microsoft.com/office/drawing/2014/main" id="{AA51F1D7-3477-4241-8697-CE092946CCA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a:extLst>
            <a:ext uri="{FF2B5EF4-FFF2-40B4-BE49-F238E27FC236}">
              <a16:creationId xmlns:a16="http://schemas.microsoft.com/office/drawing/2014/main" id="{FDBC7F14-329C-4DB4-8015-D1024FDCD54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a:extLst>
            <a:ext uri="{FF2B5EF4-FFF2-40B4-BE49-F238E27FC236}">
              <a16:creationId xmlns:a16="http://schemas.microsoft.com/office/drawing/2014/main" id="{6E316255-2BE9-4354-ADB0-1334A93C89A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a:extLst>
            <a:ext uri="{FF2B5EF4-FFF2-40B4-BE49-F238E27FC236}">
              <a16:creationId xmlns:a16="http://schemas.microsoft.com/office/drawing/2014/main" id="{266DB6EA-4037-4A99-A238-6FDC92B59DA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a:extLst>
            <a:ext uri="{FF2B5EF4-FFF2-40B4-BE49-F238E27FC236}">
              <a16:creationId xmlns:a16="http://schemas.microsoft.com/office/drawing/2014/main" id="{C1C8DCAB-4815-425A-803E-83111414BF3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a:extLst>
            <a:ext uri="{FF2B5EF4-FFF2-40B4-BE49-F238E27FC236}">
              <a16:creationId xmlns:a16="http://schemas.microsoft.com/office/drawing/2014/main" id="{B5CBD3D1-CC85-4485-AC06-4ABA9B5DF2E5}"/>
            </a:ext>
          </a:extLst>
        </xdr:cNvPr>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a:extLst>
            <a:ext uri="{FF2B5EF4-FFF2-40B4-BE49-F238E27FC236}">
              <a16:creationId xmlns:a16="http://schemas.microsoft.com/office/drawing/2014/main" id="{C7EDC942-7A4F-4EC6-ADAA-5AC3AEFC6DB7}"/>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a:extLst>
            <a:ext uri="{FF2B5EF4-FFF2-40B4-BE49-F238E27FC236}">
              <a16:creationId xmlns:a16="http://schemas.microsoft.com/office/drawing/2014/main" id="{1E9CE6A3-B6CB-49F3-9838-BBC17856025E}"/>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a:extLst>
            <a:ext uri="{FF2B5EF4-FFF2-40B4-BE49-F238E27FC236}">
              <a16:creationId xmlns:a16="http://schemas.microsoft.com/office/drawing/2014/main" id="{7EB8BA86-61CB-4D97-8A40-FEDD55DEB83E}"/>
            </a:ext>
          </a:extLst>
        </xdr:cNvPr>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a:extLst>
            <a:ext uri="{FF2B5EF4-FFF2-40B4-BE49-F238E27FC236}">
              <a16:creationId xmlns:a16="http://schemas.microsoft.com/office/drawing/2014/main" id="{8DC14A2A-3C67-474A-988F-165A117D27E0}"/>
            </a:ext>
          </a:extLst>
        </xdr:cNvPr>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70" name="【保健センター・保健所】&#10;一人当たり面積平均値テキスト">
          <a:extLst>
            <a:ext uri="{FF2B5EF4-FFF2-40B4-BE49-F238E27FC236}">
              <a16:creationId xmlns:a16="http://schemas.microsoft.com/office/drawing/2014/main" id="{71508350-8C3E-4E84-8D87-B0DFCDAC33DC}"/>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a:extLst>
            <a:ext uri="{FF2B5EF4-FFF2-40B4-BE49-F238E27FC236}">
              <a16:creationId xmlns:a16="http://schemas.microsoft.com/office/drawing/2014/main" id="{E65D581B-7E15-4F86-8564-279D36636E9A}"/>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a:extLst>
            <a:ext uri="{FF2B5EF4-FFF2-40B4-BE49-F238E27FC236}">
              <a16:creationId xmlns:a16="http://schemas.microsoft.com/office/drawing/2014/main" id="{6C6CCFC2-68AE-40F2-B269-3C7FA7818496}"/>
            </a:ext>
          </a:extLst>
        </xdr:cNvPr>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a:extLst>
            <a:ext uri="{FF2B5EF4-FFF2-40B4-BE49-F238E27FC236}">
              <a16:creationId xmlns:a16="http://schemas.microsoft.com/office/drawing/2014/main" id="{4CF8722B-5EC7-47C8-BC11-AB5AD0F42008}"/>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a:extLst>
            <a:ext uri="{FF2B5EF4-FFF2-40B4-BE49-F238E27FC236}">
              <a16:creationId xmlns:a16="http://schemas.microsoft.com/office/drawing/2014/main" id="{902CED0E-105F-436C-9E93-42BE201AB27A}"/>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5" name="フローチャート: 判断 674">
          <a:extLst>
            <a:ext uri="{FF2B5EF4-FFF2-40B4-BE49-F238E27FC236}">
              <a16:creationId xmlns:a16="http://schemas.microsoft.com/office/drawing/2014/main" id="{15C16CB1-5EC4-4EEE-8CD6-609C457B40D3}"/>
            </a:ext>
          </a:extLst>
        </xdr:cNvPr>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a:extLst>
            <a:ext uri="{FF2B5EF4-FFF2-40B4-BE49-F238E27FC236}">
              <a16:creationId xmlns:a16="http://schemas.microsoft.com/office/drawing/2014/main" id="{9B93C8B0-1094-411E-9613-93B3536C07C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a:extLst>
            <a:ext uri="{FF2B5EF4-FFF2-40B4-BE49-F238E27FC236}">
              <a16:creationId xmlns:a16="http://schemas.microsoft.com/office/drawing/2014/main" id="{B5C30EBF-AD03-4CF2-B7DC-6F8865597FE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4E785FC5-AF52-4003-9B82-4197F229231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CD28A4B0-F6B7-4BD1-B46B-7EE4DF8BFDF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6F6E0FD0-2359-45A7-B062-2D2B6F38B31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165100</xdr:rowOff>
    </xdr:from>
    <xdr:to>
      <xdr:col>116</xdr:col>
      <xdr:colOff>114300</xdr:colOff>
      <xdr:row>63</xdr:row>
      <xdr:rowOff>95250</xdr:rowOff>
    </xdr:to>
    <xdr:sp macro="" textlink="">
      <xdr:nvSpPr>
        <xdr:cNvPr id="681" name="楕円 680">
          <a:extLst>
            <a:ext uri="{FF2B5EF4-FFF2-40B4-BE49-F238E27FC236}">
              <a16:creationId xmlns:a16="http://schemas.microsoft.com/office/drawing/2014/main" id="{9C48405F-AEAC-4EA9-92ED-2F1CBF7A99E7}"/>
            </a:ext>
          </a:extLst>
        </xdr:cNvPr>
        <xdr:cNvSpPr/>
      </xdr:nvSpPr>
      <xdr:spPr>
        <a:xfrm>
          <a:off x="221107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143527</xdr:rowOff>
    </xdr:from>
    <xdr:ext cx="469744" cy="259045"/>
    <xdr:sp macro="" textlink="">
      <xdr:nvSpPr>
        <xdr:cNvPr id="682" name="【保健センター・保健所】&#10;一人当たり面積該当値テキスト">
          <a:extLst>
            <a:ext uri="{FF2B5EF4-FFF2-40B4-BE49-F238E27FC236}">
              <a16:creationId xmlns:a16="http://schemas.microsoft.com/office/drawing/2014/main" id="{16A955CC-9E0C-40C6-BDA5-24EED3BC4AE4}"/>
            </a:ext>
          </a:extLst>
        </xdr:cNvPr>
        <xdr:cNvSpPr txBox="1"/>
      </xdr:nvSpPr>
      <xdr:spPr>
        <a:xfrm>
          <a:off x="22199600"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165100</xdr:rowOff>
    </xdr:from>
    <xdr:to>
      <xdr:col>112</xdr:col>
      <xdr:colOff>38100</xdr:colOff>
      <xdr:row>63</xdr:row>
      <xdr:rowOff>95250</xdr:rowOff>
    </xdr:to>
    <xdr:sp macro="" textlink="">
      <xdr:nvSpPr>
        <xdr:cNvPr id="683" name="楕円 682">
          <a:extLst>
            <a:ext uri="{FF2B5EF4-FFF2-40B4-BE49-F238E27FC236}">
              <a16:creationId xmlns:a16="http://schemas.microsoft.com/office/drawing/2014/main" id="{8981A07D-BEE1-4715-9258-3C4E0014C420}"/>
            </a:ext>
          </a:extLst>
        </xdr:cNvPr>
        <xdr:cNvSpPr/>
      </xdr:nvSpPr>
      <xdr:spPr>
        <a:xfrm>
          <a:off x="21272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44450</xdr:rowOff>
    </xdr:from>
    <xdr:to>
      <xdr:col>116</xdr:col>
      <xdr:colOff>63500</xdr:colOff>
      <xdr:row>63</xdr:row>
      <xdr:rowOff>44450</xdr:rowOff>
    </xdr:to>
    <xdr:cxnSp macro="">
      <xdr:nvCxnSpPr>
        <xdr:cNvPr id="684" name="直線コネクタ 683">
          <a:extLst>
            <a:ext uri="{FF2B5EF4-FFF2-40B4-BE49-F238E27FC236}">
              <a16:creationId xmlns:a16="http://schemas.microsoft.com/office/drawing/2014/main" id="{9D4DB653-E8EA-4DB3-A82E-2A2C6BE29956}"/>
            </a:ext>
          </a:extLst>
        </xdr:cNvPr>
        <xdr:cNvCxnSpPr/>
      </xdr:nvCxnSpPr>
      <xdr:spPr>
        <a:xfrm>
          <a:off x="21323300" y="1084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165100</xdr:rowOff>
    </xdr:from>
    <xdr:to>
      <xdr:col>107</xdr:col>
      <xdr:colOff>101600</xdr:colOff>
      <xdr:row>63</xdr:row>
      <xdr:rowOff>95250</xdr:rowOff>
    </xdr:to>
    <xdr:sp macro="" textlink="">
      <xdr:nvSpPr>
        <xdr:cNvPr id="685" name="楕円 684">
          <a:extLst>
            <a:ext uri="{FF2B5EF4-FFF2-40B4-BE49-F238E27FC236}">
              <a16:creationId xmlns:a16="http://schemas.microsoft.com/office/drawing/2014/main" id="{AA31BA4A-FBA9-4E1D-8485-E50C05DFD10D}"/>
            </a:ext>
          </a:extLst>
        </xdr:cNvPr>
        <xdr:cNvSpPr/>
      </xdr:nvSpPr>
      <xdr:spPr>
        <a:xfrm>
          <a:off x="20383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44450</xdr:rowOff>
    </xdr:from>
    <xdr:to>
      <xdr:col>111</xdr:col>
      <xdr:colOff>177800</xdr:colOff>
      <xdr:row>63</xdr:row>
      <xdr:rowOff>44450</xdr:rowOff>
    </xdr:to>
    <xdr:cxnSp macro="">
      <xdr:nvCxnSpPr>
        <xdr:cNvPr id="686" name="直線コネクタ 685">
          <a:extLst>
            <a:ext uri="{FF2B5EF4-FFF2-40B4-BE49-F238E27FC236}">
              <a16:creationId xmlns:a16="http://schemas.microsoft.com/office/drawing/2014/main" id="{04A483B5-42E7-4639-A3FC-F6EC971940CD}"/>
            </a:ext>
          </a:extLst>
        </xdr:cNvPr>
        <xdr:cNvCxnSpPr/>
      </xdr:nvCxnSpPr>
      <xdr:spPr>
        <a:xfrm>
          <a:off x="20434300" y="1084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165100</xdr:rowOff>
    </xdr:from>
    <xdr:to>
      <xdr:col>102</xdr:col>
      <xdr:colOff>165100</xdr:colOff>
      <xdr:row>63</xdr:row>
      <xdr:rowOff>95250</xdr:rowOff>
    </xdr:to>
    <xdr:sp macro="" textlink="">
      <xdr:nvSpPr>
        <xdr:cNvPr id="687" name="楕円 686">
          <a:extLst>
            <a:ext uri="{FF2B5EF4-FFF2-40B4-BE49-F238E27FC236}">
              <a16:creationId xmlns:a16="http://schemas.microsoft.com/office/drawing/2014/main" id="{48EEECAF-6B1B-449C-A104-9C65C5812527}"/>
            </a:ext>
          </a:extLst>
        </xdr:cNvPr>
        <xdr:cNvSpPr/>
      </xdr:nvSpPr>
      <xdr:spPr>
        <a:xfrm>
          <a:off x="19494500" y="1079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44450</xdr:rowOff>
    </xdr:from>
    <xdr:to>
      <xdr:col>107</xdr:col>
      <xdr:colOff>50800</xdr:colOff>
      <xdr:row>63</xdr:row>
      <xdr:rowOff>44450</xdr:rowOff>
    </xdr:to>
    <xdr:cxnSp macro="">
      <xdr:nvCxnSpPr>
        <xdr:cNvPr id="688" name="直線コネクタ 687">
          <a:extLst>
            <a:ext uri="{FF2B5EF4-FFF2-40B4-BE49-F238E27FC236}">
              <a16:creationId xmlns:a16="http://schemas.microsoft.com/office/drawing/2014/main" id="{A2C5B344-027C-4E3C-A67C-9C47E4584FEB}"/>
            </a:ext>
          </a:extLst>
        </xdr:cNvPr>
        <xdr:cNvCxnSpPr/>
      </xdr:nvCxnSpPr>
      <xdr:spPr>
        <a:xfrm>
          <a:off x="19545300" y="1084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89" name="n_1aveValue【保健センター・保健所】&#10;一人当たり面積">
          <a:extLst>
            <a:ext uri="{FF2B5EF4-FFF2-40B4-BE49-F238E27FC236}">
              <a16:creationId xmlns:a16="http://schemas.microsoft.com/office/drawing/2014/main" id="{491A73DE-ED66-4D56-B929-F3082869947C}"/>
            </a:ext>
          </a:extLst>
        </xdr:cNvPr>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90" name="n_2aveValue【保健センター・保健所】&#10;一人当たり面積">
          <a:extLst>
            <a:ext uri="{FF2B5EF4-FFF2-40B4-BE49-F238E27FC236}">
              <a16:creationId xmlns:a16="http://schemas.microsoft.com/office/drawing/2014/main" id="{EE498A78-7217-4DFA-8331-0D4B150E80F1}"/>
            </a:ext>
          </a:extLst>
        </xdr:cNvPr>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91" name="n_3aveValue【保健センター・保健所】&#10;一人当たり面積">
          <a:extLst>
            <a:ext uri="{FF2B5EF4-FFF2-40B4-BE49-F238E27FC236}">
              <a16:creationId xmlns:a16="http://schemas.microsoft.com/office/drawing/2014/main" id="{6C01F924-8C9C-4CC0-A143-A29B8553223F}"/>
            </a:ext>
          </a:extLst>
        </xdr:cNvPr>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92" name="n_4aveValue【保健センター・保健所】&#10;一人当たり面積">
          <a:extLst>
            <a:ext uri="{FF2B5EF4-FFF2-40B4-BE49-F238E27FC236}">
              <a16:creationId xmlns:a16="http://schemas.microsoft.com/office/drawing/2014/main" id="{0FF10F4C-99E3-476A-8E9A-AD1CFFF6F644}"/>
            </a:ext>
          </a:extLst>
        </xdr:cNvPr>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86377</xdr:rowOff>
    </xdr:from>
    <xdr:ext cx="469744" cy="259045"/>
    <xdr:sp macro="" textlink="">
      <xdr:nvSpPr>
        <xdr:cNvPr id="693" name="n_1mainValue【保健センター・保健所】&#10;一人当たり面積">
          <a:extLst>
            <a:ext uri="{FF2B5EF4-FFF2-40B4-BE49-F238E27FC236}">
              <a16:creationId xmlns:a16="http://schemas.microsoft.com/office/drawing/2014/main" id="{62344193-3548-4D3D-ADF1-8CFF23A9FE27}"/>
            </a:ext>
          </a:extLst>
        </xdr:cNvPr>
        <xdr:cNvSpPr txBox="1"/>
      </xdr:nvSpPr>
      <xdr:spPr>
        <a:xfrm>
          <a:off x="210757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86377</xdr:rowOff>
    </xdr:from>
    <xdr:ext cx="469744" cy="259045"/>
    <xdr:sp macro="" textlink="">
      <xdr:nvSpPr>
        <xdr:cNvPr id="694" name="n_2mainValue【保健センター・保健所】&#10;一人当たり面積">
          <a:extLst>
            <a:ext uri="{FF2B5EF4-FFF2-40B4-BE49-F238E27FC236}">
              <a16:creationId xmlns:a16="http://schemas.microsoft.com/office/drawing/2014/main" id="{43DBC9B9-EFED-4CDB-BE3A-CCF7DC876D20}"/>
            </a:ext>
          </a:extLst>
        </xdr:cNvPr>
        <xdr:cNvSpPr txBox="1"/>
      </xdr:nvSpPr>
      <xdr:spPr>
        <a:xfrm>
          <a:off x="20199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86377</xdr:rowOff>
    </xdr:from>
    <xdr:ext cx="469744" cy="259045"/>
    <xdr:sp macro="" textlink="">
      <xdr:nvSpPr>
        <xdr:cNvPr id="695" name="n_3mainValue【保健センター・保健所】&#10;一人当たり面積">
          <a:extLst>
            <a:ext uri="{FF2B5EF4-FFF2-40B4-BE49-F238E27FC236}">
              <a16:creationId xmlns:a16="http://schemas.microsoft.com/office/drawing/2014/main" id="{10CE3C07-556D-45FC-9C53-F0E997B7281E}"/>
            </a:ext>
          </a:extLst>
        </xdr:cNvPr>
        <xdr:cNvSpPr txBox="1"/>
      </xdr:nvSpPr>
      <xdr:spPr>
        <a:xfrm>
          <a:off x="19310427" y="1088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a:extLst>
            <a:ext uri="{FF2B5EF4-FFF2-40B4-BE49-F238E27FC236}">
              <a16:creationId xmlns:a16="http://schemas.microsoft.com/office/drawing/2014/main" id="{67FAECA4-7EBD-47DF-8117-FE399F38BAD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a:extLst>
            <a:ext uri="{FF2B5EF4-FFF2-40B4-BE49-F238E27FC236}">
              <a16:creationId xmlns:a16="http://schemas.microsoft.com/office/drawing/2014/main" id="{A7902055-FB7B-4AF5-AB9B-4084636F40C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a:extLst>
            <a:ext uri="{FF2B5EF4-FFF2-40B4-BE49-F238E27FC236}">
              <a16:creationId xmlns:a16="http://schemas.microsoft.com/office/drawing/2014/main" id="{A67827EA-D54E-4139-A753-DC8C762BA6A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a:extLst>
            <a:ext uri="{FF2B5EF4-FFF2-40B4-BE49-F238E27FC236}">
              <a16:creationId xmlns:a16="http://schemas.microsoft.com/office/drawing/2014/main" id="{E47F827B-7849-4271-9B69-C72E6742C67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a:extLst>
            <a:ext uri="{FF2B5EF4-FFF2-40B4-BE49-F238E27FC236}">
              <a16:creationId xmlns:a16="http://schemas.microsoft.com/office/drawing/2014/main" id="{8A0249F5-2EB6-45B5-A200-42EB2D85FAC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a:extLst>
            <a:ext uri="{FF2B5EF4-FFF2-40B4-BE49-F238E27FC236}">
              <a16:creationId xmlns:a16="http://schemas.microsoft.com/office/drawing/2014/main" id="{0FCF0132-F080-4FFB-A5CD-4214993F50B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a:extLst>
            <a:ext uri="{FF2B5EF4-FFF2-40B4-BE49-F238E27FC236}">
              <a16:creationId xmlns:a16="http://schemas.microsoft.com/office/drawing/2014/main" id="{E0F6931F-59E2-47AD-9B66-08548D9F2B6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a:extLst>
            <a:ext uri="{FF2B5EF4-FFF2-40B4-BE49-F238E27FC236}">
              <a16:creationId xmlns:a16="http://schemas.microsoft.com/office/drawing/2014/main" id="{369AAA37-8C5D-4A9D-B269-53B49CB0C4C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a:extLst>
            <a:ext uri="{FF2B5EF4-FFF2-40B4-BE49-F238E27FC236}">
              <a16:creationId xmlns:a16="http://schemas.microsoft.com/office/drawing/2014/main" id="{3F342673-A812-4FDD-A5A2-772D8B36E42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a:extLst>
            <a:ext uri="{FF2B5EF4-FFF2-40B4-BE49-F238E27FC236}">
              <a16:creationId xmlns:a16="http://schemas.microsoft.com/office/drawing/2014/main" id="{7E09BD99-753F-4CBD-AD88-CBEA811B411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a:extLst>
            <a:ext uri="{FF2B5EF4-FFF2-40B4-BE49-F238E27FC236}">
              <a16:creationId xmlns:a16="http://schemas.microsoft.com/office/drawing/2014/main" id="{22B0519F-2064-4759-BE45-8C04F012571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a:extLst>
            <a:ext uri="{FF2B5EF4-FFF2-40B4-BE49-F238E27FC236}">
              <a16:creationId xmlns:a16="http://schemas.microsoft.com/office/drawing/2014/main" id="{FDB7B4ED-5080-429F-A2C6-70A38D17F68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a:extLst>
            <a:ext uri="{FF2B5EF4-FFF2-40B4-BE49-F238E27FC236}">
              <a16:creationId xmlns:a16="http://schemas.microsoft.com/office/drawing/2014/main" id="{F00694F1-9D11-4917-8A6B-18DB30C9DA0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a:extLst>
            <a:ext uri="{FF2B5EF4-FFF2-40B4-BE49-F238E27FC236}">
              <a16:creationId xmlns:a16="http://schemas.microsoft.com/office/drawing/2014/main" id="{D7262BE5-B92D-46D2-B2B1-F34BEF52C11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a:extLst>
            <a:ext uri="{FF2B5EF4-FFF2-40B4-BE49-F238E27FC236}">
              <a16:creationId xmlns:a16="http://schemas.microsoft.com/office/drawing/2014/main" id="{0C7D8B93-1469-47F9-9D61-9ED325E05A0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a:extLst>
            <a:ext uri="{FF2B5EF4-FFF2-40B4-BE49-F238E27FC236}">
              <a16:creationId xmlns:a16="http://schemas.microsoft.com/office/drawing/2014/main" id="{450EEB87-3331-4453-BF7C-210DA63395D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a:extLst>
            <a:ext uri="{FF2B5EF4-FFF2-40B4-BE49-F238E27FC236}">
              <a16:creationId xmlns:a16="http://schemas.microsoft.com/office/drawing/2014/main" id="{3A53474D-D5E7-4FFB-8C04-529DAEBD02C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a:extLst>
            <a:ext uri="{FF2B5EF4-FFF2-40B4-BE49-F238E27FC236}">
              <a16:creationId xmlns:a16="http://schemas.microsoft.com/office/drawing/2014/main" id="{74535CC4-A3E4-46FE-8109-C1744BE27379}"/>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a:extLst>
            <a:ext uri="{FF2B5EF4-FFF2-40B4-BE49-F238E27FC236}">
              <a16:creationId xmlns:a16="http://schemas.microsoft.com/office/drawing/2014/main" id="{7ED98224-4CA5-4B00-9C86-22C835A4A51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a:extLst>
            <a:ext uri="{FF2B5EF4-FFF2-40B4-BE49-F238E27FC236}">
              <a16:creationId xmlns:a16="http://schemas.microsoft.com/office/drawing/2014/main" id="{CF9706A5-0ACB-4AD5-9091-407AD09C550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a:extLst>
            <a:ext uri="{FF2B5EF4-FFF2-40B4-BE49-F238E27FC236}">
              <a16:creationId xmlns:a16="http://schemas.microsoft.com/office/drawing/2014/main" id="{8C4B8A41-CEDA-470D-BAFF-E8470C2EFA0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a:extLst>
            <a:ext uri="{FF2B5EF4-FFF2-40B4-BE49-F238E27FC236}">
              <a16:creationId xmlns:a16="http://schemas.microsoft.com/office/drawing/2014/main" id="{64629EB2-A848-421C-B2D8-76FD097858A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a:extLst>
            <a:ext uri="{FF2B5EF4-FFF2-40B4-BE49-F238E27FC236}">
              <a16:creationId xmlns:a16="http://schemas.microsoft.com/office/drawing/2014/main" id="{C5013792-3DD9-4BA4-AB57-CBD8602964C6}"/>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a:extLst>
            <a:ext uri="{FF2B5EF4-FFF2-40B4-BE49-F238E27FC236}">
              <a16:creationId xmlns:a16="http://schemas.microsoft.com/office/drawing/2014/main" id="{0DEAE196-D22F-4831-AECB-974172FBD23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a:extLst>
            <a:ext uri="{FF2B5EF4-FFF2-40B4-BE49-F238E27FC236}">
              <a16:creationId xmlns:a16="http://schemas.microsoft.com/office/drawing/2014/main" id="{71956988-4754-4D95-BDBE-99C10E046E18}"/>
            </a:ext>
          </a:extLst>
        </xdr:cNvPr>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a:extLst>
            <a:ext uri="{FF2B5EF4-FFF2-40B4-BE49-F238E27FC236}">
              <a16:creationId xmlns:a16="http://schemas.microsoft.com/office/drawing/2014/main" id="{650B9558-B496-4108-BC41-16E3CB8CB350}"/>
            </a:ext>
          </a:extLst>
        </xdr:cNvPr>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a:extLst>
            <a:ext uri="{FF2B5EF4-FFF2-40B4-BE49-F238E27FC236}">
              <a16:creationId xmlns:a16="http://schemas.microsoft.com/office/drawing/2014/main" id="{0CB94FFF-CC83-4F80-982E-BE7B1D65062B}"/>
            </a:ext>
          </a:extLst>
        </xdr:cNvPr>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a:extLst>
            <a:ext uri="{FF2B5EF4-FFF2-40B4-BE49-F238E27FC236}">
              <a16:creationId xmlns:a16="http://schemas.microsoft.com/office/drawing/2014/main" id="{952C6744-9BF7-43BA-9623-6BE17B765766}"/>
            </a:ext>
          </a:extLst>
        </xdr:cNvPr>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a:extLst>
            <a:ext uri="{FF2B5EF4-FFF2-40B4-BE49-F238E27FC236}">
              <a16:creationId xmlns:a16="http://schemas.microsoft.com/office/drawing/2014/main" id="{D35FCAFB-C477-4912-803C-9FDA484A81CE}"/>
            </a:ext>
          </a:extLst>
        </xdr:cNvPr>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25" name="【消防施設】&#10;有形固定資産減価償却率平均値テキスト">
          <a:extLst>
            <a:ext uri="{FF2B5EF4-FFF2-40B4-BE49-F238E27FC236}">
              <a16:creationId xmlns:a16="http://schemas.microsoft.com/office/drawing/2014/main" id="{E116F256-5ADB-4D7F-AAA8-7CBEA1D3831D}"/>
            </a:ext>
          </a:extLst>
        </xdr:cNvPr>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a:extLst>
            <a:ext uri="{FF2B5EF4-FFF2-40B4-BE49-F238E27FC236}">
              <a16:creationId xmlns:a16="http://schemas.microsoft.com/office/drawing/2014/main" id="{266F4B97-3ED6-4043-B4EE-2BB98138B053}"/>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a:extLst>
            <a:ext uri="{FF2B5EF4-FFF2-40B4-BE49-F238E27FC236}">
              <a16:creationId xmlns:a16="http://schemas.microsoft.com/office/drawing/2014/main" id="{84A695D1-83AB-4297-B1B7-AF21FDD7F85C}"/>
            </a:ext>
          </a:extLst>
        </xdr:cNvPr>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a:extLst>
            <a:ext uri="{FF2B5EF4-FFF2-40B4-BE49-F238E27FC236}">
              <a16:creationId xmlns:a16="http://schemas.microsoft.com/office/drawing/2014/main" id="{28296EEE-0645-4504-B736-730EC8A820BF}"/>
            </a:ext>
          </a:extLst>
        </xdr:cNvPr>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a:extLst>
            <a:ext uri="{FF2B5EF4-FFF2-40B4-BE49-F238E27FC236}">
              <a16:creationId xmlns:a16="http://schemas.microsoft.com/office/drawing/2014/main" id="{DA771C3F-86D8-41D1-A9EE-876296202A4D}"/>
            </a:ext>
          </a:extLst>
        </xdr:cNvPr>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a:extLst>
            <a:ext uri="{FF2B5EF4-FFF2-40B4-BE49-F238E27FC236}">
              <a16:creationId xmlns:a16="http://schemas.microsoft.com/office/drawing/2014/main" id="{60B25CAD-B388-4048-8750-39D047EACB57}"/>
            </a:ext>
          </a:extLst>
        </xdr:cNvPr>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585BFDDA-0DF6-452D-A511-76B1401B790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EC7DEF7B-F9B4-4F20-A41B-A83125D027A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a:extLst>
            <a:ext uri="{FF2B5EF4-FFF2-40B4-BE49-F238E27FC236}">
              <a16:creationId xmlns:a16="http://schemas.microsoft.com/office/drawing/2014/main" id="{DCFF09A8-812B-40C2-A04F-6D118FFE0CA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a:extLst>
            <a:ext uri="{FF2B5EF4-FFF2-40B4-BE49-F238E27FC236}">
              <a16:creationId xmlns:a16="http://schemas.microsoft.com/office/drawing/2014/main" id="{1332AE34-2B44-4764-A058-27C8372B4B1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a:extLst>
            <a:ext uri="{FF2B5EF4-FFF2-40B4-BE49-F238E27FC236}">
              <a16:creationId xmlns:a16="http://schemas.microsoft.com/office/drawing/2014/main" id="{140B9DEA-6729-45E3-9768-DB68444A94F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736" name="楕円 735">
          <a:extLst>
            <a:ext uri="{FF2B5EF4-FFF2-40B4-BE49-F238E27FC236}">
              <a16:creationId xmlns:a16="http://schemas.microsoft.com/office/drawing/2014/main" id="{CE827FFF-1F54-48E9-A085-1ACEC4F5A620}"/>
            </a:ext>
          </a:extLst>
        </xdr:cNvPr>
        <xdr:cNvSpPr/>
      </xdr:nvSpPr>
      <xdr:spPr>
        <a:xfrm>
          <a:off x="162687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69232</xdr:rowOff>
    </xdr:from>
    <xdr:ext cx="405111" cy="259045"/>
    <xdr:sp macro="" textlink="">
      <xdr:nvSpPr>
        <xdr:cNvPr id="737" name="【消防施設】&#10;有形固定資産減価償却率該当値テキスト">
          <a:extLst>
            <a:ext uri="{FF2B5EF4-FFF2-40B4-BE49-F238E27FC236}">
              <a16:creationId xmlns:a16="http://schemas.microsoft.com/office/drawing/2014/main" id="{08CE9FC5-A4A5-4978-B77D-4E0F74036E9D}"/>
            </a:ext>
          </a:extLst>
        </xdr:cNvPr>
        <xdr:cNvSpPr txBox="1"/>
      </xdr:nvSpPr>
      <xdr:spPr>
        <a:xfrm>
          <a:off x="16357600"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164464</xdr:rowOff>
    </xdr:from>
    <xdr:to>
      <xdr:col>81</xdr:col>
      <xdr:colOff>101600</xdr:colOff>
      <xdr:row>82</xdr:row>
      <xdr:rowOff>94614</xdr:rowOff>
    </xdr:to>
    <xdr:sp macro="" textlink="">
      <xdr:nvSpPr>
        <xdr:cNvPr id="738" name="楕円 737">
          <a:extLst>
            <a:ext uri="{FF2B5EF4-FFF2-40B4-BE49-F238E27FC236}">
              <a16:creationId xmlns:a16="http://schemas.microsoft.com/office/drawing/2014/main" id="{27210690-6530-4B60-A1A3-6D72A293F0BC}"/>
            </a:ext>
          </a:extLst>
        </xdr:cNvPr>
        <xdr:cNvSpPr/>
      </xdr:nvSpPr>
      <xdr:spPr>
        <a:xfrm>
          <a:off x="15430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97155</xdr:rowOff>
    </xdr:from>
    <xdr:to>
      <xdr:col>85</xdr:col>
      <xdr:colOff>127000</xdr:colOff>
      <xdr:row>82</xdr:row>
      <xdr:rowOff>43814</xdr:rowOff>
    </xdr:to>
    <xdr:cxnSp macro="">
      <xdr:nvCxnSpPr>
        <xdr:cNvPr id="739" name="直線コネクタ 738">
          <a:extLst>
            <a:ext uri="{FF2B5EF4-FFF2-40B4-BE49-F238E27FC236}">
              <a16:creationId xmlns:a16="http://schemas.microsoft.com/office/drawing/2014/main" id="{A751B4B3-1F86-4261-BEBE-955F61848870}"/>
            </a:ext>
          </a:extLst>
        </xdr:cNvPr>
        <xdr:cNvCxnSpPr/>
      </xdr:nvCxnSpPr>
      <xdr:spPr>
        <a:xfrm flipV="1">
          <a:off x="15481300" y="13813155"/>
          <a:ext cx="8382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130175</xdr:rowOff>
    </xdr:from>
    <xdr:to>
      <xdr:col>76</xdr:col>
      <xdr:colOff>165100</xdr:colOff>
      <xdr:row>82</xdr:row>
      <xdr:rowOff>60325</xdr:rowOff>
    </xdr:to>
    <xdr:sp macro="" textlink="">
      <xdr:nvSpPr>
        <xdr:cNvPr id="740" name="楕円 739">
          <a:extLst>
            <a:ext uri="{FF2B5EF4-FFF2-40B4-BE49-F238E27FC236}">
              <a16:creationId xmlns:a16="http://schemas.microsoft.com/office/drawing/2014/main" id="{56BEA85E-558B-4CC3-B552-4C95C7F1E0B6}"/>
            </a:ext>
          </a:extLst>
        </xdr:cNvPr>
        <xdr:cNvSpPr/>
      </xdr:nvSpPr>
      <xdr:spPr>
        <a:xfrm>
          <a:off x="14541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9525</xdr:rowOff>
    </xdr:from>
    <xdr:to>
      <xdr:col>81</xdr:col>
      <xdr:colOff>50800</xdr:colOff>
      <xdr:row>82</xdr:row>
      <xdr:rowOff>43814</xdr:rowOff>
    </xdr:to>
    <xdr:cxnSp macro="">
      <xdr:nvCxnSpPr>
        <xdr:cNvPr id="741" name="直線コネクタ 740">
          <a:extLst>
            <a:ext uri="{FF2B5EF4-FFF2-40B4-BE49-F238E27FC236}">
              <a16:creationId xmlns:a16="http://schemas.microsoft.com/office/drawing/2014/main" id="{3C25C3B7-8622-41BD-A82F-DE531FF254BA}"/>
            </a:ext>
          </a:extLst>
        </xdr:cNvPr>
        <xdr:cNvCxnSpPr/>
      </xdr:nvCxnSpPr>
      <xdr:spPr>
        <a:xfrm>
          <a:off x="14592300" y="140684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93980</xdr:rowOff>
    </xdr:from>
    <xdr:to>
      <xdr:col>72</xdr:col>
      <xdr:colOff>38100</xdr:colOff>
      <xdr:row>82</xdr:row>
      <xdr:rowOff>24130</xdr:rowOff>
    </xdr:to>
    <xdr:sp macro="" textlink="">
      <xdr:nvSpPr>
        <xdr:cNvPr id="742" name="楕円 741">
          <a:extLst>
            <a:ext uri="{FF2B5EF4-FFF2-40B4-BE49-F238E27FC236}">
              <a16:creationId xmlns:a16="http://schemas.microsoft.com/office/drawing/2014/main" id="{D31B3745-9D97-4B79-AC1C-6A6F99F95C6D}"/>
            </a:ext>
          </a:extLst>
        </xdr:cNvPr>
        <xdr:cNvSpPr/>
      </xdr:nvSpPr>
      <xdr:spPr>
        <a:xfrm>
          <a:off x="136525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144780</xdr:rowOff>
    </xdr:from>
    <xdr:to>
      <xdr:col>76</xdr:col>
      <xdr:colOff>114300</xdr:colOff>
      <xdr:row>82</xdr:row>
      <xdr:rowOff>9525</xdr:rowOff>
    </xdr:to>
    <xdr:cxnSp macro="">
      <xdr:nvCxnSpPr>
        <xdr:cNvPr id="743" name="直線コネクタ 742">
          <a:extLst>
            <a:ext uri="{FF2B5EF4-FFF2-40B4-BE49-F238E27FC236}">
              <a16:creationId xmlns:a16="http://schemas.microsoft.com/office/drawing/2014/main" id="{22FBEFA0-0AF5-438C-AD03-25F09FFE6BE9}"/>
            </a:ext>
          </a:extLst>
        </xdr:cNvPr>
        <xdr:cNvCxnSpPr/>
      </xdr:nvCxnSpPr>
      <xdr:spPr>
        <a:xfrm>
          <a:off x="13703300" y="140322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44" name="n_1aveValue【消防施設】&#10;有形固定資産減価償却率">
          <a:extLst>
            <a:ext uri="{FF2B5EF4-FFF2-40B4-BE49-F238E27FC236}">
              <a16:creationId xmlns:a16="http://schemas.microsoft.com/office/drawing/2014/main" id="{5C9ECA29-4FC5-4158-889C-1FBFA68A65F5}"/>
            </a:ext>
          </a:extLst>
        </xdr:cNvPr>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45" name="n_2aveValue【消防施設】&#10;有形固定資産減価償却率">
          <a:extLst>
            <a:ext uri="{FF2B5EF4-FFF2-40B4-BE49-F238E27FC236}">
              <a16:creationId xmlns:a16="http://schemas.microsoft.com/office/drawing/2014/main" id="{80D491ED-2DAC-4BCB-B912-E2B58387AE60}"/>
            </a:ext>
          </a:extLst>
        </xdr:cNvPr>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46" name="n_3aveValue【消防施設】&#10;有形固定資産減価償却率">
          <a:extLst>
            <a:ext uri="{FF2B5EF4-FFF2-40B4-BE49-F238E27FC236}">
              <a16:creationId xmlns:a16="http://schemas.microsoft.com/office/drawing/2014/main" id="{521377B7-4F79-4F99-A698-E2AA2B655F86}"/>
            </a:ext>
          </a:extLst>
        </xdr:cNvPr>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7" name="n_4aveValue【消防施設】&#10;有形固定資産減価償却率">
          <a:extLst>
            <a:ext uri="{FF2B5EF4-FFF2-40B4-BE49-F238E27FC236}">
              <a16:creationId xmlns:a16="http://schemas.microsoft.com/office/drawing/2014/main" id="{3D50F42E-E6F1-4C46-828D-65CD3BFFAC8C}"/>
            </a:ext>
          </a:extLst>
        </xdr:cNvPr>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85741</xdr:rowOff>
    </xdr:from>
    <xdr:ext cx="405111" cy="259045"/>
    <xdr:sp macro="" textlink="">
      <xdr:nvSpPr>
        <xdr:cNvPr id="748" name="n_1mainValue【消防施設】&#10;有形固定資産減価償却率">
          <a:extLst>
            <a:ext uri="{FF2B5EF4-FFF2-40B4-BE49-F238E27FC236}">
              <a16:creationId xmlns:a16="http://schemas.microsoft.com/office/drawing/2014/main" id="{6C9D3728-E73D-4F73-B8B9-D8A04225963E}"/>
            </a:ext>
          </a:extLst>
        </xdr:cNvPr>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76852</xdr:rowOff>
    </xdr:from>
    <xdr:ext cx="405111" cy="259045"/>
    <xdr:sp macro="" textlink="">
      <xdr:nvSpPr>
        <xdr:cNvPr id="749" name="n_2mainValue【消防施設】&#10;有形固定資産減価償却率">
          <a:extLst>
            <a:ext uri="{FF2B5EF4-FFF2-40B4-BE49-F238E27FC236}">
              <a16:creationId xmlns:a16="http://schemas.microsoft.com/office/drawing/2014/main" id="{6C137E4C-2C91-4778-8A7C-186D86C67ECF}"/>
            </a:ext>
          </a:extLst>
        </xdr:cNvPr>
        <xdr:cNvSpPr txBox="1"/>
      </xdr:nvSpPr>
      <xdr:spPr>
        <a:xfrm>
          <a:off x="14389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15257</xdr:rowOff>
    </xdr:from>
    <xdr:ext cx="405111" cy="259045"/>
    <xdr:sp macro="" textlink="">
      <xdr:nvSpPr>
        <xdr:cNvPr id="750" name="n_3mainValue【消防施設】&#10;有形固定資産減価償却率">
          <a:extLst>
            <a:ext uri="{FF2B5EF4-FFF2-40B4-BE49-F238E27FC236}">
              <a16:creationId xmlns:a16="http://schemas.microsoft.com/office/drawing/2014/main" id="{FC3B8D47-5873-4611-A02B-1DDB41D262F9}"/>
            </a:ext>
          </a:extLst>
        </xdr:cNvPr>
        <xdr:cNvSpPr txBox="1"/>
      </xdr:nvSpPr>
      <xdr:spPr>
        <a:xfrm>
          <a:off x="13500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a:extLst>
            <a:ext uri="{FF2B5EF4-FFF2-40B4-BE49-F238E27FC236}">
              <a16:creationId xmlns:a16="http://schemas.microsoft.com/office/drawing/2014/main" id="{3B9341D3-0573-4F95-8C1C-A8167736C8D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a:extLst>
            <a:ext uri="{FF2B5EF4-FFF2-40B4-BE49-F238E27FC236}">
              <a16:creationId xmlns:a16="http://schemas.microsoft.com/office/drawing/2014/main" id="{080428F1-09BE-4123-AA24-62EDF0DD130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a:extLst>
            <a:ext uri="{FF2B5EF4-FFF2-40B4-BE49-F238E27FC236}">
              <a16:creationId xmlns:a16="http://schemas.microsoft.com/office/drawing/2014/main" id="{13008C75-5363-4FD9-B7ED-7BEDD7D64D7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a:extLst>
            <a:ext uri="{FF2B5EF4-FFF2-40B4-BE49-F238E27FC236}">
              <a16:creationId xmlns:a16="http://schemas.microsoft.com/office/drawing/2014/main" id="{5AE0204E-D1EB-4A82-A750-6B83AE640E0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a:extLst>
            <a:ext uri="{FF2B5EF4-FFF2-40B4-BE49-F238E27FC236}">
              <a16:creationId xmlns:a16="http://schemas.microsoft.com/office/drawing/2014/main" id="{6F91EFB1-26CB-41BE-8D74-DB4F2082D66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a:extLst>
            <a:ext uri="{FF2B5EF4-FFF2-40B4-BE49-F238E27FC236}">
              <a16:creationId xmlns:a16="http://schemas.microsoft.com/office/drawing/2014/main" id="{81F35552-8BD3-4638-B66D-4C46CC7BF44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a:extLst>
            <a:ext uri="{FF2B5EF4-FFF2-40B4-BE49-F238E27FC236}">
              <a16:creationId xmlns:a16="http://schemas.microsoft.com/office/drawing/2014/main" id="{AA428069-DD36-4F39-B8A4-BEC3310DEB5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a:extLst>
            <a:ext uri="{FF2B5EF4-FFF2-40B4-BE49-F238E27FC236}">
              <a16:creationId xmlns:a16="http://schemas.microsoft.com/office/drawing/2014/main" id="{A7E39627-1FFD-45C5-A587-126C80C2A64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a:extLst>
            <a:ext uri="{FF2B5EF4-FFF2-40B4-BE49-F238E27FC236}">
              <a16:creationId xmlns:a16="http://schemas.microsoft.com/office/drawing/2014/main" id="{FEE0FB80-671F-47C8-9F49-D8A948DFA3A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a:extLst>
            <a:ext uri="{FF2B5EF4-FFF2-40B4-BE49-F238E27FC236}">
              <a16:creationId xmlns:a16="http://schemas.microsoft.com/office/drawing/2014/main" id="{0923BF27-9B69-4F2C-9864-F56DC9669AE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a:extLst>
            <a:ext uri="{FF2B5EF4-FFF2-40B4-BE49-F238E27FC236}">
              <a16:creationId xmlns:a16="http://schemas.microsoft.com/office/drawing/2014/main" id="{E9D28DC1-CD36-4E21-ABBE-D77897994874}"/>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a:extLst>
            <a:ext uri="{FF2B5EF4-FFF2-40B4-BE49-F238E27FC236}">
              <a16:creationId xmlns:a16="http://schemas.microsoft.com/office/drawing/2014/main" id="{6D817A7B-ACDF-4336-8C77-84DB0EDD023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a:extLst>
            <a:ext uri="{FF2B5EF4-FFF2-40B4-BE49-F238E27FC236}">
              <a16:creationId xmlns:a16="http://schemas.microsoft.com/office/drawing/2014/main" id="{0A6B54E0-4D44-4C54-AECF-D1273985FAB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a:extLst>
            <a:ext uri="{FF2B5EF4-FFF2-40B4-BE49-F238E27FC236}">
              <a16:creationId xmlns:a16="http://schemas.microsoft.com/office/drawing/2014/main" id="{09A4B0AA-C51E-4D4B-810A-12E4C9D54FC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a:extLst>
            <a:ext uri="{FF2B5EF4-FFF2-40B4-BE49-F238E27FC236}">
              <a16:creationId xmlns:a16="http://schemas.microsoft.com/office/drawing/2014/main" id="{02C23338-922C-4F86-98B6-472E2B7FE48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a:extLst>
            <a:ext uri="{FF2B5EF4-FFF2-40B4-BE49-F238E27FC236}">
              <a16:creationId xmlns:a16="http://schemas.microsoft.com/office/drawing/2014/main" id="{B8C31C79-E567-46EE-8C96-B35E8432B1B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a:extLst>
            <a:ext uri="{FF2B5EF4-FFF2-40B4-BE49-F238E27FC236}">
              <a16:creationId xmlns:a16="http://schemas.microsoft.com/office/drawing/2014/main" id="{D200D776-C772-4730-8611-F683B63FFDA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a:extLst>
            <a:ext uri="{FF2B5EF4-FFF2-40B4-BE49-F238E27FC236}">
              <a16:creationId xmlns:a16="http://schemas.microsoft.com/office/drawing/2014/main" id="{D22F5D2E-C08D-4502-9265-2F63488ECC0C}"/>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a:extLst>
            <a:ext uri="{FF2B5EF4-FFF2-40B4-BE49-F238E27FC236}">
              <a16:creationId xmlns:a16="http://schemas.microsoft.com/office/drawing/2014/main" id="{901832E9-3279-47B5-AD49-D5CFE48E8F8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a:extLst>
            <a:ext uri="{FF2B5EF4-FFF2-40B4-BE49-F238E27FC236}">
              <a16:creationId xmlns:a16="http://schemas.microsoft.com/office/drawing/2014/main" id="{33CDC4F9-8E8D-4D0B-A4FD-6FDC0278B61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a:extLst>
            <a:ext uri="{FF2B5EF4-FFF2-40B4-BE49-F238E27FC236}">
              <a16:creationId xmlns:a16="http://schemas.microsoft.com/office/drawing/2014/main" id="{6D484614-1A68-4ECF-A82B-3D987919694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a:extLst>
            <a:ext uri="{FF2B5EF4-FFF2-40B4-BE49-F238E27FC236}">
              <a16:creationId xmlns:a16="http://schemas.microsoft.com/office/drawing/2014/main" id="{800F1D0C-C466-48AA-AAA3-AB3E5D4E8EA0}"/>
            </a:ext>
          </a:extLst>
        </xdr:cNvPr>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a:extLst>
            <a:ext uri="{FF2B5EF4-FFF2-40B4-BE49-F238E27FC236}">
              <a16:creationId xmlns:a16="http://schemas.microsoft.com/office/drawing/2014/main" id="{A538E662-2230-412A-B76A-B8D369AF558A}"/>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a:extLst>
            <a:ext uri="{FF2B5EF4-FFF2-40B4-BE49-F238E27FC236}">
              <a16:creationId xmlns:a16="http://schemas.microsoft.com/office/drawing/2014/main" id="{8B7EF095-E979-4668-A2B6-CF56E4723637}"/>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a:extLst>
            <a:ext uri="{FF2B5EF4-FFF2-40B4-BE49-F238E27FC236}">
              <a16:creationId xmlns:a16="http://schemas.microsoft.com/office/drawing/2014/main" id="{0A7E9EDF-8D7A-4E43-8BB9-65443B8FAA55}"/>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a:extLst>
            <a:ext uri="{FF2B5EF4-FFF2-40B4-BE49-F238E27FC236}">
              <a16:creationId xmlns:a16="http://schemas.microsoft.com/office/drawing/2014/main" id="{B7F8458D-D5DA-42FB-A8FA-5B7D4BA3F35D}"/>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777" name="【消防施設】&#10;一人当たり面積平均値テキスト">
          <a:extLst>
            <a:ext uri="{FF2B5EF4-FFF2-40B4-BE49-F238E27FC236}">
              <a16:creationId xmlns:a16="http://schemas.microsoft.com/office/drawing/2014/main" id="{4074F70E-7978-4213-9515-CA27529A7157}"/>
            </a:ext>
          </a:extLst>
        </xdr:cNvPr>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a:extLst>
            <a:ext uri="{FF2B5EF4-FFF2-40B4-BE49-F238E27FC236}">
              <a16:creationId xmlns:a16="http://schemas.microsoft.com/office/drawing/2014/main" id="{8507F63E-6A0E-46C2-B977-42DFA42BD01C}"/>
            </a:ext>
          </a:extLst>
        </xdr:cNvPr>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a:extLst>
            <a:ext uri="{FF2B5EF4-FFF2-40B4-BE49-F238E27FC236}">
              <a16:creationId xmlns:a16="http://schemas.microsoft.com/office/drawing/2014/main" id="{B4678AEC-8898-4C35-BC90-5A95CC2E1E40}"/>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a:extLst>
            <a:ext uri="{FF2B5EF4-FFF2-40B4-BE49-F238E27FC236}">
              <a16:creationId xmlns:a16="http://schemas.microsoft.com/office/drawing/2014/main" id="{447C7156-C883-4D9F-AE02-DE877FFB383E}"/>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a:extLst>
            <a:ext uri="{FF2B5EF4-FFF2-40B4-BE49-F238E27FC236}">
              <a16:creationId xmlns:a16="http://schemas.microsoft.com/office/drawing/2014/main" id="{56E3A5FF-78FE-48F2-8804-894E0C95DB2D}"/>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2" name="フローチャート: 判断 781">
          <a:extLst>
            <a:ext uri="{FF2B5EF4-FFF2-40B4-BE49-F238E27FC236}">
              <a16:creationId xmlns:a16="http://schemas.microsoft.com/office/drawing/2014/main" id="{63FAEEF4-CB7D-49FA-AE67-10645FEB2543}"/>
            </a:ext>
          </a:extLst>
        </xdr:cNvPr>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2A603D11-43C0-486C-8DAF-59FD3A8809B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956B662B-DED9-48BF-912D-84EAB111286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a:extLst>
            <a:ext uri="{FF2B5EF4-FFF2-40B4-BE49-F238E27FC236}">
              <a16:creationId xmlns:a16="http://schemas.microsoft.com/office/drawing/2014/main" id="{562DE7E2-9C76-4C5C-A000-9C414D6D9DC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a:extLst>
            <a:ext uri="{FF2B5EF4-FFF2-40B4-BE49-F238E27FC236}">
              <a16:creationId xmlns:a16="http://schemas.microsoft.com/office/drawing/2014/main" id="{8243074A-251D-48AF-A1C2-95C11240E49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a:extLst>
            <a:ext uri="{FF2B5EF4-FFF2-40B4-BE49-F238E27FC236}">
              <a16:creationId xmlns:a16="http://schemas.microsoft.com/office/drawing/2014/main" id="{9FA06C55-BA52-405F-AA3E-993718F543A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76454</xdr:rowOff>
    </xdr:from>
    <xdr:to>
      <xdr:col>116</xdr:col>
      <xdr:colOff>114300</xdr:colOff>
      <xdr:row>84</xdr:row>
      <xdr:rowOff>6604</xdr:rowOff>
    </xdr:to>
    <xdr:sp macro="" textlink="">
      <xdr:nvSpPr>
        <xdr:cNvPr id="788" name="楕円 787">
          <a:extLst>
            <a:ext uri="{FF2B5EF4-FFF2-40B4-BE49-F238E27FC236}">
              <a16:creationId xmlns:a16="http://schemas.microsoft.com/office/drawing/2014/main" id="{97EA8F60-C8AA-4034-BB6F-B274B97CA0A0}"/>
            </a:ext>
          </a:extLst>
        </xdr:cNvPr>
        <xdr:cNvSpPr/>
      </xdr:nvSpPr>
      <xdr:spPr>
        <a:xfrm>
          <a:off x="221107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54881</xdr:rowOff>
    </xdr:from>
    <xdr:ext cx="469744" cy="259045"/>
    <xdr:sp macro="" textlink="">
      <xdr:nvSpPr>
        <xdr:cNvPr id="789" name="【消防施設】&#10;一人当たり面積該当値テキスト">
          <a:extLst>
            <a:ext uri="{FF2B5EF4-FFF2-40B4-BE49-F238E27FC236}">
              <a16:creationId xmlns:a16="http://schemas.microsoft.com/office/drawing/2014/main" id="{2CC2E763-5EAA-488B-A547-8903467CC7CE}"/>
            </a:ext>
          </a:extLst>
        </xdr:cNvPr>
        <xdr:cNvSpPr txBox="1"/>
      </xdr:nvSpPr>
      <xdr:spPr>
        <a:xfrm>
          <a:off x="22199600" y="1428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19304</xdr:rowOff>
    </xdr:from>
    <xdr:to>
      <xdr:col>112</xdr:col>
      <xdr:colOff>38100</xdr:colOff>
      <xdr:row>84</xdr:row>
      <xdr:rowOff>120904</xdr:rowOff>
    </xdr:to>
    <xdr:sp macro="" textlink="">
      <xdr:nvSpPr>
        <xdr:cNvPr id="790" name="楕円 789">
          <a:extLst>
            <a:ext uri="{FF2B5EF4-FFF2-40B4-BE49-F238E27FC236}">
              <a16:creationId xmlns:a16="http://schemas.microsoft.com/office/drawing/2014/main" id="{40100E17-DB46-458C-8461-6FAC22435942}"/>
            </a:ext>
          </a:extLst>
        </xdr:cNvPr>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127254</xdr:rowOff>
    </xdr:from>
    <xdr:to>
      <xdr:col>116</xdr:col>
      <xdr:colOff>63500</xdr:colOff>
      <xdr:row>84</xdr:row>
      <xdr:rowOff>70104</xdr:rowOff>
    </xdr:to>
    <xdr:cxnSp macro="">
      <xdr:nvCxnSpPr>
        <xdr:cNvPr id="791" name="直線コネクタ 790">
          <a:extLst>
            <a:ext uri="{FF2B5EF4-FFF2-40B4-BE49-F238E27FC236}">
              <a16:creationId xmlns:a16="http://schemas.microsoft.com/office/drawing/2014/main" id="{E69C7B78-6BD6-4FCD-8A50-A0E60FD17D4C}"/>
            </a:ext>
          </a:extLst>
        </xdr:cNvPr>
        <xdr:cNvCxnSpPr/>
      </xdr:nvCxnSpPr>
      <xdr:spPr>
        <a:xfrm flipV="1">
          <a:off x="21323300" y="1435760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5587</xdr:rowOff>
    </xdr:from>
    <xdr:to>
      <xdr:col>107</xdr:col>
      <xdr:colOff>101600</xdr:colOff>
      <xdr:row>84</xdr:row>
      <xdr:rowOff>107187</xdr:rowOff>
    </xdr:to>
    <xdr:sp macro="" textlink="">
      <xdr:nvSpPr>
        <xdr:cNvPr id="792" name="楕円 791">
          <a:extLst>
            <a:ext uri="{FF2B5EF4-FFF2-40B4-BE49-F238E27FC236}">
              <a16:creationId xmlns:a16="http://schemas.microsoft.com/office/drawing/2014/main" id="{77816B4A-F6A0-495E-BD09-DEEA7F044262}"/>
            </a:ext>
          </a:extLst>
        </xdr:cNvPr>
        <xdr:cNvSpPr/>
      </xdr:nvSpPr>
      <xdr:spPr>
        <a:xfrm>
          <a:off x="20383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56387</xdr:rowOff>
    </xdr:from>
    <xdr:to>
      <xdr:col>111</xdr:col>
      <xdr:colOff>177800</xdr:colOff>
      <xdr:row>84</xdr:row>
      <xdr:rowOff>70104</xdr:rowOff>
    </xdr:to>
    <xdr:cxnSp macro="">
      <xdr:nvCxnSpPr>
        <xdr:cNvPr id="793" name="直線コネクタ 792">
          <a:extLst>
            <a:ext uri="{FF2B5EF4-FFF2-40B4-BE49-F238E27FC236}">
              <a16:creationId xmlns:a16="http://schemas.microsoft.com/office/drawing/2014/main" id="{2FCE4C74-DB66-4640-87DD-6C4FB49FECD8}"/>
            </a:ext>
          </a:extLst>
        </xdr:cNvPr>
        <xdr:cNvCxnSpPr/>
      </xdr:nvCxnSpPr>
      <xdr:spPr>
        <a:xfrm>
          <a:off x="20434300" y="14458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94" name="楕円 793">
          <a:extLst>
            <a:ext uri="{FF2B5EF4-FFF2-40B4-BE49-F238E27FC236}">
              <a16:creationId xmlns:a16="http://schemas.microsoft.com/office/drawing/2014/main" id="{EFDCF0F4-D36A-43AA-AD72-D05FDC6AB5F0}"/>
            </a:ext>
          </a:extLst>
        </xdr:cNvPr>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56387</xdr:rowOff>
    </xdr:from>
    <xdr:to>
      <xdr:col>107</xdr:col>
      <xdr:colOff>50800</xdr:colOff>
      <xdr:row>84</xdr:row>
      <xdr:rowOff>60961</xdr:rowOff>
    </xdr:to>
    <xdr:cxnSp macro="">
      <xdr:nvCxnSpPr>
        <xdr:cNvPr id="795" name="直線コネクタ 794">
          <a:extLst>
            <a:ext uri="{FF2B5EF4-FFF2-40B4-BE49-F238E27FC236}">
              <a16:creationId xmlns:a16="http://schemas.microsoft.com/office/drawing/2014/main" id="{676EA0C1-1145-477D-BAD3-7CFDFA3B3499}"/>
            </a:ext>
          </a:extLst>
        </xdr:cNvPr>
        <xdr:cNvCxnSpPr/>
      </xdr:nvCxnSpPr>
      <xdr:spPr>
        <a:xfrm flipV="1">
          <a:off x="19545300" y="14458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96" name="n_1aveValue【消防施設】&#10;一人当たり面積">
          <a:extLst>
            <a:ext uri="{FF2B5EF4-FFF2-40B4-BE49-F238E27FC236}">
              <a16:creationId xmlns:a16="http://schemas.microsoft.com/office/drawing/2014/main" id="{BBABC002-6B69-4CC5-B602-BD19882BA1DD}"/>
            </a:ext>
          </a:extLst>
        </xdr:cNvPr>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97" name="n_2aveValue【消防施設】&#10;一人当たり面積">
          <a:extLst>
            <a:ext uri="{FF2B5EF4-FFF2-40B4-BE49-F238E27FC236}">
              <a16:creationId xmlns:a16="http://schemas.microsoft.com/office/drawing/2014/main" id="{F4427FCC-696A-41E3-97EA-DEA1792CE31E}"/>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98" name="n_3aveValue【消防施設】&#10;一人当たり面積">
          <a:extLst>
            <a:ext uri="{FF2B5EF4-FFF2-40B4-BE49-F238E27FC236}">
              <a16:creationId xmlns:a16="http://schemas.microsoft.com/office/drawing/2014/main" id="{7ADA31F0-9EDC-494F-A8F6-47A55CC0D605}"/>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99" name="n_4aveValue【消防施設】&#10;一人当たり面積">
          <a:extLst>
            <a:ext uri="{FF2B5EF4-FFF2-40B4-BE49-F238E27FC236}">
              <a16:creationId xmlns:a16="http://schemas.microsoft.com/office/drawing/2014/main" id="{DF5475EC-10CB-468A-AD49-F6132D8905CA}"/>
            </a:ext>
          </a:extLst>
        </xdr:cNvPr>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112031</xdr:rowOff>
    </xdr:from>
    <xdr:ext cx="469744" cy="259045"/>
    <xdr:sp macro="" textlink="">
      <xdr:nvSpPr>
        <xdr:cNvPr id="800" name="n_1mainValue【消防施設】&#10;一人当たり面積">
          <a:extLst>
            <a:ext uri="{FF2B5EF4-FFF2-40B4-BE49-F238E27FC236}">
              <a16:creationId xmlns:a16="http://schemas.microsoft.com/office/drawing/2014/main" id="{9B3827BD-B9A6-405B-88C0-C596DCFCC35B}"/>
            </a:ext>
          </a:extLst>
        </xdr:cNvPr>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98314</xdr:rowOff>
    </xdr:from>
    <xdr:ext cx="469744" cy="259045"/>
    <xdr:sp macro="" textlink="">
      <xdr:nvSpPr>
        <xdr:cNvPr id="801" name="n_2mainValue【消防施設】&#10;一人当たり面積">
          <a:extLst>
            <a:ext uri="{FF2B5EF4-FFF2-40B4-BE49-F238E27FC236}">
              <a16:creationId xmlns:a16="http://schemas.microsoft.com/office/drawing/2014/main" id="{3126508E-36D6-4E9C-9820-493A5A1091D0}"/>
            </a:ext>
          </a:extLst>
        </xdr:cNvPr>
        <xdr:cNvSpPr txBox="1"/>
      </xdr:nvSpPr>
      <xdr:spPr>
        <a:xfrm>
          <a:off x="201994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102888</xdr:rowOff>
    </xdr:from>
    <xdr:ext cx="469744" cy="259045"/>
    <xdr:sp macro="" textlink="">
      <xdr:nvSpPr>
        <xdr:cNvPr id="802" name="n_3mainValue【消防施設】&#10;一人当たり面積">
          <a:extLst>
            <a:ext uri="{FF2B5EF4-FFF2-40B4-BE49-F238E27FC236}">
              <a16:creationId xmlns:a16="http://schemas.microsoft.com/office/drawing/2014/main" id="{E75FD9E0-35C4-42EB-B965-71DF523211A6}"/>
            </a:ext>
          </a:extLst>
        </xdr:cNvPr>
        <xdr:cNvSpPr txBox="1"/>
      </xdr:nvSpPr>
      <xdr:spPr>
        <a:xfrm>
          <a:off x="19310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a:extLst>
            <a:ext uri="{FF2B5EF4-FFF2-40B4-BE49-F238E27FC236}">
              <a16:creationId xmlns:a16="http://schemas.microsoft.com/office/drawing/2014/main" id="{2557B40F-5570-463D-AD2F-7504AD7410A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a:extLst>
            <a:ext uri="{FF2B5EF4-FFF2-40B4-BE49-F238E27FC236}">
              <a16:creationId xmlns:a16="http://schemas.microsoft.com/office/drawing/2014/main" id="{21F1C3C1-9BE4-4FFC-9402-75D16C465C8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a:extLst>
            <a:ext uri="{FF2B5EF4-FFF2-40B4-BE49-F238E27FC236}">
              <a16:creationId xmlns:a16="http://schemas.microsoft.com/office/drawing/2014/main" id="{5560B10D-3251-4C80-AA58-794D52B0E1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a:extLst>
            <a:ext uri="{FF2B5EF4-FFF2-40B4-BE49-F238E27FC236}">
              <a16:creationId xmlns:a16="http://schemas.microsoft.com/office/drawing/2014/main" id="{F1743F17-21A8-4096-9D54-4FD64B2BEB3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a:extLst>
            <a:ext uri="{FF2B5EF4-FFF2-40B4-BE49-F238E27FC236}">
              <a16:creationId xmlns:a16="http://schemas.microsoft.com/office/drawing/2014/main" id="{97226C87-4E12-459A-A077-07898521DF1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a:extLst>
            <a:ext uri="{FF2B5EF4-FFF2-40B4-BE49-F238E27FC236}">
              <a16:creationId xmlns:a16="http://schemas.microsoft.com/office/drawing/2014/main" id="{7AEC544E-8A74-48E1-8DB0-1D6D5FC15B2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a:extLst>
            <a:ext uri="{FF2B5EF4-FFF2-40B4-BE49-F238E27FC236}">
              <a16:creationId xmlns:a16="http://schemas.microsoft.com/office/drawing/2014/main" id="{9FC9FABD-E931-43D5-9C2A-A256754B148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a:extLst>
            <a:ext uri="{FF2B5EF4-FFF2-40B4-BE49-F238E27FC236}">
              <a16:creationId xmlns:a16="http://schemas.microsoft.com/office/drawing/2014/main" id="{D9B7FC76-D8E3-4927-9E02-B9EB374C7F9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a:extLst>
            <a:ext uri="{FF2B5EF4-FFF2-40B4-BE49-F238E27FC236}">
              <a16:creationId xmlns:a16="http://schemas.microsoft.com/office/drawing/2014/main" id="{CA0E58AD-4796-4176-B8D8-57CBC2A89A0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a:extLst>
            <a:ext uri="{FF2B5EF4-FFF2-40B4-BE49-F238E27FC236}">
              <a16:creationId xmlns:a16="http://schemas.microsoft.com/office/drawing/2014/main" id="{7C588C87-4ED6-43E2-A0EC-57E19124BC0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a:extLst>
            <a:ext uri="{FF2B5EF4-FFF2-40B4-BE49-F238E27FC236}">
              <a16:creationId xmlns:a16="http://schemas.microsoft.com/office/drawing/2014/main" id="{BA1D5B6A-1E98-4695-972A-4EA6B363A38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a:extLst>
            <a:ext uri="{FF2B5EF4-FFF2-40B4-BE49-F238E27FC236}">
              <a16:creationId xmlns:a16="http://schemas.microsoft.com/office/drawing/2014/main" id="{A10892AD-5449-4D0E-BE01-B9A787DC78A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a:extLst>
            <a:ext uri="{FF2B5EF4-FFF2-40B4-BE49-F238E27FC236}">
              <a16:creationId xmlns:a16="http://schemas.microsoft.com/office/drawing/2014/main" id="{00400002-0DA4-4502-AEC9-7E5AB28364D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a:extLst>
            <a:ext uri="{FF2B5EF4-FFF2-40B4-BE49-F238E27FC236}">
              <a16:creationId xmlns:a16="http://schemas.microsoft.com/office/drawing/2014/main" id="{AE34BF3B-233D-4DBD-920C-E29FC0DC60A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a:extLst>
            <a:ext uri="{FF2B5EF4-FFF2-40B4-BE49-F238E27FC236}">
              <a16:creationId xmlns:a16="http://schemas.microsoft.com/office/drawing/2014/main" id="{FE93CA77-92A8-4A5D-BB2F-B21E75D4477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a:extLst>
            <a:ext uri="{FF2B5EF4-FFF2-40B4-BE49-F238E27FC236}">
              <a16:creationId xmlns:a16="http://schemas.microsoft.com/office/drawing/2014/main" id="{2C641A20-5E93-4FB2-A787-DA43ED8D686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a:extLst>
            <a:ext uri="{FF2B5EF4-FFF2-40B4-BE49-F238E27FC236}">
              <a16:creationId xmlns:a16="http://schemas.microsoft.com/office/drawing/2014/main" id="{8A002820-FBB3-48F8-9897-0F68CE64CBC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a:extLst>
            <a:ext uri="{FF2B5EF4-FFF2-40B4-BE49-F238E27FC236}">
              <a16:creationId xmlns:a16="http://schemas.microsoft.com/office/drawing/2014/main" id="{D26A6C3E-477A-490D-BF42-3D243241F62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a:extLst>
            <a:ext uri="{FF2B5EF4-FFF2-40B4-BE49-F238E27FC236}">
              <a16:creationId xmlns:a16="http://schemas.microsoft.com/office/drawing/2014/main" id="{CC65FEF9-1F48-436D-B65A-C91808F99C6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a:extLst>
            <a:ext uri="{FF2B5EF4-FFF2-40B4-BE49-F238E27FC236}">
              <a16:creationId xmlns:a16="http://schemas.microsoft.com/office/drawing/2014/main" id="{603FF167-898B-4666-B191-47D49C8FFA5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a:extLst>
            <a:ext uri="{FF2B5EF4-FFF2-40B4-BE49-F238E27FC236}">
              <a16:creationId xmlns:a16="http://schemas.microsoft.com/office/drawing/2014/main" id="{26537829-03C0-4094-B5D1-3153479EDEF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a:extLst>
            <a:ext uri="{FF2B5EF4-FFF2-40B4-BE49-F238E27FC236}">
              <a16:creationId xmlns:a16="http://schemas.microsoft.com/office/drawing/2014/main" id="{4F72EF38-170B-42C7-92D4-092613E4B01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a:extLst>
            <a:ext uri="{FF2B5EF4-FFF2-40B4-BE49-F238E27FC236}">
              <a16:creationId xmlns:a16="http://schemas.microsoft.com/office/drawing/2014/main" id="{F197159F-A97C-446F-8CB5-143822131F4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a:extLst>
            <a:ext uri="{FF2B5EF4-FFF2-40B4-BE49-F238E27FC236}">
              <a16:creationId xmlns:a16="http://schemas.microsoft.com/office/drawing/2014/main" id="{CFCD1DC7-FB2C-4DB4-8BF8-CEF3E5E1433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a:extLst>
            <a:ext uri="{FF2B5EF4-FFF2-40B4-BE49-F238E27FC236}">
              <a16:creationId xmlns:a16="http://schemas.microsoft.com/office/drawing/2014/main" id="{E5C585CD-9AC1-4375-A3D7-F4A08793CC8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a:extLst>
            <a:ext uri="{FF2B5EF4-FFF2-40B4-BE49-F238E27FC236}">
              <a16:creationId xmlns:a16="http://schemas.microsoft.com/office/drawing/2014/main" id="{0F683187-426C-4734-AADF-59D5C5B2ECCA}"/>
            </a:ext>
          </a:extLst>
        </xdr:cNvPr>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a:extLst>
            <a:ext uri="{FF2B5EF4-FFF2-40B4-BE49-F238E27FC236}">
              <a16:creationId xmlns:a16="http://schemas.microsoft.com/office/drawing/2014/main" id="{CF8ACAEB-E872-4A86-B21D-1E64BFC1D99D}"/>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a:extLst>
            <a:ext uri="{FF2B5EF4-FFF2-40B4-BE49-F238E27FC236}">
              <a16:creationId xmlns:a16="http://schemas.microsoft.com/office/drawing/2014/main" id="{A1912796-4DA3-4240-AC05-7F1004076F9E}"/>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a:extLst>
            <a:ext uri="{FF2B5EF4-FFF2-40B4-BE49-F238E27FC236}">
              <a16:creationId xmlns:a16="http://schemas.microsoft.com/office/drawing/2014/main" id="{116C158A-8ED7-47A7-9523-B4ABDB7F1037}"/>
            </a:ext>
          </a:extLst>
        </xdr:cNvPr>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a:extLst>
            <a:ext uri="{FF2B5EF4-FFF2-40B4-BE49-F238E27FC236}">
              <a16:creationId xmlns:a16="http://schemas.microsoft.com/office/drawing/2014/main" id="{D96EC303-69E3-4E7B-A76A-AE3EF36BFA82}"/>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33" name="【庁舎】&#10;有形固定資産減価償却率平均値テキスト">
          <a:extLst>
            <a:ext uri="{FF2B5EF4-FFF2-40B4-BE49-F238E27FC236}">
              <a16:creationId xmlns:a16="http://schemas.microsoft.com/office/drawing/2014/main" id="{D54DDE6D-FC9A-400C-8A8C-BD42FA58D87E}"/>
            </a:ext>
          </a:extLst>
        </xdr:cNvPr>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a:extLst>
            <a:ext uri="{FF2B5EF4-FFF2-40B4-BE49-F238E27FC236}">
              <a16:creationId xmlns:a16="http://schemas.microsoft.com/office/drawing/2014/main" id="{143FA7D9-72A7-43F3-B97E-0FD033E7632C}"/>
            </a:ext>
          </a:extLst>
        </xdr:cNvPr>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a:extLst>
            <a:ext uri="{FF2B5EF4-FFF2-40B4-BE49-F238E27FC236}">
              <a16:creationId xmlns:a16="http://schemas.microsoft.com/office/drawing/2014/main" id="{FDE8F5FF-0BF3-4B26-AF2F-97E3224AC5C9}"/>
            </a:ext>
          </a:extLst>
        </xdr:cNvPr>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a:extLst>
            <a:ext uri="{FF2B5EF4-FFF2-40B4-BE49-F238E27FC236}">
              <a16:creationId xmlns:a16="http://schemas.microsoft.com/office/drawing/2014/main" id="{07FF38BF-CC08-41DF-857F-80FB5EF1A03D}"/>
            </a:ext>
          </a:extLst>
        </xdr:cNvPr>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a:extLst>
            <a:ext uri="{FF2B5EF4-FFF2-40B4-BE49-F238E27FC236}">
              <a16:creationId xmlns:a16="http://schemas.microsoft.com/office/drawing/2014/main" id="{40B1B77D-AF55-483F-8074-85B4F0D1B9AB}"/>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8" name="フローチャート: 判断 837">
          <a:extLst>
            <a:ext uri="{FF2B5EF4-FFF2-40B4-BE49-F238E27FC236}">
              <a16:creationId xmlns:a16="http://schemas.microsoft.com/office/drawing/2014/main" id="{251ECC7E-D27C-4283-A6DD-759529AF233B}"/>
            </a:ext>
          </a:extLst>
        </xdr:cNvPr>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6E4C9884-8765-401D-9543-3F536B88C13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99D5FD87-A6E4-44AD-BB36-21C11C03D88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8E0CEBB6-8D86-4C58-BE02-FF1235D7C0E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1C613DE9-E8E8-41CD-8600-56A5F0E9108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1EE0FE6F-B484-4A62-BA0E-85D691A5B80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107043</xdr:rowOff>
    </xdr:from>
    <xdr:to>
      <xdr:col>85</xdr:col>
      <xdr:colOff>177800</xdr:colOff>
      <xdr:row>107</xdr:row>
      <xdr:rowOff>37193</xdr:rowOff>
    </xdr:to>
    <xdr:sp macro="" textlink="">
      <xdr:nvSpPr>
        <xdr:cNvPr id="844" name="楕円 843">
          <a:extLst>
            <a:ext uri="{FF2B5EF4-FFF2-40B4-BE49-F238E27FC236}">
              <a16:creationId xmlns:a16="http://schemas.microsoft.com/office/drawing/2014/main" id="{B48FE379-13BF-40DF-8411-82C9AA7C9C34}"/>
            </a:ext>
          </a:extLst>
        </xdr:cNvPr>
        <xdr:cNvSpPr/>
      </xdr:nvSpPr>
      <xdr:spPr>
        <a:xfrm>
          <a:off x="162687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85470</xdr:rowOff>
    </xdr:from>
    <xdr:ext cx="405111" cy="259045"/>
    <xdr:sp macro="" textlink="">
      <xdr:nvSpPr>
        <xdr:cNvPr id="845" name="【庁舎】&#10;有形固定資産減価償却率該当値テキスト">
          <a:extLst>
            <a:ext uri="{FF2B5EF4-FFF2-40B4-BE49-F238E27FC236}">
              <a16:creationId xmlns:a16="http://schemas.microsoft.com/office/drawing/2014/main" id="{06619BE7-5F8D-41E6-BE8B-85057A7CD793}"/>
            </a:ext>
          </a:extLst>
        </xdr:cNvPr>
        <xdr:cNvSpPr txBox="1"/>
      </xdr:nvSpPr>
      <xdr:spPr>
        <a:xfrm>
          <a:off x="16357600"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80918</xdr:rowOff>
    </xdr:from>
    <xdr:to>
      <xdr:col>81</xdr:col>
      <xdr:colOff>101600</xdr:colOff>
      <xdr:row>107</xdr:row>
      <xdr:rowOff>11068</xdr:rowOff>
    </xdr:to>
    <xdr:sp macro="" textlink="">
      <xdr:nvSpPr>
        <xdr:cNvPr id="846" name="楕円 845">
          <a:extLst>
            <a:ext uri="{FF2B5EF4-FFF2-40B4-BE49-F238E27FC236}">
              <a16:creationId xmlns:a16="http://schemas.microsoft.com/office/drawing/2014/main" id="{07512663-4E5A-4D4E-8576-7AE5C5BF1895}"/>
            </a:ext>
          </a:extLst>
        </xdr:cNvPr>
        <xdr:cNvSpPr/>
      </xdr:nvSpPr>
      <xdr:spPr>
        <a:xfrm>
          <a:off x="15430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131718</xdr:rowOff>
    </xdr:from>
    <xdr:to>
      <xdr:col>85</xdr:col>
      <xdr:colOff>127000</xdr:colOff>
      <xdr:row>106</xdr:row>
      <xdr:rowOff>157843</xdr:rowOff>
    </xdr:to>
    <xdr:cxnSp macro="">
      <xdr:nvCxnSpPr>
        <xdr:cNvPr id="847" name="直線コネクタ 846">
          <a:extLst>
            <a:ext uri="{FF2B5EF4-FFF2-40B4-BE49-F238E27FC236}">
              <a16:creationId xmlns:a16="http://schemas.microsoft.com/office/drawing/2014/main" id="{99C85875-93F9-4448-9BED-017513BCDA3F}"/>
            </a:ext>
          </a:extLst>
        </xdr:cNvPr>
        <xdr:cNvCxnSpPr/>
      </xdr:nvCxnSpPr>
      <xdr:spPr>
        <a:xfrm>
          <a:off x="15481300" y="1830541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53158</xdr:rowOff>
    </xdr:from>
    <xdr:to>
      <xdr:col>76</xdr:col>
      <xdr:colOff>165100</xdr:colOff>
      <xdr:row>106</xdr:row>
      <xdr:rowOff>154758</xdr:rowOff>
    </xdr:to>
    <xdr:sp macro="" textlink="">
      <xdr:nvSpPr>
        <xdr:cNvPr id="848" name="楕円 847">
          <a:extLst>
            <a:ext uri="{FF2B5EF4-FFF2-40B4-BE49-F238E27FC236}">
              <a16:creationId xmlns:a16="http://schemas.microsoft.com/office/drawing/2014/main" id="{61013A63-97E2-4BE2-BA4C-A10D7760022E}"/>
            </a:ext>
          </a:extLst>
        </xdr:cNvPr>
        <xdr:cNvSpPr/>
      </xdr:nvSpPr>
      <xdr:spPr>
        <a:xfrm>
          <a:off x="14541500" y="182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103958</xdr:rowOff>
    </xdr:from>
    <xdr:to>
      <xdr:col>81</xdr:col>
      <xdr:colOff>50800</xdr:colOff>
      <xdr:row>106</xdr:row>
      <xdr:rowOff>131718</xdr:rowOff>
    </xdr:to>
    <xdr:cxnSp macro="">
      <xdr:nvCxnSpPr>
        <xdr:cNvPr id="849" name="直線コネクタ 848">
          <a:extLst>
            <a:ext uri="{FF2B5EF4-FFF2-40B4-BE49-F238E27FC236}">
              <a16:creationId xmlns:a16="http://schemas.microsoft.com/office/drawing/2014/main" id="{BE131AFB-2078-45A4-8E72-A685E7BEBF6F}"/>
            </a:ext>
          </a:extLst>
        </xdr:cNvPr>
        <xdr:cNvCxnSpPr/>
      </xdr:nvCxnSpPr>
      <xdr:spPr>
        <a:xfrm>
          <a:off x="14592300" y="1827765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22134</xdr:rowOff>
    </xdr:from>
    <xdr:to>
      <xdr:col>72</xdr:col>
      <xdr:colOff>38100</xdr:colOff>
      <xdr:row>106</xdr:row>
      <xdr:rowOff>123734</xdr:rowOff>
    </xdr:to>
    <xdr:sp macro="" textlink="">
      <xdr:nvSpPr>
        <xdr:cNvPr id="850" name="楕円 849">
          <a:extLst>
            <a:ext uri="{FF2B5EF4-FFF2-40B4-BE49-F238E27FC236}">
              <a16:creationId xmlns:a16="http://schemas.microsoft.com/office/drawing/2014/main" id="{4D7B27C9-F6FF-4C1C-835B-32C9736D8611}"/>
            </a:ext>
          </a:extLst>
        </xdr:cNvPr>
        <xdr:cNvSpPr/>
      </xdr:nvSpPr>
      <xdr:spPr>
        <a:xfrm>
          <a:off x="13652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72934</xdr:rowOff>
    </xdr:from>
    <xdr:to>
      <xdr:col>76</xdr:col>
      <xdr:colOff>114300</xdr:colOff>
      <xdr:row>106</xdr:row>
      <xdr:rowOff>103958</xdr:rowOff>
    </xdr:to>
    <xdr:cxnSp macro="">
      <xdr:nvCxnSpPr>
        <xdr:cNvPr id="851" name="直線コネクタ 850">
          <a:extLst>
            <a:ext uri="{FF2B5EF4-FFF2-40B4-BE49-F238E27FC236}">
              <a16:creationId xmlns:a16="http://schemas.microsoft.com/office/drawing/2014/main" id="{EF74C619-0FC2-4704-BDFD-567D87577593}"/>
            </a:ext>
          </a:extLst>
        </xdr:cNvPr>
        <xdr:cNvCxnSpPr/>
      </xdr:nvCxnSpPr>
      <xdr:spPr>
        <a:xfrm>
          <a:off x="13703300" y="182466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52" name="n_1aveValue【庁舎】&#10;有形固定資産減価償却率">
          <a:extLst>
            <a:ext uri="{FF2B5EF4-FFF2-40B4-BE49-F238E27FC236}">
              <a16:creationId xmlns:a16="http://schemas.microsoft.com/office/drawing/2014/main" id="{9751F922-FC6F-4E9D-91E6-579F35DE5E2E}"/>
            </a:ext>
          </a:extLst>
        </xdr:cNvPr>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53" name="n_2aveValue【庁舎】&#10;有形固定資産減価償却率">
          <a:extLst>
            <a:ext uri="{FF2B5EF4-FFF2-40B4-BE49-F238E27FC236}">
              <a16:creationId xmlns:a16="http://schemas.microsoft.com/office/drawing/2014/main" id="{9AC81171-780A-4004-A687-093A4A72F123}"/>
            </a:ext>
          </a:extLst>
        </xdr:cNvPr>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54" name="n_3aveValue【庁舎】&#10;有形固定資産減価償却率">
          <a:extLst>
            <a:ext uri="{FF2B5EF4-FFF2-40B4-BE49-F238E27FC236}">
              <a16:creationId xmlns:a16="http://schemas.microsoft.com/office/drawing/2014/main" id="{8212CBF7-8A80-4813-87B6-6B070EF56A80}"/>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55" name="n_4aveValue【庁舎】&#10;有形固定資産減価償却率">
          <a:extLst>
            <a:ext uri="{FF2B5EF4-FFF2-40B4-BE49-F238E27FC236}">
              <a16:creationId xmlns:a16="http://schemas.microsoft.com/office/drawing/2014/main" id="{FC427EB1-2325-4601-9A5F-8FB6235EBE46}"/>
            </a:ext>
          </a:extLst>
        </xdr:cNvPr>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2195</xdr:rowOff>
    </xdr:from>
    <xdr:ext cx="405111" cy="259045"/>
    <xdr:sp macro="" textlink="">
      <xdr:nvSpPr>
        <xdr:cNvPr id="856" name="n_1mainValue【庁舎】&#10;有形固定資産減価償却率">
          <a:extLst>
            <a:ext uri="{FF2B5EF4-FFF2-40B4-BE49-F238E27FC236}">
              <a16:creationId xmlns:a16="http://schemas.microsoft.com/office/drawing/2014/main" id="{2E0199EB-CF10-4CD0-A132-382284B2C6B6}"/>
            </a:ext>
          </a:extLst>
        </xdr:cNvPr>
        <xdr:cNvSpPr txBox="1"/>
      </xdr:nvSpPr>
      <xdr:spPr>
        <a:xfrm>
          <a:off x="152660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145885</xdr:rowOff>
    </xdr:from>
    <xdr:ext cx="405111" cy="259045"/>
    <xdr:sp macro="" textlink="">
      <xdr:nvSpPr>
        <xdr:cNvPr id="857" name="n_2mainValue【庁舎】&#10;有形固定資産減価償却率">
          <a:extLst>
            <a:ext uri="{FF2B5EF4-FFF2-40B4-BE49-F238E27FC236}">
              <a16:creationId xmlns:a16="http://schemas.microsoft.com/office/drawing/2014/main" id="{2BCC23E5-4531-45CF-9309-2A2419756B3F}"/>
            </a:ext>
          </a:extLst>
        </xdr:cNvPr>
        <xdr:cNvSpPr txBox="1"/>
      </xdr:nvSpPr>
      <xdr:spPr>
        <a:xfrm>
          <a:off x="14389744" y="1831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114861</xdr:rowOff>
    </xdr:from>
    <xdr:ext cx="405111" cy="259045"/>
    <xdr:sp macro="" textlink="">
      <xdr:nvSpPr>
        <xdr:cNvPr id="858" name="n_3mainValue【庁舎】&#10;有形固定資産減価償却率">
          <a:extLst>
            <a:ext uri="{FF2B5EF4-FFF2-40B4-BE49-F238E27FC236}">
              <a16:creationId xmlns:a16="http://schemas.microsoft.com/office/drawing/2014/main" id="{4142CC46-8B83-4A70-A8BA-662DD66EBE1F}"/>
            </a:ext>
          </a:extLst>
        </xdr:cNvPr>
        <xdr:cNvSpPr txBox="1"/>
      </xdr:nvSpPr>
      <xdr:spPr>
        <a:xfrm>
          <a:off x="13500744"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a:extLst>
            <a:ext uri="{FF2B5EF4-FFF2-40B4-BE49-F238E27FC236}">
              <a16:creationId xmlns:a16="http://schemas.microsoft.com/office/drawing/2014/main" id="{B8769C75-962D-45AB-A6D1-FB264B0BE54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a:extLst>
            <a:ext uri="{FF2B5EF4-FFF2-40B4-BE49-F238E27FC236}">
              <a16:creationId xmlns:a16="http://schemas.microsoft.com/office/drawing/2014/main" id="{607A9333-452B-4212-A5C7-7F8BF854294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a:extLst>
            <a:ext uri="{FF2B5EF4-FFF2-40B4-BE49-F238E27FC236}">
              <a16:creationId xmlns:a16="http://schemas.microsoft.com/office/drawing/2014/main" id="{6EB88927-268F-4FD8-B8AB-5D666E29A20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a:extLst>
            <a:ext uri="{FF2B5EF4-FFF2-40B4-BE49-F238E27FC236}">
              <a16:creationId xmlns:a16="http://schemas.microsoft.com/office/drawing/2014/main" id="{5D59EE6E-90CB-46E1-B92F-754F2D3592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a:extLst>
            <a:ext uri="{FF2B5EF4-FFF2-40B4-BE49-F238E27FC236}">
              <a16:creationId xmlns:a16="http://schemas.microsoft.com/office/drawing/2014/main" id="{D9716984-F900-45B7-BD5F-2842F59D47D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a:extLst>
            <a:ext uri="{FF2B5EF4-FFF2-40B4-BE49-F238E27FC236}">
              <a16:creationId xmlns:a16="http://schemas.microsoft.com/office/drawing/2014/main" id="{289154A8-1FEB-4144-9107-9EF069631CD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a:extLst>
            <a:ext uri="{FF2B5EF4-FFF2-40B4-BE49-F238E27FC236}">
              <a16:creationId xmlns:a16="http://schemas.microsoft.com/office/drawing/2014/main" id="{1A7DB4AA-F1A2-4D69-9BA6-67F43AB1DEB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a:extLst>
            <a:ext uri="{FF2B5EF4-FFF2-40B4-BE49-F238E27FC236}">
              <a16:creationId xmlns:a16="http://schemas.microsoft.com/office/drawing/2014/main" id="{09536A58-A166-4CCE-9387-D66261B5F37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a:extLst>
            <a:ext uri="{FF2B5EF4-FFF2-40B4-BE49-F238E27FC236}">
              <a16:creationId xmlns:a16="http://schemas.microsoft.com/office/drawing/2014/main" id="{9E8F9B7C-D505-4AE9-92CD-16D10C5AFF6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a:extLst>
            <a:ext uri="{FF2B5EF4-FFF2-40B4-BE49-F238E27FC236}">
              <a16:creationId xmlns:a16="http://schemas.microsoft.com/office/drawing/2014/main" id="{E6CF22E5-5D9C-49E2-B404-793DC45856A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a:extLst>
            <a:ext uri="{FF2B5EF4-FFF2-40B4-BE49-F238E27FC236}">
              <a16:creationId xmlns:a16="http://schemas.microsoft.com/office/drawing/2014/main" id="{FD33DF48-270C-4B78-8A5F-452721E0FDD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a:extLst>
            <a:ext uri="{FF2B5EF4-FFF2-40B4-BE49-F238E27FC236}">
              <a16:creationId xmlns:a16="http://schemas.microsoft.com/office/drawing/2014/main" id="{2B576122-5F36-43BB-AFE2-6C6EA308EB7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a:extLst>
            <a:ext uri="{FF2B5EF4-FFF2-40B4-BE49-F238E27FC236}">
              <a16:creationId xmlns:a16="http://schemas.microsoft.com/office/drawing/2014/main" id="{9952BC1C-7420-4C40-8151-CA885A1FAFE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a:extLst>
            <a:ext uri="{FF2B5EF4-FFF2-40B4-BE49-F238E27FC236}">
              <a16:creationId xmlns:a16="http://schemas.microsoft.com/office/drawing/2014/main" id="{D5169EE1-2062-4E0F-9188-EBCDC18660C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a:extLst>
            <a:ext uri="{FF2B5EF4-FFF2-40B4-BE49-F238E27FC236}">
              <a16:creationId xmlns:a16="http://schemas.microsoft.com/office/drawing/2014/main" id="{F9AAC7CE-7051-49B2-AA7D-92761FA47A2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a:extLst>
            <a:ext uri="{FF2B5EF4-FFF2-40B4-BE49-F238E27FC236}">
              <a16:creationId xmlns:a16="http://schemas.microsoft.com/office/drawing/2014/main" id="{BCFE27B3-6667-40AF-A7FE-B0867AA05471}"/>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a:extLst>
            <a:ext uri="{FF2B5EF4-FFF2-40B4-BE49-F238E27FC236}">
              <a16:creationId xmlns:a16="http://schemas.microsoft.com/office/drawing/2014/main" id="{B449AF18-4B44-4287-A245-0C443C87D51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a:extLst>
            <a:ext uri="{FF2B5EF4-FFF2-40B4-BE49-F238E27FC236}">
              <a16:creationId xmlns:a16="http://schemas.microsoft.com/office/drawing/2014/main" id="{E1D767C3-72F7-49DD-97D4-6731A955D50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a:extLst>
            <a:ext uri="{FF2B5EF4-FFF2-40B4-BE49-F238E27FC236}">
              <a16:creationId xmlns:a16="http://schemas.microsoft.com/office/drawing/2014/main" id="{AC2F17D0-9EFF-411C-8B46-43E9DBFCB75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a:extLst>
            <a:ext uri="{FF2B5EF4-FFF2-40B4-BE49-F238E27FC236}">
              <a16:creationId xmlns:a16="http://schemas.microsoft.com/office/drawing/2014/main" id="{8FA7ACF4-41A3-4B33-ACF4-ECF55EA05DE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a:extLst>
            <a:ext uri="{FF2B5EF4-FFF2-40B4-BE49-F238E27FC236}">
              <a16:creationId xmlns:a16="http://schemas.microsoft.com/office/drawing/2014/main" id="{F6401F96-18AF-4498-AA62-E7F128D1D9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a:extLst>
            <a:ext uri="{FF2B5EF4-FFF2-40B4-BE49-F238E27FC236}">
              <a16:creationId xmlns:a16="http://schemas.microsoft.com/office/drawing/2014/main" id="{7AC8B40F-5B1A-49DF-A5C4-C325C0AF4389}"/>
            </a:ext>
          </a:extLst>
        </xdr:cNvPr>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a:extLst>
            <a:ext uri="{FF2B5EF4-FFF2-40B4-BE49-F238E27FC236}">
              <a16:creationId xmlns:a16="http://schemas.microsoft.com/office/drawing/2014/main" id="{8A0B1382-3B23-471F-8214-3A4EDCF01C98}"/>
            </a:ext>
          </a:extLst>
        </xdr:cNvPr>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a:extLst>
            <a:ext uri="{FF2B5EF4-FFF2-40B4-BE49-F238E27FC236}">
              <a16:creationId xmlns:a16="http://schemas.microsoft.com/office/drawing/2014/main" id="{911E2D47-3070-4CE1-89CD-798D825BC359}"/>
            </a:ext>
          </a:extLst>
        </xdr:cNvPr>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a:extLst>
            <a:ext uri="{FF2B5EF4-FFF2-40B4-BE49-F238E27FC236}">
              <a16:creationId xmlns:a16="http://schemas.microsoft.com/office/drawing/2014/main" id="{F2F4F317-210D-4E90-9E87-7978779CBF18}"/>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a:extLst>
            <a:ext uri="{FF2B5EF4-FFF2-40B4-BE49-F238E27FC236}">
              <a16:creationId xmlns:a16="http://schemas.microsoft.com/office/drawing/2014/main" id="{E3975E2C-C48E-42ED-B959-1A05165C0D39}"/>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885" name="【庁舎】&#10;一人当たり面積平均値テキスト">
          <a:extLst>
            <a:ext uri="{FF2B5EF4-FFF2-40B4-BE49-F238E27FC236}">
              <a16:creationId xmlns:a16="http://schemas.microsoft.com/office/drawing/2014/main" id="{D8D76996-8EC0-46CC-BFCC-DD3FFE85687B}"/>
            </a:ext>
          </a:extLst>
        </xdr:cNvPr>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a:extLst>
            <a:ext uri="{FF2B5EF4-FFF2-40B4-BE49-F238E27FC236}">
              <a16:creationId xmlns:a16="http://schemas.microsoft.com/office/drawing/2014/main" id="{BC86B60C-171D-4075-8833-F8EFD538E401}"/>
            </a:ext>
          </a:extLst>
        </xdr:cNvPr>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a:extLst>
            <a:ext uri="{FF2B5EF4-FFF2-40B4-BE49-F238E27FC236}">
              <a16:creationId xmlns:a16="http://schemas.microsoft.com/office/drawing/2014/main" id="{447EC22B-B614-4041-B3EF-953DF481C566}"/>
            </a:ext>
          </a:extLst>
        </xdr:cNvPr>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a:extLst>
            <a:ext uri="{FF2B5EF4-FFF2-40B4-BE49-F238E27FC236}">
              <a16:creationId xmlns:a16="http://schemas.microsoft.com/office/drawing/2014/main" id="{3E66DD88-5568-4884-881B-F5B9453526BD}"/>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a:extLst>
            <a:ext uri="{FF2B5EF4-FFF2-40B4-BE49-F238E27FC236}">
              <a16:creationId xmlns:a16="http://schemas.microsoft.com/office/drawing/2014/main" id="{5C82D4A7-E355-4DC3-8460-131D0B8DE0B3}"/>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0" name="フローチャート: 判断 889">
          <a:extLst>
            <a:ext uri="{FF2B5EF4-FFF2-40B4-BE49-F238E27FC236}">
              <a16:creationId xmlns:a16="http://schemas.microsoft.com/office/drawing/2014/main" id="{B2D34943-4DBC-4B0D-B94D-681A0957DBC1}"/>
            </a:ext>
          </a:extLst>
        </xdr:cNvPr>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EA7DE464-736C-4893-A65D-226C1DC0C3D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D5000043-5585-468F-A4DA-2EE6B9786B9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a:extLst>
            <a:ext uri="{FF2B5EF4-FFF2-40B4-BE49-F238E27FC236}">
              <a16:creationId xmlns:a16="http://schemas.microsoft.com/office/drawing/2014/main" id="{53E59073-33BA-44DA-A7C8-16EC1754075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a:extLst>
            <a:ext uri="{FF2B5EF4-FFF2-40B4-BE49-F238E27FC236}">
              <a16:creationId xmlns:a16="http://schemas.microsoft.com/office/drawing/2014/main" id="{5F4B780E-6D0A-4EFF-9E88-77CC0DE8779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a:extLst>
            <a:ext uri="{FF2B5EF4-FFF2-40B4-BE49-F238E27FC236}">
              <a16:creationId xmlns:a16="http://schemas.microsoft.com/office/drawing/2014/main" id="{D81CB423-46BD-4795-88BB-39AF93E928A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123698</xdr:rowOff>
    </xdr:from>
    <xdr:to>
      <xdr:col>116</xdr:col>
      <xdr:colOff>114300</xdr:colOff>
      <xdr:row>107</xdr:row>
      <xdr:rowOff>53848</xdr:rowOff>
    </xdr:to>
    <xdr:sp macro="" textlink="">
      <xdr:nvSpPr>
        <xdr:cNvPr id="896" name="楕円 895">
          <a:extLst>
            <a:ext uri="{FF2B5EF4-FFF2-40B4-BE49-F238E27FC236}">
              <a16:creationId xmlns:a16="http://schemas.microsoft.com/office/drawing/2014/main" id="{F42F8175-BF76-4841-B8CA-3AC491F52824}"/>
            </a:ext>
          </a:extLst>
        </xdr:cNvPr>
        <xdr:cNvSpPr/>
      </xdr:nvSpPr>
      <xdr:spPr>
        <a:xfrm>
          <a:off x="221107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38625</xdr:rowOff>
    </xdr:from>
    <xdr:ext cx="469744" cy="259045"/>
    <xdr:sp macro="" textlink="">
      <xdr:nvSpPr>
        <xdr:cNvPr id="897" name="【庁舎】&#10;一人当たり面積該当値テキスト">
          <a:extLst>
            <a:ext uri="{FF2B5EF4-FFF2-40B4-BE49-F238E27FC236}">
              <a16:creationId xmlns:a16="http://schemas.microsoft.com/office/drawing/2014/main" id="{00CFBFFD-F5B1-46B1-864E-770E73186C30}"/>
            </a:ext>
          </a:extLst>
        </xdr:cNvPr>
        <xdr:cNvSpPr txBox="1"/>
      </xdr:nvSpPr>
      <xdr:spPr>
        <a:xfrm>
          <a:off x="22199600" y="1821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125985</xdr:rowOff>
    </xdr:from>
    <xdr:to>
      <xdr:col>112</xdr:col>
      <xdr:colOff>38100</xdr:colOff>
      <xdr:row>107</xdr:row>
      <xdr:rowOff>56135</xdr:rowOff>
    </xdr:to>
    <xdr:sp macro="" textlink="">
      <xdr:nvSpPr>
        <xdr:cNvPr id="898" name="楕円 897">
          <a:extLst>
            <a:ext uri="{FF2B5EF4-FFF2-40B4-BE49-F238E27FC236}">
              <a16:creationId xmlns:a16="http://schemas.microsoft.com/office/drawing/2014/main" id="{9A397A5C-929F-480C-B433-B30CC499E290}"/>
            </a:ext>
          </a:extLst>
        </xdr:cNvPr>
        <xdr:cNvSpPr/>
      </xdr:nvSpPr>
      <xdr:spPr>
        <a:xfrm>
          <a:off x="21272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xdr:rowOff>
    </xdr:from>
    <xdr:to>
      <xdr:col>116</xdr:col>
      <xdr:colOff>63500</xdr:colOff>
      <xdr:row>107</xdr:row>
      <xdr:rowOff>5335</xdr:rowOff>
    </xdr:to>
    <xdr:cxnSp macro="">
      <xdr:nvCxnSpPr>
        <xdr:cNvPr id="899" name="直線コネクタ 898">
          <a:extLst>
            <a:ext uri="{FF2B5EF4-FFF2-40B4-BE49-F238E27FC236}">
              <a16:creationId xmlns:a16="http://schemas.microsoft.com/office/drawing/2014/main" id="{E5C8697C-2648-44DC-8216-E0B2AB1B7068}"/>
            </a:ext>
          </a:extLst>
        </xdr:cNvPr>
        <xdr:cNvCxnSpPr/>
      </xdr:nvCxnSpPr>
      <xdr:spPr>
        <a:xfrm flipV="1">
          <a:off x="21323300" y="1834819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125985</xdr:rowOff>
    </xdr:from>
    <xdr:to>
      <xdr:col>107</xdr:col>
      <xdr:colOff>101600</xdr:colOff>
      <xdr:row>107</xdr:row>
      <xdr:rowOff>56135</xdr:rowOff>
    </xdr:to>
    <xdr:sp macro="" textlink="">
      <xdr:nvSpPr>
        <xdr:cNvPr id="900" name="楕円 899">
          <a:extLst>
            <a:ext uri="{FF2B5EF4-FFF2-40B4-BE49-F238E27FC236}">
              <a16:creationId xmlns:a16="http://schemas.microsoft.com/office/drawing/2014/main" id="{35CECE95-0A2A-4577-BDE3-495F1EA93211}"/>
            </a:ext>
          </a:extLst>
        </xdr:cNvPr>
        <xdr:cNvSpPr/>
      </xdr:nvSpPr>
      <xdr:spPr>
        <a:xfrm>
          <a:off x="20383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5335</xdr:rowOff>
    </xdr:from>
    <xdr:to>
      <xdr:col>111</xdr:col>
      <xdr:colOff>177800</xdr:colOff>
      <xdr:row>107</xdr:row>
      <xdr:rowOff>5335</xdr:rowOff>
    </xdr:to>
    <xdr:cxnSp macro="">
      <xdr:nvCxnSpPr>
        <xdr:cNvPr id="901" name="直線コネクタ 900">
          <a:extLst>
            <a:ext uri="{FF2B5EF4-FFF2-40B4-BE49-F238E27FC236}">
              <a16:creationId xmlns:a16="http://schemas.microsoft.com/office/drawing/2014/main" id="{5DB9827E-6EBD-450C-8322-8483A9ABC51A}"/>
            </a:ext>
          </a:extLst>
        </xdr:cNvPr>
        <xdr:cNvCxnSpPr/>
      </xdr:nvCxnSpPr>
      <xdr:spPr>
        <a:xfrm>
          <a:off x="20434300" y="18350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902" name="楕円 901">
          <a:extLst>
            <a:ext uri="{FF2B5EF4-FFF2-40B4-BE49-F238E27FC236}">
              <a16:creationId xmlns:a16="http://schemas.microsoft.com/office/drawing/2014/main" id="{C1BB6032-39FD-4169-B73E-13FB1A0B872A}"/>
            </a:ext>
          </a:extLst>
        </xdr:cNvPr>
        <xdr:cNvSpPr/>
      </xdr:nvSpPr>
      <xdr:spPr>
        <a:xfrm>
          <a:off x="19494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5335</xdr:rowOff>
    </xdr:from>
    <xdr:to>
      <xdr:col>107</xdr:col>
      <xdr:colOff>50800</xdr:colOff>
      <xdr:row>107</xdr:row>
      <xdr:rowOff>7620</xdr:rowOff>
    </xdr:to>
    <xdr:cxnSp macro="">
      <xdr:nvCxnSpPr>
        <xdr:cNvPr id="903" name="直線コネクタ 902">
          <a:extLst>
            <a:ext uri="{FF2B5EF4-FFF2-40B4-BE49-F238E27FC236}">
              <a16:creationId xmlns:a16="http://schemas.microsoft.com/office/drawing/2014/main" id="{DB31D527-2952-4432-95C1-3571BD6C23ED}"/>
            </a:ext>
          </a:extLst>
        </xdr:cNvPr>
        <xdr:cNvCxnSpPr/>
      </xdr:nvCxnSpPr>
      <xdr:spPr>
        <a:xfrm flipV="1">
          <a:off x="19545300" y="1835048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04" name="n_1aveValue【庁舎】&#10;一人当たり面積">
          <a:extLst>
            <a:ext uri="{FF2B5EF4-FFF2-40B4-BE49-F238E27FC236}">
              <a16:creationId xmlns:a16="http://schemas.microsoft.com/office/drawing/2014/main" id="{CBC6DC88-EF37-428F-BA18-72E0AE332343}"/>
            </a:ext>
          </a:extLst>
        </xdr:cNvPr>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05" name="n_2aveValue【庁舎】&#10;一人当たり面積">
          <a:extLst>
            <a:ext uri="{FF2B5EF4-FFF2-40B4-BE49-F238E27FC236}">
              <a16:creationId xmlns:a16="http://schemas.microsoft.com/office/drawing/2014/main" id="{7E4AC064-57F5-4803-B808-B8D45F7C04B4}"/>
            </a:ext>
          </a:extLst>
        </xdr:cNvPr>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06" name="n_3aveValue【庁舎】&#10;一人当たり面積">
          <a:extLst>
            <a:ext uri="{FF2B5EF4-FFF2-40B4-BE49-F238E27FC236}">
              <a16:creationId xmlns:a16="http://schemas.microsoft.com/office/drawing/2014/main" id="{8A2F8D26-DB67-47F9-8873-74145505F0EF}"/>
            </a:ext>
          </a:extLst>
        </xdr:cNvPr>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07" name="n_4aveValue【庁舎】&#10;一人当たり面積">
          <a:extLst>
            <a:ext uri="{FF2B5EF4-FFF2-40B4-BE49-F238E27FC236}">
              <a16:creationId xmlns:a16="http://schemas.microsoft.com/office/drawing/2014/main" id="{7F800AD5-ECFC-46EC-BCE1-95BCFB612196}"/>
            </a:ext>
          </a:extLst>
        </xdr:cNvPr>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47262</xdr:rowOff>
    </xdr:from>
    <xdr:ext cx="469744" cy="259045"/>
    <xdr:sp macro="" textlink="">
      <xdr:nvSpPr>
        <xdr:cNvPr id="908" name="n_1mainValue【庁舎】&#10;一人当たり面積">
          <a:extLst>
            <a:ext uri="{FF2B5EF4-FFF2-40B4-BE49-F238E27FC236}">
              <a16:creationId xmlns:a16="http://schemas.microsoft.com/office/drawing/2014/main" id="{F47E335A-BD13-4004-A7FF-28AEF1761F36}"/>
            </a:ext>
          </a:extLst>
        </xdr:cNvPr>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47262</xdr:rowOff>
    </xdr:from>
    <xdr:ext cx="469744" cy="259045"/>
    <xdr:sp macro="" textlink="">
      <xdr:nvSpPr>
        <xdr:cNvPr id="909" name="n_2mainValue【庁舎】&#10;一人当たり面積">
          <a:extLst>
            <a:ext uri="{FF2B5EF4-FFF2-40B4-BE49-F238E27FC236}">
              <a16:creationId xmlns:a16="http://schemas.microsoft.com/office/drawing/2014/main" id="{01323C07-48B6-45FC-ABE6-3E57560EB17E}"/>
            </a:ext>
          </a:extLst>
        </xdr:cNvPr>
        <xdr:cNvSpPr txBox="1"/>
      </xdr:nvSpPr>
      <xdr:spPr>
        <a:xfrm>
          <a:off x="20199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49547</xdr:rowOff>
    </xdr:from>
    <xdr:ext cx="469744" cy="259045"/>
    <xdr:sp macro="" textlink="">
      <xdr:nvSpPr>
        <xdr:cNvPr id="910" name="n_3mainValue【庁舎】&#10;一人当たり面積">
          <a:extLst>
            <a:ext uri="{FF2B5EF4-FFF2-40B4-BE49-F238E27FC236}">
              <a16:creationId xmlns:a16="http://schemas.microsoft.com/office/drawing/2014/main" id="{C8066CF3-8A6F-4EA8-9D03-40F7F68EDB9E}"/>
            </a:ext>
          </a:extLst>
        </xdr:cNvPr>
        <xdr:cNvSpPr txBox="1"/>
      </xdr:nvSpPr>
      <xdr:spPr>
        <a:xfrm>
          <a:off x="19310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a:extLst>
            <a:ext uri="{FF2B5EF4-FFF2-40B4-BE49-F238E27FC236}">
              <a16:creationId xmlns:a16="http://schemas.microsoft.com/office/drawing/2014/main" id="{EEB03587-F9AD-4884-B703-FFE7FD2A1CF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a:extLst>
            <a:ext uri="{FF2B5EF4-FFF2-40B4-BE49-F238E27FC236}">
              <a16:creationId xmlns:a16="http://schemas.microsoft.com/office/drawing/2014/main" id="{CA4B7DE9-0DFE-43D2-B0B2-C51CA779BC0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a:extLst>
            <a:ext uri="{FF2B5EF4-FFF2-40B4-BE49-F238E27FC236}">
              <a16:creationId xmlns:a16="http://schemas.microsoft.com/office/drawing/2014/main" id="{E7BBFC44-CC39-4489-B5F6-D84B07B96A0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ほとんどの類型において、有形固定資産減価償却率は類似団体平均を上回っており、施設の老朽化が進んでいる。市民会館については、平成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年度に文化会館の耐震改修工事を実施したが、建設後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年以上経過していることから、有形固定資産減価償却率は類似団体平均を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35.2</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ポイント上回っており、今後も計画的な改修が必要である。また、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消防</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施設については、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年度に新</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庁舎</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の整備が完了したことから、類似団体平均を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75,812
73,271
60.97
29,140,693
27,172,603
1,937,777
16,207,608
26,101,337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類似団体平均を上回って推移して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引き続き、歳出の見直し</a:t>
          </a:r>
          <a:r>
            <a:rPr kumimoji="1" lang="ja-JP" altLang="en-US" sz="1100">
              <a:solidFill>
                <a:sysClr val="windowText" lastClr="000000"/>
              </a:solidFill>
              <a:effectLst/>
              <a:latin typeface="+mn-lt"/>
              <a:ea typeface="+mn-ea"/>
              <a:cs typeface="+mn-cs"/>
            </a:rPr>
            <a:t>を推進する</a:t>
          </a:r>
          <a:r>
            <a:rPr kumimoji="1" lang="ja-JP" altLang="ja-JP" sz="1100">
              <a:solidFill>
                <a:sysClr val="windowText" lastClr="000000"/>
              </a:solidFill>
              <a:effectLst/>
              <a:latin typeface="+mn-lt"/>
              <a:ea typeface="+mn-ea"/>
              <a:cs typeface="+mn-cs"/>
            </a:rPr>
            <a:t>とともに、自主財源確保に努め、財政基盤の強化を図る。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9172</xdr:rowOff>
    </xdr:from>
    <xdr:to>
      <xdr:col>23</xdr:col>
      <xdr:colOff>133350</xdr:colOff>
      <xdr:row>41</xdr:row>
      <xdr:rowOff>22578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0386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35983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49389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129822</xdr:rowOff>
    </xdr:from>
    <xdr:to>
      <xdr:col>23</xdr:col>
      <xdr:colOff>184150</xdr:colOff>
      <xdr:row>41</xdr:row>
      <xdr:rowOff>59972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146349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none">
              <a:solidFill>
                <a:schemeClr val="dk1"/>
              </a:solidFill>
              <a:effectLst/>
              <a:latin typeface="+mn-lt"/>
              <a:ea typeface="+mn-ea"/>
              <a:cs typeface="+mn-cs"/>
            </a:rPr>
            <a:t>一部事務組合への負担金の増</a:t>
          </a:r>
          <a:r>
            <a:rPr kumimoji="1" lang="ja-JP" altLang="en-US" sz="1100" u="none">
              <a:solidFill>
                <a:schemeClr val="dk1"/>
              </a:solidFill>
              <a:effectLst/>
              <a:latin typeface="+mn-lt"/>
              <a:ea typeface="+mn-ea"/>
              <a:cs typeface="+mn-cs"/>
            </a:rPr>
            <a:t>額などにより</a:t>
          </a:r>
          <a:r>
            <a:rPr kumimoji="1" lang="ja-JP" altLang="en-US" sz="1100" u="none">
              <a:solidFill>
                <a:sysClr val="windowText" lastClr="000000"/>
              </a:solidFill>
              <a:effectLst/>
              <a:latin typeface="+mn-lt"/>
              <a:ea typeface="+mn-ea"/>
              <a:cs typeface="+mn-cs"/>
            </a:rPr>
            <a:t>、経常経費充当一般財源が増加したうえ、各種交付金や臨時財政対策債などの減少により経常一般財源収入が減少したため、前年度より</a:t>
          </a:r>
          <a:r>
            <a:rPr kumimoji="1" lang="en-US" altLang="ja-JP" sz="1100" u="none">
              <a:solidFill>
                <a:sysClr val="windowText" lastClr="000000"/>
              </a:solidFill>
              <a:effectLst/>
              <a:latin typeface="+mn-lt"/>
              <a:ea typeface="+mn-ea"/>
              <a:cs typeface="+mn-cs"/>
            </a:rPr>
            <a:t>1.4</a:t>
          </a:r>
          <a:r>
            <a:rPr kumimoji="1" lang="ja-JP" altLang="en-US" sz="1100" u="none">
              <a:solidFill>
                <a:sysClr val="windowText" lastClr="000000"/>
              </a:solidFill>
              <a:effectLst/>
              <a:latin typeface="+mn-lt"/>
              <a:ea typeface="+mn-ea"/>
              <a:cs typeface="+mn-cs"/>
            </a:rPr>
            <a:t>ポイント増加した。類似団体平均を上回って推移しており、今後も一般財源の増収と、さらなる経常経費の節減合理化を進めていく。</a:t>
          </a:r>
          <a:endParaRPr kumimoji="1" lang="en-US" altLang="ja-JP" sz="1300" u="none">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95673</xdr:rowOff>
    </xdr:from>
    <xdr:to>
      <xdr:col>23</xdr:col>
      <xdr:colOff>133350</xdr:colOff>
      <xdr:row>64</xdr:row>
      <xdr:rowOff>151977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106847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39810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64</xdr:row>
      <xdr:rowOff>115781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06847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110931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6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43392</xdr:rowOff>
    </xdr:from>
    <xdr:to>
      <xdr:col>15</xdr:col>
      <xdr:colOff>82550</xdr:colOff>
      <xdr:row>64</xdr:row>
      <xdr:rowOff>115781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16192"/>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118973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7196</xdr:rowOff>
    </xdr:from>
    <xdr:to>
      <xdr:col>11</xdr:col>
      <xdr:colOff>31750</xdr:colOff>
      <xdr:row>64</xdr:row>
      <xdr:rowOff>43392</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7999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101177</xdr:rowOff>
    </xdr:from>
    <xdr:to>
      <xdr:col>23</xdr:col>
      <xdr:colOff>184150</xdr:colOff>
      <xdr:row>65</xdr:row>
      <xdr:rowOff>31327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73254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4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131250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64981</xdr:rowOff>
    </xdr:from>
    <xdr:to>
      <xdr:col>15</xdr:col>
      <xdr:colOff>133350</xdr:colOff>
      <xdr:row>64</xdr:row>
      <xdr:rowOff>166581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151358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164042</xdr:rowOff>
    </xdr:from>
    <xdr:to>
      <xdr:col>11</xdr:col>
      <xdr:colOff>82550</xdr:colOff>
      <xdr:row>64</xdr:row>
      <xdr:rowOff>94192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127846</xdr:rowOff>
    </xdr:from>
    <xdr:to>
      <xdr:col>7</xdr:col>
      <xdr:colOff>31750</xdr:colOff>
      <xdr:row>64</xdr:row>
      <xdr:rowOff>57996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42773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u="none">
              <a:solidFill>
                <a:sysClr val="windowText" lastClr="000000"/>
              </a:solidFill>
              <a:effectLst/>
              <a:latin typeface="+mn-ea"/>
              <a:ea typeface="+mn-ea"/>
              <a:cs typeface="+mn-cs"/>
            </a:rPr>
            <a:t>節電や維持管理経費の見直しを行ったことにより、類似団体平均よりも低い水準となっている。</a:t>
          </a:r>
          <a:endParaRPr kumimoji="1" lang="en-US" altLang="ja-JP" sz="1100" u="none">
            <a:solidFill>
              <a:sysClr val="windowText" lastClr="000000"/>
            </a:solidFill>
            <a:effectLst/>
            <a:latin typeface="+mn-ea"/>
            <a:ea typeface="+mn-ea"/>
            <a:cs typeface="+mn-cs"/>
          </a:endParaRPr>
        </a:p>
        <a:p>
          <a:r>
            <a:rPr kumimoji="1" lang="ja-JP" altLang="en-US" sz="1100" u="none">
              <a:solidFill>
                <a:sysClr val="windowText" lastClr="000000"/>
              </a:solidFill>
              <a:effectLst/>
              <a:latin typeface="+mn-ea"/>
              <a:ea typeface="+mn-ea"/>
              <a:cs typeface="+mn-cs"/>
            </a:rPr>
            <a:t>今後も職員定員管理の適正化や経常経費のさらなる見直し・合理化を進める。</a:t>
          </a:r>
          <a:endParaRPr kumimoji="1" lang="ja-JP" altLang="en-US" sz="1300" u="none">
            <a:solidFill>
              <a:sysClr val="windowText" lastClr="000000"/>
            </a:solidFill>
            <a:latin typeface="+mn-ea"/>
            <a:ea typeface="+mn-ea"/>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98152</xdr:rowOff>
    </xdr:from>
    <xdr:to>
      <xdr:col>23</xdr:col>
      <xdr:colOff>133350</xdr:colOff>
      <xdr:row>81</xdr:row>
      <xdr:rowOff>126800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85602"/>
          <a:ext cx="838200" cy="2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84272</xdr:rowOff>
    </xdr:from>
    <xdr:to>
      <xdr:col>19</xdr:col>
      <xdr:colOff>133350</xdr:colOff>
      <xdr:row>81</xdr:row>
      <xdr:rowOff>98152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71722"/>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84272</xdr:rowOff>
    </xdr:from>
    <xdr:to>
      <xdr:col>15</xdr:col>
      <xdr:colOff>82550</xdr:colOff>
      <xdr:row>81</xdr:row>
      <xdr:rowOff>111038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71722"/>
          <a:ext cx="889000" cy="2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111038</xdr:rowOff>
    </xdr:from>
    <xdr:to>
      <xdr:col>11</xdr:col>
      <xdr:colOff>31750</xdr:colOff>
      <xdr:row>81</xdr:row>
      <xdr:rowOff>124058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3998488"/>
          <a:ext cx="889000" cy="1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76000</xdr:rowOff>
    </xdr:from>
    <xdr:to>
      <xdr:col>23</xdr:col>
      <xdr:colOff>184150</xdr:colOff>
      <xdr:row>82</xdr:row>
      <xdr:rowOff>6150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6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92527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0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47352</xdr:rowOff>
    </xdr:from>
    <xdr:to>
      <xdr:col>19</xdr:col>
      <xdr:colOff>184150</xdr:colOff>
      <xdr:row>81</xdr:row>
      <xdr:rowOff>148952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159129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03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33472</xdr:rowOff>
    </xdr:from>
    <xdr:to>
      <xdr:col>15</xdr:col>
      <xdr:colOff>133350</xdr:colOff>
      <xdr:row>81</xdr:row>
      <xdr:rowOff>135072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145249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8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60238</xdr:rowOff>
    </xdr:from>
    <xdr:to>
      <xdr:col>11</xdr:col>
      <xdr:colOff>82550</xdr:colOff>
      <xdr:row>81</xdr:row>
      <xdr:rowOff>161838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4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1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73258</xdr:rowOff>
    </xdr:from>
    <xdr:to>
      <xdr:col>7</xdr:col>
      <xdr:colOff>31750</xdr:colOff>
      <xdr:row>82</xdr:row>
      <xdr:rowOff>3408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6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13585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類似団体平均を下回って推移している。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今後も職責・職務に応じた給与構造を維持しながら給与の適正化に努める。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121859</xdr:rowOff>
    </xdr:from>
    <xdr:to>
      <xdr:col>81</xdr:col>
      <xdr:colOff>44450</xdr:colOff>
      <xdr:row>83</xdr:row>
      <xdr:rowOff>144841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522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83</xdr:row>
      <xdr:rowOff>121859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294757"/>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84</xdr:row>
      <xdr:rowOff>19352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294757"/>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19352</xdr:rowOff>
    </xdr:from>
    <xdr:to>
      <xdr:col>68</xdr:col>
      <xdr:colOff>152400</xdr:colOff>
      <xdr:row>84</xdr:row>
      <xdr:rowOff>65314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42115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94041</xdr:rowOff>
    </xdr:from>
    <xdr:to>
      <xdr:col>81</xdr:col>
      <xdr:colOff>95250</xdr:colOff>
      <xdr:row>84</xdr:row>
      <xdr:rowOff>24191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110568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71059</xdr:rowOff>
    </xdr:from>
    <xdr:to>
      <xdr:col>77</xdr:col>
      <xdr:colOff>95250</xdr:colOff>
      <xdr:row>84</xdr:row>
      <xdr:rowOff>1209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11386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13607</xdr:rowOff>
    </xdr:from>
    <xdr:to>
      <xdr:col>73</xdr:col>
      <xdr:colOff>44450</xdr:colOff>
      <xdr:row>83</xdr:row>
      <xdr:rowOff>115207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125384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140002</xdr:rowOff>
    </xdr:from>
    <xdr:to>
      <xdr:col>68</xdr:col>
      <xdr:colOff>203200</xdr:colOff>
      <xdr:row>84</xdr:row>
      <xdr:rowOff>70152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80329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類似団体平均とほぼ同程度で推移している。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類似団体の職員数との比較検討をしながら、定員管理の指針となる定員適正化方針に基づき、定員管理に努めていく。</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60537</xdr:rowOff>
    </xdr:from>
    <xdr:to>
      <xdr:col>81</xdr:col>
      <xdr:colOff>44450</xdr:colOff>
      <xdr:row>62</xdr:row>
      <xdr:rowOff>80645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9043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60537</xdr:rowOff>
    </xdr:from>
    <xdr:to>
      <xdr:col>77</xdr:col>
      <xdr:colOff>44450</xdr:colOff>
      <xdr:row>62</xdr:row>
      <xdr:rowOff>60537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90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32385</xdr:rowOff>
    </xdr:from>
    <xdr:to>
      <xdr:col>72</xdr:col>
      <xdr:colOff>203200</xdr:colOff>
      <xdr:row>62</xdr:row>
      <xdr:rowOff>60537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6228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22331</xdr:rowOff>
    </xdr:from>
    <xdr:to>
      <xdr:col>68</xdr:col>
      <xdr:colOff>152400</xdr:colOff>
      <xdr:row>62</xdr:row>
      <xdr:rowOff>32385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5223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1922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9737</xdr:rowOff>
    </xdr:from>
    <xdr:to>
      <xdr:col>77</xdr:col>
      <xdr:colOff>95250</xdr:colOff>
      <xdr:row>62</xdr:row>
      <xdr:rowOff>111337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96114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9737</xdr:rowOff>
    </xdr:from>
    <xdr:to>
      <xdr:col>73</xdr:col>
      <xdr:colOff>44450</xdr:colOff>
      <xdr:row>62</xdr:row>
      <xdr:rowOff>111337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96114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153035</xdr:rowOff>
    </xdr:from>
    <xdr:to>
      <xdr:col>68</xdr:col>
      <xdr:colOff>203200</xdr:colOff>
      <xdr:row>62</xdr:row>
      <xdr:rowOff>83185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67962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142981</xdr:rowOff>
    </xdr:from>
    <xdr:to>
      <xdr:col>64</xdr:col>
      <xdr:colOff>152400</xdr:colOff>
      <xdr:row>62</xdr:row>
      <xdr:rowOff>73131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0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57908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類似団体平均を下回って推移しており、健全性を維持している。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しかし、今後、一部事務組合への公債費の負担金が増加していくことから、比率の上昇が予想される。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引き続き市債の発行を</a:t>
          </a:r>
          <a:r>
            <a:rPr kumimoji="1" lang="ja-JP" altLang="en-US" sz="1100">
              <a:solidFill>
                <a:sysClr val="windowText" lastClr="000000"/>
              </a:solidFill>
              <a:effectLst/>
              <a:latin typeface="+mn-lt"/>
              <a:ea typeface="+mn-ea"/>
              <a:cs typeface="+mn-cs"/>
            </a:rPr>
            <a:t>精査し</a:t>
          </a:r>
          <a:r>
            <a:rPr kumimoji="1" lang="ja-JP" altLang="ja-JP" sz="1100">
              <a:solidFill>
                <a:sysClr val="windowText" lastClr="000000"/>
              </a:solidFill>
              <a:effectLst/>
              <a:latin typeface="+mn-lt"/>
              <a:ea typeface="+mn-ea"/>
              <a:cs typeface="+mn-cs"/>
            </a:rPr>
            <a:t>、比率の上昇の抑制に努める。</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118956</xdr:rowOff>
    </xdr:from>
    <xdr:to>
      <xdr:col>81</xdr:col>
      <xdr:colOff>44450</xdr:colOff>
      <xdr:row>40</xdr:row>
      <xdr:rowOff>118956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976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118956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76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118956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9447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86783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206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68156</xdr:rowOff>
    </xdr:from>
    <xdr:to>
      <xdr:col>81</xdr:col>
      <xdr:colOff>95250</xdr:colOff>
      <xdr:row>40</xdr:row>
      <xdr:rowOff>169756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84683</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77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68156</xdr:rowOff>
    </xdr:from>
    <xdr:to>
      <xdr:col>73</xdr:col>
      <xdr:colOff>44450</xdr:colOff>
      <xdr:row>40</xdr:row>
      <xdr:rowOff>169756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8483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35983</xdr:rowOff>
    </xdr:from>
    <xdr:to>
      <xdr:col>68</xdr:col>
      <xdr:colOff>203200</xdr:colOff>
      <xdr:row>40</xdr:row>
      <xdr:rowOff>137583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標準財政規模の増加</a:t>
          </a:r>
          <a:r>
            <a:rPr lang="ja-JP" altLang="ja-JP" sz="1100">
              <a:solidFill>
                <a:schemeClr val="dk1"/>
              </a:solidFill>
              <a:effectLst/>
              <a:latin typeface="+mn-lt"/>
              <a:ea typeface="+mn-ea"/>
              <a:cs typeface="+mn-cs"/>
            </a:rPr>
            <a:t>に伴い、将来負担比率の分母は増加し</a:t>
          </a:r>
          <a:r>
            <a:rPr lang="ja-JP" altLang="en-US" sz="1100">
              <a:solidFill>
                <a:schemeClr val="dk1"/>
              </a:solidFill>
              <a:effectLst/>
              <a:latin typeface="+mn-lt"/>
              <a:ea typeface="+mn-ea"/>
              <a:cs typeface="+mn-cs"/>
            </a:rPr>
            <a:t>たものの</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一部事務</a:t>
          </a:r>
          <a:r>
            <a:rPr lang="ja-JP" altLang="ja-JP" sz="1100">
              <a:solidFill>
                <a:schemeClr val="dk1"/>
              </a:solidFill>
              <a:effectLst/>
              <a:latin typeface="+mn-lt"/>
              <a:ea typeface="+mn-ea"/>
              <a:cs typeface="+mn-cs"/>
            </a:rPr>
            <a:t>組合</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消防</a:t>
          </a:r>
          <a:r>
            <a:rPr lang="ja-JP" altLang="en-US" sz="1100">
              <a:solidFill>
                <a:schemeClr val="dk1"/>
              </a:solidFill>
              <a:effectLst/>
              <a:latin typeface="+mn-lt"/>
              <a:ea typeface="+mn-ea"/>
              <a:cs typeface="+mn-cs"/>
            </a:rPr>
            <a:t>庁舎</a:t>
          </a:r>
          <a:r>
            <a:rPr lang="ja-JP" altLang="ja-JP" sz="1100">
              <a:solidFill>
                <a:schemeClr val="dk1"/>
              </a:solidFill>
              <a:effectLst/>
              <a:latin typeface="+mn-lt"/>
              <a:ea typeface="+mn-ea"/>
              <a:cs typeface="+mn-cs"/>
            </a:rPr>
            <a:t>建設に伴う借入によ</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分子の増加の方が上回った</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め、</a:t>
          </a:r>
          <a:r>
            <a:rPr lang="en-US" altLang="ja-JP" sz="1100">
              <a:solidFill>
                <a:schemeClr val="dk1"/>
              </a:solidFill>
              <a:effectLst/>
              <a:latin typeface="+mn-ea"/>
              <a:ea typeface="+mn-ea"/>
              <a:cs typeface="+mn-cs"/>
            </a:rPr>
            <a:t>2.8</a:t>
          </a:r>
          <a:r>
            <a:rPr lang="ja-JP" altLang="ja-JP" sz="1100">
              <a:solidFill>
                <a:schemeClr val="dk1"/>
              </a:solidFill>
              <a:effectLst/>
              <a:latin typeface="+mn-lt"/>
              <a:ea typeface="+mn-ea"/>
              <a:cs typeface="+mn-cs"/>
            </a:rPr>
            <a:t>ポイント増加した。</a:t>
          </a:r>
        </a:p>
        <a:p>
          <a:r>
            <a:rPr lang="ja-JP" altLang="ja-JP" sz="1100">
              <a:solidFill>
                <a:schemeClr val="dk1"/>
              </a:solidFill>
              <a:effectLst/>
              <a:latin typeface="+mn-lt"/>
              <a:ea typeface="+mn-ea"/>
              <a:cs typeface="+mn-cs"/>
            </a:rPr>
            <a:t>今後も</a:t>
          </a:r>
          <a:r>
            <a:rPr lang="ja-JP" altLang="en-US" sz="1100">
              <a:solidFill>
                <a:schemeClr val="dk1"/>
              </a:solidFill>
              <a:effectLst/>
              <a:latin typeface="+mn-lt"/>
              <a:ea typeface="+mn-ea"/>
              <a:cs typeface="+mn-cs"/>
            </a:rPr>
            <a:t>一部事務組合による</a:t>
          </a:r>
          <a:r>
            <a:rPr lang="ja-JP" altLang="ja-JP" sz="1100">
              <a:solidFill>
                <a:schemeClr val="dk1"/>
              </a:solidFill>
              <a:effectLst/>
              <a:latin typeface="+mn-lt"/>
              <a:ea typeface="+mn-ea"/>
              <a:cs typeface="+mn-cs"/>
            </a:rPr>
            <a:t>し尿処理施設の</a:t>
          </a:r>
          <a:r>
            <a:rPr lang="ja-JP" altLang="en-US" sz="1100">
              <a:solidFill>
                <a:schemeClr val="dk1"/>
              </a:solidFill>
              <a:effectLst/>
              <a:latin typeface="+mn-lt"/>
              <a:ea typeface="+mn-ea"/>
              <a:cs typeface="+mn-cs"/>
            </a:rPr>
            <a:t>長寿命化</a:t>
          </a:r>
          <a:r>
            <a:rPr lang="ja-JP" altLang="ja-JP" sz="1100">
              <a:solidFill>
                <a:schemeClr val="dk1"/>
              </a:solidFill>
              <a:effectLst/>
              <a:latin typeface="+mn-lt"/>
              <a:ea typeface="+mn-ea"/>
              <a:cs typeface="+mn-cs"/>
            </a:rPr>
            <a:t>工事に伴う借入が予定されていることから、将来負担に留意し、健全な財政運営に努める。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81661</xdr:rowOff>
    </xdr:from>
    <xdr:to>
      <xdr:col>81</xdr:col>
      <xdr:colOff>44450</xdr:colOff>
      <xdr:row>18</xdr:row>
      <xdr:rowOff>104182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3167761"/>
          <a:ext cx="8382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14097</xdr:rowOff>
    </xdr:from>
    <xdr:to>
      <xdr:col>77</xdr:col>
      <xdr:colOff>44450</xdr:colOff>
      <xdr:row>18</xdr:row>
      <xdr:rowOff>81661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3100197"/>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14097</xdr:rowOff>
    </xdr:from>
    <xdr:to>
      <xdr:col>72</xdr:col>
      <xdr:colOff>203200</xdr:colOff>
      <xdr:row>18</xdr:row>
      <xdr:rowOff>29379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100197"/>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21336</xdr:rowOff>
    </xdr:from>
    <xdr:to>
      <xdr:col>68</xdr:col>
      <xdr:colOff>152400</xdr:colOff>
      <xdr:row>18</xdr:row>
      <xdr:rowOff>29379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310743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53382</xdr:rowOff>
    </xdr:from>
    <xdr:to>
      <xdr:col>81</xdr:col>
      <xdr:colOff>95250</xdr:colOff>
      <xdr:row>18</xdr:row>
      <xdr:rowOff>154982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13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25459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11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30861</xdr:rowOff>
    </xdr:from>
    <xdr:to>
      <xdr:col>77</xdr:col>
      <xdr:colOff>95250</xdr:colOff>
      <xdr:row>18</xdr:row>
      <xdr:rowOff>132461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11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117238</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203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134747</xdr:rowOff>
    </xdr:from>
    <xdr:to>
      <xdr:col>73</xdr:col>
      <xdr:colOff>44450</xdr:colOff>
      <xdr:row>18</xdr:row>
      <xdr:rowOff>64897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0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49674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13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150029</xdr:rowOff>
    </xdr:from>
    <xdr:to>
      <xdr:col>68</xdr:col>
      <xdr:colOff>203200</xdr:colOff>
      <xdr:row>18</xdr:row>
      <xdr:rowOff>80179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06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64956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151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141986</xdr:rowOff>
    </xdr:from>
    <xdr:to>
      <xdr:col>64</xdr:col>
      <xdr:colOff>152400</xdr:colOff>
      <xdr:row>18</xdr:row>
      <xdr:rowOff>72136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0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56913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14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75,812
73,271
60.97
29,140,693
27,172,603
1,937,777
16,207,608
26,101,337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ea"/>
              <a:ea typeface="+mn-ea"/>
              <a:cs typeface="+mn-cs"/>
            </a:rPr>
            <a:t>一般職員の定年退職者の減により、一般職員退職手当が減少したため、</a:t>
          </a:r>
          <a:r>
            <a:rPr kumimoji="1" lang="en-US" altLang="ja-JP" sz="1100">
              <a:solidFill>
                <a:sysClr val="windowText" lastClr="000000"/>
              </a:solidFill>
              <a:effectLst/>
              <a:latin typeface="+mn-ea"/>
              <a:ea typeface="+mn-ea"/>
              <a:cs typeface="+mn-cs"/>
            </a:rPr>
            <a:t>1.1</a:t>
          </a:r>
          <a:r>
            <a:rPr kumimoji="1" lang="ja-JP" altLang="en-US" sz="1100">
              <a:solidFill>
                <a:sysClr val="windowText" lastClr="000000"/>
              </a:solidFill>
              <a:effectLst/>
              <a:latin typeface="+mn-lt"/>
              <a:ea typeface="+mn-ea"/>
              <a:cs typeface="+mn-cs"/>
            </a:rPr>
            <a:t>ポイント減少し、</a:t>
          </a:r>
          <a:r>
            <a:rPr kumimoji="1" lang="ja-JP" altLang="ja-JP" sz="1100">
              <a:solidFill>
                <a:sysClr val="windowText" lastClr="000000"/>
              </a:solidFill>
              <a:effectLst/>
              <a:latin typeface="+mn-lt"/>
              <a:ea typeface="+mn-ea"/>
              <a:cs typeface="+mn-cs"/>
            </a:rPr>
            <a:t>類似団体平均</a:t>
          </a:r>
          <a:r>
            <a:rPr kumimoji="1" lang="ja-JP" altLang="en-US" sz="1100">
              <a:solidFill>
                <a:sysClr val="windowText" lastClr="000000"/>
              </a:solidFill>
              <a:effectLst/>
              <a:latin typeface="+mn-lt"/>
              <a:ea typeface="+mn-ea"/>
              <a:cs typeface="+mn-cs"/>
            </a:rPr>
            <a:t>と同程度となった。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適正な定員管理及び</a:t>
          </a:r>
          <a:r>
            <a:rPr kumimoji="1" lang="ja-JP" altLang="en-US" sz="1100">
              <a:solidFill>
                <a:sysClr val="windowText" lastClr="000000"/>
              </a:solidFill>
              <a:effectLst/>
              <a:latin typeface="+mn-lt"/>
              <a:ea typeface="+mn-ea"/>
              <a:cs typeface="+mn-cs"/>
            </a:rPr>
            <a:t>事務改善など</a:t>
          </a:r>
          <a:r>
            <a:rPr kumimoji="1" lang="ja-JP" altLang="ja-JP" sz="1100">
              <a:solidFill>
                <a:sysClr val="windowText" lastClr="000000"/>
              </a:solidFill>
              <a:effectLst/>
              <a:latin typeface="+mn-lt"/>
              <a:ea typeface="+mn-ea"/>
              <a:cs typeface="+mn-cs"/>
            </a:rPr>
            <a:t>時間外勤務の</a:t>
          </a:r>
          <a:r>
            <a:rPr kumimoji="1" lang="ja-JP" altLang="en-US" sz="1100">
              <a:solidFill>
                <a:sysClr val="windowText" lastClr="000000"/>
              </a:solidFill>
              <a:effectLst/>
              <a:latin typeface="+mn-lt"/>
              <a:ea typeface="+mn-ea"/>
              <a:cs typeface="+mn-cs"/>
            </a:rPr>
            <a:t>縮小</a:t>
          </a:r>
          <a:r>
            <a:rPr kumimoji="1" lang="ja-JP" altLang="ja-JP" sz="1100">
              <a:solidFill>
                <a:sysClr val="windowText" lastClr="000000"/>
              </a:solidFill>
              <a:effectLst/>
              <a:latin typeface="+mn-lt"/>
              <a:ea typeface="+mn-ea"/>
              <a:cs typeface="+mn-cs"/>
            </a:rPr>
            <a:t>を図</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人件費総額の抑制に努めていく。</a:t>
          </a:r>
          <a:endParaRPr lang="ja-JP" altLang="ja-JP" sz="14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157480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458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0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134620</xdr:rowOff>
    </xdr:from>
    <xdr:to>
      <xdr:col>15</xdr:col>
      <xdr:colOff>98425</xdr:colOff>
      <xdr:row>37</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0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52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6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ごみ収集処理事業の増加などに伴い、</a:t>
          </a: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ea"/>
              <a:ea typeface="+mn-ea"/>
              <a:cs typeface="+mn-cs"/>
            </a:rPr>
            <a:t>0.5</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の増加となった。</a:t>
          </a:r>
          <a:r>
            <a:rPr kumimoji="1" lang="ja-JP" altLang="ja-JP" sz="1100">
              <a:solidFill>
                <a:sysClr val="windowText" lastClr="000000"/>
              </a:solidFill>
              <a:effectLst/>
              <a:latin typeface="+mn-lt"/>
              <a:ea typeface="+mn-ea"/>
              <a:cs typeface="+mn-cs"/>
            </a:rPr>
            <a:t>今後</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引き続き経常経費の</a:t>
          </a:r>
          <a:r>
            <a:rPr kumimoji="1" lang="ja-JP" altLang="en-US" sz="1100">
              <a:solidFill>
                <a:sysClr val="windowText" lastClr="000000"/>
              </a:solidFill>
              <a:effectLst/>
              <a:latin typeface="+mn-lt"/>
              <a:ea typeface="+mn-ea"/>
              <a:cs typeface="+mn-cs"/>
            </a:rPr>
            <a:t>更なる</a:t>
          </a:r>
          <a:r>
            <a:rPr kumimoji="1" lang="ja-JP" altLang="ja-JP" sz="1100">
              <a:solidFill>
                <a:sysClr val="windowText" lastClr="000000"/>
              </a:solidFill>
              <a:effectLst/>
              <a:latin typeface="+mn-lt"/>
              <a:ea typeface="+mn-ea"/>
              <a:cs typeface="+mn-cs"/>
            </a:rPr>
            <a:t>見直しに努める。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124714</xdr:rowOff>
    </xdr:from>
    <xdr:to>
      <xdr:col>82</xdr:col>
      <xdr:colOff>107950</xdr:colOff>
      <xdr:row>17</xdr:row>
      <xdr:rowOff>170434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393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124714</xdr:rowOff>
    </xdr:from>
    <xdr:to>
      <xdr:col>78</xdr:col>
      <xdr:colOff>69850</xdr:colOff>
      <xdr:row>17</xdr:row>
      <xdr:rowOff>143002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39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143002</xdr:rowOff>
    </xdr:from>
    <xdr:to>
      <xdr:col>73</xdr:col>
      <xdr:colOff>180975</xdr:colOff>
      <xdr:row>18</xdr:row>
      <xdr:rowOff>44704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576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44704</xdr:rowOff>
    </xdr:from>
    <xdr:to>
      <xdr:col>69</xdr:col>
      <xdr:colOff>92075</xdr:colOff>
      <xdr:row>18</xdr:row>
      <xdr:rowOff>62992</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1308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119634</xdr:rowOff>
    </xdr:from>
    <xdr:to>
      <xdr:col>82</xdr:col>
      <xdr:colOff>158750</xdr:colOff>
      <xdr:row>18</xdr:row>
      <xdr:rowOff>49784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91711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73914</xdr:rowOff>
    </xdr:from>
    <xdr:to>
      <xdr:col>78</xdr:col>
      <xdr:colOff>120650</xdr:colOff>
      <xdr:row>18</xdr:row>
      <xdr:rowOff>4064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92202</xdr:rowOff>
    </xdr:from>
    <xdr:to>
      <xdr:col>74</xdr:col>
      <xdr:colOff>31750</xdr:colOff>
      <xdr:row>18</xdr:row>
      <xdr:rowOff>22352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7129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165354</xdr:rowOff>
    </xdr:from>
    <xdr:to>
      <xdr:col>69</xdr:col>
      <xdr:colOff>142875</xdr:colOff>
      <xdr:row>18</xdr:row>
      <xdr:rowOff>95504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80281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12192</xdr:rowOff>
    </xdr:from>
    <xdr:to>
      <xdr:col>65</xdr:col>
      <xdr:colOff>53975</xdr:colOff>
      <xdr:row>18</xdr:row>
      <xdr:rowOff>113792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98569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障がい者（児）に係る費用の増により</a:t>
          </a: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ea"/>
              <a:ea typeface="+mn-ea"/>
              <a:cs typeface="+mn-cs"/>
            </a:rPr>
            <a:t>0.</a:t>
          </a:r>
          <a:r>
            <a:rPr kumimoji="1" lang="ja-JP" altLang="en-US" sz="1100">
              <a:solidFill>
                <a:sysClr val="windowText" lastClr="000000"/>
              </a:solidFill>
              <a:effectLst/>
              <a:latin typeface="+mn-ea"/>
              <a:ea typeface="+mn-ea"/>
              <a:cs typeface="+mn-cs"/>
            </a:rPr>
            <a:t>３</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となったが、類似団体平均とほぼ同程度である。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今後、少子高齢化対策に係る経費の増加が予想されることから、市単独事業の見直しなど、適正かつ適切な支出に努める。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94996</xdr:rowOff>
    </xdr:from>
    <xdr:to>
      <xdr:col>24</xdr:col>
      <xdr:colOff>25400</xdr:colOff>
      <xdr:row>56</xdr:row>
      <xdr:rowOff>122428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961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94996</xdr:rowOff>
    </xdr:from>
    <xdr:to>
      <xdr:col>19</xdr:col>
      <xdr:colOff>187325</xdr:colOff>
      <xdr:row>56</xdr:row>
      <xdr:rowOff>140716</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961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122428</xdr:rowOff>
    </xdr:from>
    <xdr:to>
      <xdr:col>15</xdr:col>
      <xdr:colOff>98425</xdr:colOff>
      <xdr:row>56</xdr:row>
      <xdr:rowOff>140716</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23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122428</xdr:rowOff>
    </xdr:from>
    <xdr:to>
      <xdr:col>11</xdr:col>
      <xdr:colOff>9525</xdr:colOff>
      <xdr:row>56</xdr:row>
      <xdr:rowOff>140716</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723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71628</xdr:rowOff>
    </xdr:from>
    <xdr:to>
      <xdr:col>24</xdr:col>
      <xdr:colOff>76200</xdr:colOff>
      <xdr:row>57</xdr:row>
      <xdr:rowOff>1778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43705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44196</xdr:rowOff>
    </xdr:from>
    <xdr:to>
      <xdr:col>20</xdr:col>
      <xdr:colOff>38100</xdr:colOff>
      <xdr:row>56</xdr:row>
      <xdr:rowOff>145796</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130573</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89916</xdr:rowOff>
    </xdr:from>
    <xdr:to>
      <xdr:col>15</xdr:col>
      <xdr:colOff>149225</xdr:colOff>
      <xdr:row>57</xdr:row>
      <xdr:rowOff>20066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4843</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71628</xdr:rowOff>
    </xdr:from>
    <xdr:to>
      <xdr:col>11</xdr:col>
      <xdr:colOff>60325</xdr:colOff>
      <xdr:row>57</xdr:row>
      <xdr:rowOff>1778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158005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89916</xdr:rowOff>
    </xdr:from>
    <xdr:to>
      <xdr:col>6</xdr:col>
      <xdr:colOff>171450</xdr:colOff>
      <xdr:row>57</xdr:row>
      <xdr:rowOff>20066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4843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ea"/>
              <a:ea typeface="+mn-ea"/>
              <a:cs typeface="+mn-cs"/>
            </a:rPr>
            <a:t>0.6</a:t>
          </a:r>
          <a:r>
            <a:rPr kumimoji="1" lang="ja-JP" altLang="ja-JP" sz="1100">
              <a:solidFill>
                <a:sysClr val="windowText" lastClr="000000"/>
              </a:solidFill>
              <a:effectLst/>
              <a:latin typeface="+mn-lt"/>
              <a:ea typeface="+mn-ea"/>
              <a:cs typeface="+mn-cs"/>
            </a:rPr>
            <a:t>ポイントの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類似団体平均を上回って推移している。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今後、施設等の老朽化対応に係る維持管理費の増加や、高齢化の進展に伴う後期高齢者医療、介護保険への繰出金の増加が見込まれるため、公共施設等総合管理計画</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に基づく計画的な修繕や医療費等抑制のための予防事業の推進に努める。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115570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42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85090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42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54610</xdr:rowOff>
    </xdr:from>
    <xdr:to>
      <xdr:col>73</xdr:col>
      <xdr:colOff>180975</xdr:colOff>
      <xdr:row>57</xdr:row>
      <xdr:rowOff>85090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827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54610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27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36847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ea"/>
              <a:ea typeface="+mn-ea"/>
              <a:cs typeface="+mn-cs"/>
            </a:rPr>
            <a:t>1.1</a:t>
          </a:r>
          <a:r>
            <a:rPr kumimoji="1" lang="ja-JP" altLang="ja-JP" sz="1100">
              <a:solidFill>
                <a:sysClr val="windowText" lastClr="000000"/>
              </a:solidFill>
              <a:effectLst/>
              <a:latin typeface="+mn-lt"/>
              <a:ea typeface="+mn-ea"/>
              <a:cs typeface="+mn-cs"/>
            </a:rPr>
            <a:t>ポイントの増加となり、類似団体平均を上回って推移している。これは、</a:t>
          </a:r>
          <a:r>
            <a:rPr kumimoji="1" lang="ja-JP" altLang="en-US" sz="1100">
              <a:solidFill>
                <a:sysClr val="windowText" lastClr="000000"/>
              </a:solidFill>
              <a:effectLst/>
              <a:latin typeface="+mn-lt"/>
              <a:ea typeface="+mn-ea"/>
              <a:cs typeface="+mn-cs"/>
            </a:rPr>
            <a:t>一部事務組合の施設整備に係る元金償還の増に伴い、一部事務組合に対する負担金が大きく増加した</a:t>
          </a:r>
          <a:r>
            <a:rPr kumimoji="1" lang="ja-JP" altLang="ja-JP" sz="1100">
              <a:solidFill>
                <a:sysClr val="windowText" lastClr="000000"/>
              </a:solidFill>
              <a:effectLst/>
              <a:latin typeface="+mn-lt"/>
              <a:ea typeface="+mn-ea"/>
              <a:cs typeface="+mn-cs"/>
            </a:rPr>
            <a:t>ことによるものである。今後も支給対象となる団体への補助制度の見直しや、負担金の精査のほか、経費節減に向けて一部事務組合と連携していくなど、補助費等の抑制に努める。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101854</xdr:rowOff>
    </xdr:from>
    <xdr:to>
      <xdr:col>82</xdr:col>
      <xdr:colOff>107950</xdr:colOff>
      <xdr:row>37</xdr:row>
      <xdr:rowOff>152146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455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37</xdr:row>
      <xdr:rowOff>101854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4363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37</xdr:row>
      <xdr:rowOff>92710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0377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2854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80772</xdr:rowOff>
    </xdr:from>
    <xdr:to>
      <xdr:col>69</xdr:col>
      <xdr:colOff>142875</xdr:colOff>
      <xdr:row>37</xdr:row>
      <xdr:rowOff>10922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ea"/>
              <a:ea typeface="+mn-ea"/>
              <a:cs typeface="+mn-cs"/>
            </a:rPr>
            <a:t>28</a:t>
          </a:r>
          <a:r>
            <a:rPr kumimoji="1" lang="ja-JP" altLang="en-US" sz="1100">
              <a:solidFill>
                <a:sysClr val="windowText" lastClr="000000"/>
              </a:solidFill>
              <a:effectLst/>
              <a:latin typeface="+mn-lt"/>
              <a:ea typeface="+mn-ea"/>
              <a:cs typeface="+mn-cs"/>
            </a:rPr>
            <a:t>年度よりほぼ横ばいで、</a:t>
          </a:r>
          <a:r>
            <a:rPr kumimoji="1" lang="ja-JP" altLang="ja-JP" sz="1100">
              <a:solidFill>
                <a:sysClr val="windowText" lastClr="000000"/>
              </a:solidFill>
              <a:effectLst/>
              <a:latin typeface="+mn-lt"/>
              <a:ea typeface="+mn-ea"/>
              <a:cs typeface="+mn-cs"/>
            </a:rPr>
            <a:t>類似団体平均を下回って推移している。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今後も将来負担に留意し</a:t>
          </a:r>
          <a:r>
            <a:rPr kumimoji="1" lang="ja-JP" altLang="en-US" sz="1100">
              <a:solidFill>
                <a:sysClr val="windowText" lastClr="000000"/>
              </a:solidFill>
              <a:effectLst/>
              <a:latin typeface="+mn-lt"/>
              <a:ea typeface="+mn-ea"/>
              <a:cs typeface="+mn-cs"/>
            </a:rPr>
            <a:t>つつ</a:t>
          </a:r>
          <a:r>
            <a:rPr kumimoji="1" lang="ja-JP" altLang="ja-JP" sz="1100">
              <a:solidFill>
                <a:sysClr val="windowText" lastClr="000000"/>
              </a:solidFill>
              <a:effectLst/>
              <a:latin typeface="+mn-lt"/>
              <a:ea typeface="+mn-ea"/>
              <a:cs typeface="+mn-cs"/>
            </a:rPr>
            <a:t>、市債の発行に努める。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76</xdr:row>
      <xdr:rowOff>159004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189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76</xdr:row>
      <xdr:rowOff>163576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159004</xdr:rowOff>
    </xdr:from>
    <xdr:to>
      <xdr:col>15</xdr:col>
      <xdr:colOff>98425</xdr:colOff>
      <xdr:row>76</xdr:row>
      <xdr:rowOff>163576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136144</xdr:rowOff>
    </xdr:from>
    <xdr:to>
      <xdr:col>11</xdr:col>
      <xdr:colOff>9525</xdr:colOff>
      <xdr:row>76</xdr:row>
      <xdr:rowOff>159004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166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124731</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108204</xdr:rowOff>
    </xdr:from>
    <xdr:to>
      <xdr:col>11</xdr:col>
      <xdr:colOff>60325</xdr:colOff>
      <xdr:row>77</xdr:row>
      <xdr:rowOff>38354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48531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ea"/>
              <a:ea typeface="+mn-ea"/>
              <a:cs typeface="+mn-cs"/>
            </a:rPr>
            <a:t>1.4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り、</a:t>
          </a:r>
          <a:r>
            <a:rPr kumimoji="1" lang="ja-JP" altLang="ja-JP" sz="1100">
              <a:solidFill>
                <a:sysClr val="windowText" lastClr="000000"/>
              </a:solidFill>
              <a:effectLst/>
              <a:latin typeface="+mn-lt"/>
              <a:ea typeface="+mn-ea"/>
              <a:cs typeface="+mn-cs"/>
            </a:rPr>
            <a:t>類似団体平均を上回って推移している。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自主財源の確保などによ</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一般財源の増収を図るとともに、行財政改革を推進し経常経費の節減合理化をさらに徹底する。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88900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4086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50800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4086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157480</xdr:rowOff>
    </xdr:from>
    <xdr:to>
      <xdr:col>73</xdr:col>
      <xdr:colOff>180975</xdr:colOff>
      <xdr:row>78</xdr:row>
      <xdr:rowOff>50800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3591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142239</xdr:rowOff>
    </xdr:from>
    <xdr:to>
      <xdr:col>69</xdr:col>
      <xdr:colOff>92075</xdr:colOff>
      <xdr:row>77</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438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10177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0</xdr:rowOff>
    </xdr:from>
    <xdr:to>
      <xdr:col>74</xdr:col>
      <xdr:colOff>31750</xdr:colOff>
      <xdr:row>78</xdr:row>
      <xdr:rowOff>101600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106680</xdr:rowOff>
    </xdr:from>
    <xdr:to>
      <xdr:col>69</xdr:col>
      <xdr:colOff>142875</xdr:colOff>
      <xdr:row>78</xdr:row>
      <xdr:rowOff>36830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21607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6366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88410</xdr:rowOff>
    </xdr:from>
    <xdr:to>
      <xdr:col>29</xdr:col>
      <xdr:colOff>127000</xdr:colOff>
      <xdr:row>17</xdr:row>
      <xdr:rowOff>89357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50685"/>
          <a:ext cx="647700" cy="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89357</xdr:rowOff>
    </xdr:from>
    <xdr:to>
      <xdr:col>26</xdr:col>
      <xdr:colOff>50800</xdr:colOff>
      <xdr:row>17</xdr:row>
      <xdr:rowOff>108070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51632"/>
          <a:ext cx="698500" cy="18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108070</xdr:rowOff>
    </xdr:from>
    <xdr:to>
      <xdr:col>22</xdr:col>
      <xdr:colOff>114300</xdr:colOff>
      <xdr:row>17</xdr:row>
      <xdr:rowOff>127419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70345"/>
          <a:ext cx="698500" cy="19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120463</xdr:rowOff>
    </xdr:from>
    <xdr:to>
      <xdr:col>18</xdr:col>
      <xdr:colOff>177800</xdr:colOff>
      <xdr:row>17</xdr:row>
      <xdr:rowOff>127419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82738"/>
          <a:ext cx="698500" cy="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37610</xdr:rowOff>
    </xdr:from>
    <xdr:to>
      <xdr:col>29</xdr:col>
      <xdr:colOff>177800</xdr:colOff>
      <xdr:row>17</xdr:row>
      <xdr:rowOff>139210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9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9687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7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38557</xdr:rowOff>
    </xdr:from>
    <xdr:to>
      <xdr:col>26</xdr:col>
      <xdr:colOff>101600</xdr:colOff>
      <xdr:row>17</xdr:row>
      <xdr:rowOff>140157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00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124934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87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57270</xdr:rowOff>
    </xdr:from>
    <xdr:to>
      <xdr:col>22</xdr:col>
      <xdr:colOff>165100</xdr:colOff>
      <xdr:row>17</xdr:row>
      <xdr:rowOff>158870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19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143647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10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76619</xdr:rowOff>
    </xdr:from>
    <xdr:to>
      <xdr:col>19</xdr:col>
      <xdr:colOff>38100</xdr:colOff>
      <xdr:row>18</xdr:row>
      <xdr:rowOff>6769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38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162996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69663</xdr:rowOff>
    </xdr:from>
    <xdr:to>
      <xdr:col>15</xdr:col>
      <xdr:colOff>101600</xdr:colOff>
      <xdr:row>17</xdr:row>
      <xdr:rowOff>171263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31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9990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80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19035</xdr:rowOff>
    </xdr:from>
    <xdr:to>
      <xdr:col>29</xdr:col>
      <xdr:colOff>127000</xdr:colOff>
      <xdr:row>36</xdr:row>
      <xdr:rowOff>22628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72285"/>
          <a:ext cx="647700" cy="3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22628</xdr:rowOff>
    </xdr:from>
    <xdr:to>
      <xdr:col>26</xdr:col>
      <xdr:colOff>50800</xdr:colOff>
      <xdr:row>36</xdr:row>
      <xdr:rowOff>50354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975878"/>
          <a:ext cx="698500" cy="2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25567</xdr:rowOff>
    </xdr:from>
    <xdr:to>
      <xdr:col>22</xdr:col>
      <xdr:colOff>114300</xdr:colOff>
      <xdr:row>36</xdr:row>
      <xdr:rowOff>50354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78817"/>
          <a:ext cx="698500" cy="2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25567</xdr:rowOff>
    </xdr:from>
    <xdr:to>
      <xdr:col>18</xdr:col>
      <xdr:colOff>177800</xdr:colOff>
      <xdr:row>36</xdr:row>
      <xdr:rowOff>25861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78817"/>
          <a:ext cx="698500" cy="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311135</xdr:rowOff>
    </xdr:from>
    <xdr:to>
      <xdr:col>29</xdr:col>
      <xdr:colOff>177800</xdr:colOff>
      <xdr:row>36</xdr:row>
      <xdr:rowOff>69835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2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283212</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9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314728</xdr:rowOff>
    </xdr:from>
    <xdr:to>
      <xdr:col>26</xdr:col>
      <xdr:colOff>101600</xdr:colOff>
      <xdr:row>36</xdr:row>
      <xdr:rowOff>73428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925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58205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11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342454</xdr:rowOff>
    </xdr:from>
    <xdr:to>
      <xdr:col>22</xdr:col>
      <xdr:colOff>165100</xdr:colOff>
      <xdr:row>36</xdr:row>
      <xdr:rowOff>101154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52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85931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3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317667</xdr:rowOff>
    </xdr:from>
    <xdr:to>
      <xdr:col>19</xdr:col>
      <xdr:colOff>38100</xdr:colOff>
      <xdr:row>36</xdr:row>
      <xdr:rowOff>76367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28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61144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1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317961</xdr:rowOff>
    </xdr:from>
    <xdr:to>
      <xdr:col>15</xdr:col>
      <xdr:colOff>101600</xdr:colOff>
      <xdr:row>36</xdr:row>
      <xdr:rowOff>76661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28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61438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1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75,812
73,271
60.97
29,140,693
27,172,603
1,937,777
16,207,608
26,101,337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92928</xdr:rowOff>
    </xdr:from>
    <xdr:to>
      <xdr:col>24</xdr:col>
      <xdr:colOff>63500</xdr:colOff>
      <xdr:row>36</xdr:row>
      <xdr:rowOff>164595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3797300" y="6265128"/>
          <a:ext cx="838200" cy="7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92928</xdr:rowOff>
    </xdr:from>
    <xdr:to>
      <xdr:col>19</xdr:col>
      <xdr:colOff>177800</xdr:colOff>
      <xdr:row>36</xdr:row>
      <xdr:rowOff>144798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65128"/>
          <a:ext cx="889000" cy="5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121984</xdr:rowOff>
    </xdr:from>
    <xdr:to>
      <xdr:col>15</xdr:col>
      <xdr:colOff>50800</xdr:colOff>
      <xdr:row>36</xdr:row>
      <xdr:rowOff>144798</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294184"/>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107742</xdr:rowOff>
    </xdr:from>
    <xdr:to>
      <xdr:col>10</xdr:col>
      <xdr:colOff>114300</xdr:colOff>
      <xdr:row>36</xdr:row>
      <xdr:rowOff>121984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279942"/>
          <a:ext cx="889000" cy="1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113795</xdr:rowOff>
    </xdr:from>
    <xdr:to>
      <xdr:col>24</xdr:col>
      <xdr:colOff>114300</xdr:colOff>
      <xdr:row>37</xdr:row>
      <xdr:rowOff>43945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8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92222</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6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42128</xdr:rowOff>
    </xdr:from>
    <xdr:to>
      <xdr:col>20</xdr:col>
      <xdr:colOff>38100</xdr:colOff>
      <xdr:row>36</xdr:row>
      <xdr:rowOff>143728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1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134855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0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93998</xdr:rowOff>
    </xdr:from>
    <xdr:to>
      <xdr:col>15</xdr:col>
      <xdr:colOff>101600</xdr:colOff>
      <xdr:row>37</xdr:row>
      <xdr:rowOff>24148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15275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35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71184</xdr:rowOff>
    </xdr:from>
    <xdr:to>
      <xdr:col>10</xdr:col>
      <xdr:colOff>165100</xdr:colOff>
      <xdr:row>37</xdr:row>
      <xdr:rowOff>1334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4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163911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56942</xdr:rowOff>
    </xdr:from>
    <xdr:to>
      <xdr:col>6</xdr:col>
      <xdr:colOff>38100</xdr:colOff>
      <xdr:row>36</xdr:row>
      <xdr:rowOff>158542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22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149669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32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156671</xdr:rowOff>
    </xdr:from>
    <xdr:to>
      <xdr:col>24</xdr:col>
      <xdr:colOff>63500</xdr:colOff>
      <xdr:row>58</xdr:row>
      <xdr:rowOff>13252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29321"/>
          <a:ext cx="838200" cy="2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13252</xdr:rowOff>
    </xdr:from>
    <xdr:to>
      <xdr:col>19</xdr:col>
      <xdr:colOff>177800</xdr:colOff>
      <xdr:row>58</xdr:row>
      <xdr:rowOff>13937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5735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147908</xdr:rowOff>
    </xdr:from>
    <xdr:to>
      <xdr:col>15</xdr:col>
      <xdr:colOff>50800</xdr:colOff>
      <xdr:row>58</xdr:row>
      <xdr:rowOff>13937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20558"/>
          <a:ext cx="889000" cy="3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147908</xdr:rowOff>
    </xdr:from>
    <xdr:to>
      <xdr:col>10</xdr:col>
      <xdr:colOff>114300</xdr:colOff>
      <xdr:row>57</xdr:row>
      <xdr:rowOff>153503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20558"/>
          <a:ext cx="889000" cy="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105871</xdr:rowOff>
    </xdr:from>
    <xdr:to>
      <xdr:col>24</xdr:col>
      <xdr:colOff>114300</xdr:colOff>
      <xdr:row>58</xdr:row>
      <xdr:rowOff>36021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7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84298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5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133902</xdr:rowOff>
    </xdr:from>
    <xdr:to>
      <xdr:col>20</xdr:col>
      <xdr:colOff>38100</xdr:colOff>
      <xdr:row>58</xdr:row>
      <xdr:rowOff>64052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55179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134587</xdr:rowOff>
    </xdr:from>
    <xdr:to>
      <xdr:col>15</xdr:col>
      <xdr:colOff>101600</xdr:colOff>
      <xdr:row>58</xdr:row>
      <xdr:rowOff>64737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0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55864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9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97108</xdr:rowOff>
    </xdr:from>
    <xdr:to>
      <xdr:col>10</xdr:col>
      <xdr:colOff>165100</xdr:colOff>
      <xdr:row>58</xdr:row>
      <xdr:rowOff>27258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18385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6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102703</xdr:rowOff>
    </xdr:from>
    <xdr:to>
      <xdr:col>6</xdr:col>
      <xdr:colOff>38100</xdr:colOff>
      <xdr:row>58</xdr:row>
      <xdr:rowOff>32853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23980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6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13208</xdr:rowOff>
    </xdr:from>
    <xdr:to>
      <xdr:col>24</xdr:col>
      <xdr:colOff>63500</xdr:colOff>
      <xdr:row>77</xdr:row>
      <xdr:rowOff>20284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214858"/>
          <a:ext cx="838200" cy="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13208</xdr:rowOff>
    </xdr:from>
    <xdr:to>
      <xdr:col>19</xdr:col>
      <xdr:colOff>177800</xdr:colOff>
      <xdr:row>77</xdr:row>
      <xdr:rowOff>81570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14858"/>
          <a:ext cx="889000" cy="6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62412</xdr:rowOff>
    </xdr:from>
    <xdr:to>
      <xdr:col>15</xdr:col>
      <xdr:colOff>50800</xdr:colOff>
      <xdr:row>77</xdr:row>
      <xdr:rowOff>81570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64062"/>
          <a:ext cx="889000" cy="1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121521</xdr:rowOff>
    </xdr:from>
    <xdr:to>
      <xdr:col>10</xdr:col>
      <xdr:colOff>114300</xdr:colOff>
      <xdr:row>77</xdr:row>
      <xdr:rowOff>62412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151721"/>
          <a:ext cx="889000" cy="11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67327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140934</xdr:rowOff>
    </xdr:from>
    <xdr:to>
      <xdr:col>24</xdr:col>
      <xdr:colOff>114300</xdr:colOff>
      <xdr:row>77</xdr:row>
      <xdr:rowOff>71084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7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119361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4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133858</xdr:rowOff>
    </xdr:from>
    <xdr:to>
      <xdr:col>20</xdr:col>
      <xdr:colOff>38100</xdr:colOff>
      <xdr:row>77</xdr:row>
      <xdr:rowOff>64008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6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55135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30770</xdr:rowOff>
    </xdr:from>
    <xdr:to>
      <xdr:col>15</xdr:col>
      <xdr:colOff>101600</xdr:colOff>
      <xdr:row>77</xdr:row>
      <xdr:rowOff>132370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3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123497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2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11612</xdr:rowOff>
    </xdr:from>
    <xdr:to>
      <xdr:col>10</xdr:col>
      <xdr:colOff>165100</xdr:colOff>
      <xdr:row>77</xdr:row>
      <xdr:rowOff>113212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1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104339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0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70721</xdr:rowOff>
    </xdr:from>
    <xdr:to>
      <xdr:col>6</xdr:col>
      <xdr:colOff>38100</xdr:colOff>
      <xdr:row>77</xdr:row>
      <xdr:rowOff>871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0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17397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8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17729</xdr:rowOff>
    </xdr:from>
    <xdr:to>
      <xdr:col>24</xdr:col>
      <xdr:colOff>63500</xdr:colOff>
      <xdr:row>98</xdr:row>
      <xdr:rowOff>33440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819829"/>
          <a:ext cx="838200" cy="1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13385</xdr:rowOff>
    </xdr:from>
    <xdr:to>
      <xdr:col>19</xdr:col>
      <xdr:colOff>177800</xdr:colOff>
      <xdr:row>98</xdr:row>
      <xdr:rowOff>33440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815485"/>
          <a:ext cx="889000" cy="2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13385</xdr:rowOff>
    </xdr:from>
    <xdr:to>
      <xdr:col>15</xdr:col>
      <xdr:colOff>50800</xdr:colOff>
      <xdr:row>98</xdr:row>
      <xdr:rowOff>20282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15485"/>
          <a:ext cx="889000" cy="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20282</xdr:rowOff>
    </xdr:from>
    <xdr:to>
      <xdr:col>10</xdr:col>
      <xdr:colOff>114300</xdr:colOff>
      <xdr:row>98</xdr:row>
      <xdr:rowOff>61367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22382"/>
          <a:ext cx="889000" cy="4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138379</xdr:rowOff>
    </xdr:from>
    <xdr:to>
      <xdr:col>24</xdr:col>
      <xdr:colOff>114300</xdr:colOff>
      <xdr:row>98</xdr:row>
      <xdr:rowOff>68529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116806</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7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154090</xdr:rowOff>
    </xdr:from>
    <xdr:to>
      <xdr:col>20</xdr:col>
      <xdr:colOff>38100</xdr:colOff>
      <xdr:row>98</xdr:row>
      <xdr:rowOff>84240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75367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7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134035</xdr:rowOff>
    </xdr:from>
    <xdr:to>
      <xdr:col>15</xdr:col>
      <xdr:colOff>101600</xdr:colOff>
      <xdr:row>98</xdr:row>
      <xdr:rowOff>64185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55312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85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140932</xdr:rowOff>
    </xdr:from>
    <xdr:to>
      <xdr:col>10</xdr:col>
      <xdr:colOff>165100</xdr:colOff>
      <xdr:row>98</xdr:row>
      <xdr:rowOff>71082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62209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6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10567</xdr:rowOff>
    </xdr:from>
    <xdr:to>
      <xdr:col>6</xdr:col>
      <xdr:colOff>38100</xdr:colOff>
      <xdr:row>98</xdr:row>
      <xdr:rowOff>112167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1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103294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0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149443</xdr:rowOff>
    </xdr:from>
    <xdr:to>
      <xdr:col>55</xdr:col>
      <xdr:colOff>0</xdr:colOff>
      <xdr:row>37</xdr:row>
      <xdr:rowOff>7656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321643"/>
          <a:ext cx="838200" cy="2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149813</xdr:rowOff>
    </xdr:from>
    <xdr:to>
      <xdr:col>50</xdr:col>
      <xdr:colOff>114300</xdr:colOff>
      <xdr:row>37</xdr:row>
      <xdr:rowOff>7656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322013"/>
          <a:ext cx="889000" cy="2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149813</xdr:rowOff>
    </xdr:from>
    <xdr:to>
      <xdr:col>45</xdr:col>
      <xdr:colOff>177800</xdr:colOff>
      <xdr:row>37</xdr:row>
      <xdr:rowOff>13230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22013"/>
          <a:ext cx="889000" cy="3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13230</xdr:rowOff>
    </xdr:from>
    <xdr:to>
      <xdr:col>41</xdr:col>
      <xdr:colOff>50800</xdr:colOff>
      <xdr:row>37</xdr:row>
      <xdr:rowOff>57600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56880"/>
          <a:ext cx="889000" cy="4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98643</xdr:rowOff>
    </xdr:from>
    <xdr:to>
      <xdr:col>55</xdr:col>
      <xdr:colOff>50800</xdr:colOff>
      <xdr:row>37</xdr:row>
      <xdr:rowOff>28793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7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77070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4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128306</xdr:rowOff>
    </xdr:from>
    <xdr:to>
      <xdr:col>50</xdr:col>
      <xdr:colOff>165100</xdr:colOff>
      <xdr:row>37</xdr:row>
      <xdr:rowOff>58456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0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49583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9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99013</xdr:rowOff>
    </xdr:from>
    <xdr:to>
      <xdr:col>46</xdr:col>
      <xdr:colOff>38100</xdr:colOff>
      <xdr:row>37</xdr:row>
      <xdr:rowOff>29163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20290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6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133880</xdr:rowOff>
    </xdr:from>
    <xdr:to>
      <xdr:col>41</xdr:col>
      <xdr:colOff>101600</xdr:colOff>
      <xdr:row>37</xdr:row>
      <xdr:rowOff>64030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0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55157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9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6800</xdr:rowOff>
    </xdr:from>
    <xdr:to>
      <xdr:col>36</xdr:col>
      <xdr:colOff>165100</xdr:colOff>
      <xdr:row>37</xdr:row>
      <xdr:rowOff>108400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99527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4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23926</xdr:rowOff>
    </xdr:from>
    <xdr:to>
      <xdr:col>55</xdr:col>
      <xdr:colOff>0</xdr:colOff>
      <xdr:row>58</xdr:row>
      <xdr:rowOff>42846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968026"/>
          <a:ext cx="8382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23926</xdr:rowOff>
    </xdr:from>
    <xdr:to>
      <xdr:col>50</xdr:col>
      <xdr:colOff>114300</xdr:colOff>
      <xdr:row>58</xdr:row>
      <xdr:rowOff>83011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968026"/>
          <a:ext cx="889000" cy="5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83011</xdr:rowOff>
    </xdr:from>
    <xdr:to>
      <xdr:col>45</xdr:col>
      <xdr:colOff>177800</xdr:colOff>
      <xdr:row>58</xdr:row>
      <xdr:rowOff>95992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10027111"/>
          <a:ext cx="889000" cy="1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83571</xdr:rowOff>
    </xdr:from>
    <xdr:to>
      <xdr:col>41</xdr:col>
      <xdr:colOff>50800</xdr:colOff>
      <xdr:row>58</xdr:row>
      <xdr:rowOff>95992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10027671"/>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163496</xdr:rowOff>
    </xdr:from>
    <xdr:to>
      <xdr:col>55</xdr:col>
      <xdr:colOff>50800</xdr:colOff>
      <xdr:row>58</xdr:row>
      <xdr:rowOff>93646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78423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5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144576</xdr:rowOff>
    </xdr:from>
    <xdr:to>
      <xdr:col>50</xdr:col>
      <xdr:colOff>165100</xdr:colOff>
      <xdr:row>58</xdr:row>
      <xdr:rowOff>74726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1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65853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32211</xdr:rowOff>
    </xdr:from>
    <xdr:to>
      <xdr:col>46</xdr:col>
      <xdr:colOff>38100</xdr:colOff>
      <xdr:row>58</xdr:row>
      <xdr:rowOff>133811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7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124938</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45192</xdr:rowOff>
    </xdr:from>
    <xdr:to>
      <xdr:col>41</xdr:col>
      <xdr:colOff>101600</xdr:colOff>
      <xdr:row>58</xdr:row>
      <xdr:rowOff>146792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8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137919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32771</xdr:rowOff>
    </xdr:from>
    <xdr:to>
      <xdr:col>36</xdr:col>
      <xdr:colOff>165100</xdr:colOff>
      <xdr:row>58</xdr:row>
      <xdr:rowOff>134371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7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125498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31133</xdr:rowOff>
    </xdr:from>
    <xdr:to>
      <xdr:col>55</xdr:col>
      <xdr:colOff>0</xdr:colOff>
      <xdr:row>78</xdr:row>
      <xdr:rowOff>50647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04233"/>
          <a:ext cx="838200" cy="1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60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31133</xdr:rowOff>
    </xdr:from>
    <xdr:to>
      <xdr:col>50</xdr:col>
      <xdr:colOff>114300</xdr:colOff>
      <xdr:row>78</xdr:row>
      <xdr:rowOff>39019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04233"/>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39019</xdr:rowOff>
    </xdr:from>
    <xdr:to>
      <xdr:col>45</xdr:col>
      <xdr:colOff>177800</xdr:colOff>
      <xdr:row>78</xdr:row>
      <xdr:rowOff>52722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412119"/>
          <a:ext cx="889000" cy="1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108031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43935</xdr:rowOff>
    </xdr:from>
    <xdr:to>
      <xdr:col>41</xdr:col>
      <xdr:colOff>50800</xdr:colOff>
      <xdr:row>78</xdr:row>
      <xdr:rowOff>52722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17035"/>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171297</xdr:rowOff>
    </xdr:from>
    <xdr:to>
      <xdr:col>55</xdr:col>
      <xdr:colOff>50800</xdr:colOff>
      <xdr:row>78</xdr:row>
      <xdr:rowOff>101447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7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130674</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6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151783</xdr:rowOff>
    </xdr:from>
    <xdr:to>
      <xdr:col>50</xdr:col>
      <xdr:colOff>165100</xdr:colOff>
      <xdr:row>78</xdr:row>
      <xdr:rowOff>81933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98460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12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159669</xdr:rowOff>
    </xdr:from>
    <xdr:to>
      <xdr:col>46</xdr:col>
      <xdr:colOff>38100</xdr:colOff>
      <xdr:row>78</xdr:row>
      <xdr:rowOff>89819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6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106346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3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1922</xdr:rowOff>
    </xdr:from>
    <xdr:to>
      <xdr:col>41</xdr:col>
      <xdr:colOff>101600</xdr:colOff>
      <xdr:row>78</xdr:row>
      <xdr:rowOff>103522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94649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46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164585</xdr:rowOff>
    </xdr:from>
    <xdr:to>
      <xdr:col>36</xdr:col>
      <xdr:colOff>165100</xdr:colOff>
      <xdr:row>78</xdr:row>
      <xdr:rowOff>94735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85862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45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66460</xdr:rowOff>
    </xdr:from>
    <xdr:to>
      <xdr:col>55</xdr:col>
      <xdr:colOff>0</xdr:colOff>
      <xdr:row>98</xdr:row>
      <xdr:rowOff>111633</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868560"/>
          <a:ext cx="838200" cy="4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111633</xdr:rowOff>
    </xdr:from>
    <xdr:to>
      <xdr:col>50</xdr:col>
      <xdr:colOff>114300</xdr:colOff>
      <xdr:row>98</xdr:row>
      <xdr:rowOff>112751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913733"/>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112751</xdr:rowOff>
    </xdr:from>
    <xdr:to>
      <xdr:col>45</xdr:col>
      <xdr:colOff>177800</xdr:colOff>
      <xdr:row>98</xdr:row>
      <xdr:rowOff>144348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914851"/>
          <a:ext cx="889000" cy="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144348</xdr:rowOff>
    </xdr:from>
    <xdr:to>
      <xdr:col>41</xdr:col>
      <xdr:colOff>50800</xdr:colOff>
      <xdr:row>98</xdr:row>
      <xdr:rowOff>145275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946448"/>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15660</xdr:rowOff>
    </xdr:from>
    <xdr:to>
      <xdr:col>55</xdr:col>
      <xdr:colOff>50800</xdr:colOff>
      <xdr:row>98</xdr:row>
      <xdr:rowOff>117260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8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102037</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60833</xdr:rowOff>
    </xdr:from>
    <xdr:to>
      <xdr:col>50</xdr:col>
      <xdr:colOff>165100</xdr:colOff>
      <xdr:row>98</xdr:row>
      <xdr:rowOff>162433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86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153560</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04428" y="1695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61951</xdr:rowOff>
    </xdr:from>
    <xdr:to>
      <xdr:col>46</xdr:col>
      <xdr:colOff>38100</xdr:colOff>
      <xdr:row>98</xdr:row>
      <xdr:rowOff>163551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86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154678</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15428" y="16956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93548</xdr:rowOff>
    </xdr:from>
    <xdr:to>
      <xdr:col>41</xdr:col>
      <xdr:colOff>101600</xdr:colOff>
      <xdr:row>99</xdr:row>
      <xdr:rowOff>23698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89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14825</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26428" y="1698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94475</xdr:rowOff>
    </xdr:from>
    <xdr:to>
      <xdr:col>36</xdr:col>
      <xdr:colOff>165100</xdr:colOff>
      <xdr:row>99</xdr:row>
      <xdr:rowOff>24625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9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15752</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37428" y="1698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140533</xdr:rowOff>
    </xdr:from>
    <xdr:to>
      <xdr:col>85</xdr:col>
      <xdr:colOff>127000</xdr:colOff>
      <xdr:row>76</xdr:row>
      <xdr:rowOff>140875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170733"/>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140533</xdr:rowOff>
    </xdr:from>
    <xdr:to>
      <xdr:col>81</xdr:col>
      <xdr:colOff>50800</xdr:colOff>
      <xdr:row>76</xdr:row>
      <xdr:rowOff>146607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170733"/>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146607</xdr:rowOff>
    </xdr:from>
    <xdr:to>
      <xdr:col>76</xdr:col>
      <xdr:colOff>114300</xdr:colOff>
      <xdr:row>76</xdr:row>
      <xdr:rowOff>155277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76807"/>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155277</xdr:rowOff>
    </xdr:from>
    <xdr:to>
      <xdr:col>71</xdr:col>
      <xdr:colOff>177800</xdr:colOff>
      <xdr:row>76</xdr:row>
      <xdr:rowOff>165385</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85477"/>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90075</xdr:rowOff>
    </xdr:from>
    <xdr:to>
      <xdr:col>85</xdr:col>
      <xdr:colOff>177800</xdr:colOff>
      <xdr:row>77</xdr:row>
      <xdr:rowOff>20225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68502</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09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89733</xdr:rowOff>
    </xdr:from>
    <xdr:to>
      <xdr:col>81</xdr:col>
      <xdr:colOff>101600</xdr:colOff>
      <xdr:row>77</xdr:row>
      <xdr:rowOff>19883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11010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1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95807</xdr:rowOff>
    </xdr:from>
    <xdr:to>
      <xdr:col>76</xdr:col>
      <xdr:colOff>165100</xdr:colOff>
      <xdr:row>77</xdr:row>
      <xdr:rowOff>25957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17084</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104477</xdr:rowOff>
    </xdr:from>
    <xdr:to>
      <xdr:col>72</xdr:col>
      <xdr:colOff>38100</xdr:colOff>
      <xdr:row>77</xdr:row>
      <xdr:rowOff>34627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3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25754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22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114585</xdr:rowOff>
    </xdr:from>
    <xdr:to>
      <xdr:col>67</xdr:col>
      <xdr:colOff>101600</xdr:colOff>
      <xdr:row>77</xdr:row>
      <xdr:rowOff>44735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35862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2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103389</xdr:rowOff>
    </xdr:from>
    <xdr:to>
      <xdr:col>85</xdr:col>
      <xdr:colOff>127000</xdr:colOff>
      <xdr:row>98</xdr:row>
      <xdr:rowOff>106589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05489"/>
          <a:ext cx="8382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106232</xdr:rowOff>
    </xdr:from>
    <xdr:to>
      <xdr:col>81</xdr:col>
      <xdr:colOff>50800</xdr:colOff>
      <xdr:row>98</xdr:row>
      <xdr:rowOff>106589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08332"/>
          <a:ext cx="889000" cy="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103481</xdr:rowOff>
    </xdr:from>
    <xdr:to>
      <xdr:col>76</xdr:col>
      <xdr:colOff>114300</xdr:colOff>
      <xdr:row>98</xdr:row>
      <xdr:rowOff>106232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05581"/>
          <a:ext cx="889000" cy="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103481</xdr:rowOff>
    </xdr:from>
    <xdr:to>
      <xdr:col>71</xdr:col>
      <xdr:colOff>177800</xdr:colOff>
      <xdr:row>98</xdr:row>
      <xdr:rowOff>105547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05581"/>
          <a:ext cx="889000" cy="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52589</xdr:rowOff>
    </xdr:from>
    <xdr:to>
      <xdr:col>85</xdr:col>
      <xdr:colOff>177800</xdr:colOff>
      <xdr:row>98</xdr:row>
      <xdr:rowOff>154189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5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138966</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6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55789</xdr:rowOff>
    </xdr:from>
    <xdr:to>
      <xdr:col>81</xdr:col>
      <xdr:colOff>101600</xdr:colOff>
      <xdr:row>98</xdr:row>
      <xdr:rowOff>157389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5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148516</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69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55432</xdr:rowOff>
    </xdr:from>
    <xdr:to>
      <xdr:col>76</xdr:col>
      <xdr:colOff>165100</xdr:colOff>
      <xdr:row>98</xdr:row>
      <xdr:rowOff>157032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5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148159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695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52681</xdr:rowOff>
    </xdr:from>
    <xdr:to>
      <xdr:col>72</xdr:col>
      <xdr:colOff>38100</xdr:colOff>
      <xdr:row>98</xdr:row>
      <xdr:rowOff>154281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5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145408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4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54747</xdr:rowOff>
    </xdr:from>
    <xdr:to>
      <xdr:col>67</xdr:col>
      <xdr:colOff>101600</xdr:colOff>
      <xdr:row>98</xdr:row>
      <xdr:rowOff>156347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5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147474</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4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168580</xdr:rowOff>
    </xdr:from>
    <xdr:to>
      <xdr:col>116</xdr:col>
      <xdr:colOff>63500</xdr:colOff>
      <xdr:row>38</xdr:row>
      <xdr:rowOff>43993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512230"/>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168580</xdr:rowOff>
    </xdr:from>
    <xdr:to>
      <xdr:col>111</xdr:col>
      <xdr:colOff>177800</xdr:colOff>
      <xdr:row>38</xdr:row>
      <xdr:rowOff>3607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51223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3302</xdr:rowOff>
    </xdr:from>
    <xdr:to>
      <xdr:col>107</xdr:col>
      <xdr:colOff>50800</xdr:colOff>
      <xdr:row>38</xdr:row>
      <xdr:rowOff>3607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518402"/>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3302</xdr:rowOff>
    </xdr:from>
    <xdr:to>
      <xdr:col>102</xdr:col>
      <xdr:colOff>114300</xdr:colOff>
      <xdr:row>38</xdr:row>
      <xdr:rowOff>12827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51840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97121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113352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164643</xdr:rowOff>
    </xdr:from>
    <xdr:to>
      <xdr:col>116</xdr:col>
      <xdr:colOff>114300</xdr:colOff>
      <xdr:row>38</xdr:row>
      <xdr:rowOff>94793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50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143070</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48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117780</xdr:rowOff>
    </xdr:from>
    <xdr:to>
      <xdr:col>112</xdr:col>
      <xdr:colOff>38100</xdr:colOff>
      <xdr:row>38</xdr:row>
      <xdr:rowOff>47930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4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64457</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2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124257</xdr:rowOff>
    </xdr:from>
    <xdr:to>
      <xdr:col>107</xdr:col>
      <xdr:colOff>101600</xdr:colOff>
      <xdr:row>38</xdr:row>
      <xdr:rowOff>54407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46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70934</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24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123952</xdr:rowOff>
    </xdr:from>
    <xdr:to>
      <xdr:col>102</xdr:col>
      <xdr:colOff>165100</xdr:colOff>
      <xdr:row>38</xdr:row>
      <xdr:rowOff>54102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70629</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24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133477</xdr:rowOff>
    </xdr:from>
    <xdr:to>
      <xdr:col>98</xdr:col>
      <xdr:colOff>38100</xdr:colOff>
      <xdr:row>38</xdr:row>
      <xdr:rowOff>63627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80154</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2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152136</xdr:rowOff>
    </xdr:from>
    <xdr:to>
      <xdr:col>116</xdr:col>
      <xdr:colOff>63500</xdr:colOff>
      <xdr:row>57</xdr:row>
      <xdr:rowOff>163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753336"/>
          <a:ext cx="8382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45334</xdr:rowOff>
    </xdr:from>
    <xdr:to>
      <xdr:col>111</xdr:col>
      <xdr:colOff>177800</xdr:colOff>
      <xdr:row>56</xdr:row>
      <xdr:rowOff>152136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646534"/>
          <a:ext cx="889000" cy="10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136957</xdr:rowOff>
    </xdr:from>
    <xdr:to>
      <xdr:col>107</xdr:col>
      <xdr:colOff>50800</xdr:colOff>
      <xdr:row>56</xdr:row>
      <xdr:rowOff>45334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9566707"/>
          <a:ext cx="889000" cy="7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92517</xdr:rowOff>
    </xdr:from>
    <xdr:to>
      <xdr:col>102</xdr:col>
      <xdr:colOff>114300</xdr:colOff>
      <xdr:row>55</xdr:row>
      <xdr:rowOff>136957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522267"/>
          <a:ext cx="889000" cy="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52194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120813</xdr:rowOff>
    </xdr:from>
    <xdr:to>
      <xdr:col>116</xdr:col>
      <xdr:colOff>114300</xdr:colOff>
      <xdr:row>57</xdr:row>
      <xdr:rowOff>50963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72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143690</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57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101336</xdr:rowOff>
    </xdr:from>
    <xdr:to>
      <xdr:col>112</xdr:col>
      <xdr:colOff>38100</xdr:colOff>
      <xdr:row>57</xdr:row>
      <xdr:rowOff>31486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70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48013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47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165984</xdr:rowOff>
    </xdr:from>
    <xdr:to>
      <xdr:col>107</xdr:col>
      <xdr:colOff>101600</xdr:colOff>
      <xdr:row>56</xdr:row>
      <xdr:rowOff>96134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5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112661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3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86157</xdr:rowOff>
    </xdr:from>
    <xdr:to>
      <xdr:col>102</xdr:col>
      <xdr:colOff>165100</xdr:colOff>
      <xdr:row>56</xdr:row>
      <xdr:rowOff>16307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51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32834</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929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41717</xdr:rowOff>
    </xdr:from>
    <xdr:to>
      <xdr:col>98</xdr:col>
      <xdr:colOff>38100</xdr:colOff>
      <xdr:row>55</xdr:row>
      <xdr:rowOff>143317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47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159844</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92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144043</xdr:rowOff>
    </xdr:from>
    <xdr:to>
      <xdr:col>116</xdr:col>
      <xdr:colOff>63500</xdr:colOff>
      <xdr:row>75</xdr:row>
      <xdr:rowOff>150151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3002793"/>
          <a:ext cx="838200" cy="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144043</xdr:rowOff>
    </xdr:from>
    <xdr:to>
      <xdr:col>111</xdr:col>
      <xdr:colOff>177800</xdr:colOff>
      <xdr:row>76</xdr:row>
      <xdr:rowOff>189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002793"/>
          <a:ext cx="889000" cy="2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189</xdr:rowOff>
    </xdr:from>
    <xdr:to>
      <xdr:col>107</xdr:col>
      <xdr:colOff>50800</xdr:colOff>
      <xdr:row>76</xdr:row>
      <xdr:rowOff>10280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030389"/>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134606</xdr:rowOff>
    </xdr:from>
    <xdr:to>
      <xdr:col>102</xdr:col>
      <xdr:colOff>114300</xdr:colOff>
      <xdr:row>76</xdr:row>
      <xdr:rowOff>10280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993356"/>
          <a:ext cx="889000" cy="4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99351</xdr:rowOff>
    </xdr:from>
    <xdr:to>
      <xdr:col>116</xdr:col>
      <xdr:colOff>114300</xdr:colOff>
      <xdr:row>76</xdr:row>
      <xdr:rowOff>29501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77778</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3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93243</xdr:rowOff>
    </xdr:from>
    <xdr:to>
      <xdr:col>112</xdr:col>
      <xdr:colOff>38100</xdr:colOff>
      <xdr:row>76</xdr:row>
      <xdr:rowOff>23394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519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14521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120838</xdr:rowOff>
    </xdr:from>
    <xdr:to>
      <xdr:col>107</xdr:col>
      <xdr:colOff>101600</xdr:colOff>
      <xdr:row>76</xdr:row>
      <xdr:rowOff>50989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795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42116</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7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130930</xdr:rowOff>
    </xdr:from>
    <xdr:to>
      <xdr:col>102</xdr:col>
      <xdr:colOff>165100</xdr:colOff>
      <xdr:row>76</xdr:row>
      <xdr:rowOff>61080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9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52207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8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83806</xdr:rowOff>
    </xdr:from>
    <xdr:to>
      <xdr:col>98</xdr:col>
      <xdr:colOff>38100</xdr:colOff>
      <xdr:row>76</xdr:row>
      <xdr:rowOff>13956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4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5083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3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令和元年度の歳出決算総額は、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27,172,603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千円であり、住民一人当たりのコストは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358,421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主な構成項目である人件費では、住民一人当たりのコストが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53,911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9,388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年度から平均約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55,600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円で推移しており、類似団体平均よりも低い水準を維持している。これは定員管理適正化方針を策定し、定員管理を行っているためである。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住民ニーズが多様化する中、地方公共団体の役割も複雑、多様化しているが、今後も適正な定員管理及び事務の効率化による時間外勤務の縮小などにより事務的経費の抑制に努めていく。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群馬県館林市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75,812
73,271
60.97
29,140,693
27,172,603
1,937,777
16,207,608
26,101,337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101.9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25400</xdr:rowOff>
    </xdr:from>
    <xdr:to>
      <xdr:col>24</xdr:col>
      <xdr:colOff>63500</xdr:colOff>
      <xdr:row>37</xdr:row>
      <xdr:rowOff>105410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690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75311</xdr:rowOff>
    </xdr:from>
    <xdr:to>
      <xdr:col>19</xdr:col>
      <xdr:colOff>177800</xdr:colOff>
      <xdr:row>37</xdr:row>
      <xdr:rowOff>105410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18961"/>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158369</xdr:rowOff>
    </xdr:from>
    <xdr:to>
      <xdr:col>15</xdr:col>
      <xdr:colOff>50800</xdr:colOff>
      <xdr:row>37</xdr:row>
      <xdr:rowOff>75311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30569"/>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60452</xdr:rowOff>
    </xdr:from>
    <xdr:to>
      <xdr:col>10</xdr:col>
      <xdr:colOff>114300</xdr:colOff>
      <xdr:row>36</xdr:row>
      <xdr:rowOff>158369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32652"/>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146050</xdr:rowOff>
    </xdr:from>
    <xdr:to>
      <xdr:col>24</xdr:col>
      <xdr:colOff>114300</xdr:colOff>
      <xdr:row>37</xdr:row>
      <xdr:rowOff>76200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54610</xdr:rowOff>
    </xdr:from>
    <xdr:to>
      <xdr:col>20</xdr:col>
      <xdr:colOff>38100</xdr:colOff>
      <xdr:row>37</xdr:row>
      <xdr:rowOff>156210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147337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24511</xdr:rowOff>
    </xdr:from>
    <xdr:to>
      <xdr:col>15</xdr:col>
      <xdr:colOff>101600</xdr:colOff>
      <xdr:row>37</xdr:row>
      <xdr:rowOff>126111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6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117238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6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107569</xdr:rowOff>
    </xdr:from>
    <xdr:to>
      <xdr:col>10</xdr:col>
      <xdr:colOff>165100</xdr:colOff>
      <xdr:row>37</xdr:row>
      <xdr:rowOff>37719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28846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7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9652</xdr:rowOff>
    </xdr:from>
    <xdr:to>
      <xdr:col>6</xdr:col>
      <xdr:colOff>38100</xdr:colOff>
      <xdr:row>36</xdr:row>
      <xdr:rowOff>111252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102379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7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149964</xdr:rowOff>
    </xdr:from>
    <xdr:to>
      <xdr:col>24</xdr:col>
      <xdr:colOff>63500</xdr:colOff>
      <xdr:row>57</xdr:row>
      <xdr:rowOff>155917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22614"/>
          <a:ext cx="838200" cy="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149964</xdr:rowOff>
    </xdr:from>
    <xdr:to>
      <xdr:col>19</xdr:col>
      <xdr:colOff>177800</xdr:colOff>
      <xdr:row>57</xdr:row>
      <xdr:rowOff>153604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22614"/>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143773</xdr:rowOff>
    </xdr:from>
    <xdr:to>
      <xdr:col>15</xdr:col>
      <xdr:colOff>50800</xdr:colOff>
      <xdr:row>57</xdr:row>
      <xdr:rowOff>153604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16423"/>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139206</xdr:rowOff>
    </xdr:from>
    <xdr:to>
      <xdr:col>10</xdr:col>
      <xdr:colOff>114300</xdr:colOff>
      <xdr:row>57</xdr:row>
      <xdr:rowOff>143773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11856"/>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105117</xdr:rowOff>
    </xdr:from>
    <xdr:to>
      <xdr:col>24</xdr:col>
      <xdr:colOff>114300</xdr:colOff>
      <xdr:row>58</xdr:row>
      <xdr:rowOff>35267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7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20044</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9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99164</xdr:rowOff>
    </xdr:from>
    <xdr:to>
      <xdr:col>20</xdr:col>
      <xdr:colOff>38100</xdr:colOff>
      <xdr:row>58</xdr:row>
      <xdr:rowOff>29314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7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20441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6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102804</xdr:rowOff>
    </xdr:from>
    <xdr:to>
      <xdr:col>15</xdr:col>
      <xdr:colOff>101600</xdr:colOff>
      <xdr:row>58</xdr:row>
      <xdr:rowOff>32954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24081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6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92973</xdr:rowOff>
    </xdr:from>
    <xdr:to>
      <xdr:col>10</xdr:col>
      <xdr:colOff>165100</xdr:colOff>
      <xdr:row>58</xdr:row>
      <xdr:rowOff>23123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6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14250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5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88406</xdr:rowOff>
    </xdr:from>
    <xdr:to>
      <xdr:col>6</xdr:col>
      <xdr:colOff>38100</xdr:colOff>
      <xdr:row>58</xdr:row>
      <xdr:rowOff>18556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6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9683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5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712</xdr:rowOff>
    </xdr:from>
    <xdr:to>
      <xdr:col>24</xdr:col>
      <xdr:colOff>63500</xdr:colOff>
      <xdr:row>77</xdr:row>
      <xdr:rowOff>18062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02362"/>
          <a:ext cx="838200" cy="1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164291</xdr:rowOff>
    </xdr:from>
    <xdr:to>
      <xdr:col>19</xdr:col>
      <xdr:colOff>177800</xdr:colOff>
      <xdr:row>77</xdr:row>
      <xdr:rowOff>18062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94491"/>
          <a:ext cx="889000" cy="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164291</xdr:rowOff>
    </xdr:from>
    <xdr:to>
      <xdr:col>15</xdr:col>
      <xdr:colOff>50800</xdr:colOff>
      <xdr:row>77</xdr:row>
      <xdr:rowOff>35175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94491"/>
          <a:ext cx="889000" cy="4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35175</xdr:rowOff>
    </xdr:from>
    <xdr:to>
      <xdr:col>10</xdr:col>
      <xdr:colOff>114300</xdr:colOff>
      <xdr:row>77</xdr:row>
      <xdr:rowOff>54378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36825"/>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121362</xdr:rowOff>
    </xdr:from>
    <xdr:to>
      <xdr:col>24</xdr:col>
      <xdr:colOff>114300</xdr:colOff>
      <xdr:row>77</xdr:row>
      <xdr:rowOff>51512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99789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2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138712</xdr:rowOff>
    </xdr:from>
    <xdr:to>
      <xdr:col>20</xdr:col>
      <xdr:colOff>38100</xdr:colOff>
      <xdr:row>77</xdr:row>
      <xdr:rowOff>68862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6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59989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6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113491</xdr:rowOff>
    </xdr:from>
    <xdr:to>
      <xdr:col>15</xdr:col>
      <xdr:colOff>101600</xdr:colOff>
      <xdr:row>77</xdr:row>
      <xdr:rowOff>43641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34768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3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155825</xdr:rowOff>
    </xdr:from>
    <xdr:to>
      <xdr:col>10</xdr:col>
      <xdr:colOff>165100</xdr:colOff>
      <xdr:row>77</xdr:row>
      <xdr:rowOff>85975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77102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7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3578</xdr:rowOff>
    </xdr:from>
    <xdr:to>
      <xdr:col>6</xdr:col>
      <xdr:colOff>38100</xdr:colOff>
      <xdr:row>77</xdr:row>
      <xdr:rowOff>105178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96305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9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170813</xdr:rowOff>
    </xdr:from>
    <xdr:to>
      <xdr:col>24</xdr:col>
      <xdr:colOff>63500</xdr:colOff>
      <xdr:row>96</xdr:row>
      <xdr:rowOff>92472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458563"/>
          <a:ext cx="838200" cy="9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92472</xdr:rowOff>
    </xdr:from>
    <xdr:to>
      <xdr:col>19</xdr:col>
      <xdr:colOff>177800</xdr:colOff>
      <xdr:row>96</xdr:row>
      <xdr:rowOff>124544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51672"/>
          <a:ext cx="889000" cy="3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26955</xdr:rowOff>
    </xdr:from>
    <xdr:to>
      <xdr:col>15</xdr:col>
      <xdr:colOff>50800</xdr:colOff>
      <xdr:row>96</xdr:row>
      <xdr:rowOff>124544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486155"/>
          <a:ext cx="889000" cy="9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26955</xdr:rowOff>
    </xdr:from>
    <xdr:to>
      <xdr:col>10</xdr:col>
      <xdr:colOff>114300</xdr:colOff>
      <xdr:row>96</xdr:row>
      <xdr:rowOff>124864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486155"/>
          <a:ext cx="889000" cy="9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120013</xdr:rowOff>
    </xdr:from>
    <xdr:to>
      <xdr:col>24</xdr:col>
      <xdr:colOff>114300</xdr:colOff>
      <xdr:row>96</xdr:row>
      <xdr:rowOff>50163</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0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142890</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5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41672</xdr:rowOff>
    </xdr:from>
    <xdr:to>
      <xdr:col>20</xdr:col>
      <xdr:colOff>38100</xdr:colOff>
      <xdr:row>96</xdr:row>
      <xdr:rowOff>143272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0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134399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59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73744</xdr:rowOff>
    </xdr:from>
    <xdr:to>
      <xdr:col>15</xdr:col>
      <xdr:colOff>101600</xdr:colOff>
      <xdr:row>97</xdr:row>
      <xdr:rowOff>3894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20421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30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147605</xdr:rowOff>
    </xdr:from>
    <xdr:to>
      <xdr:col>10</xdr:col>
      <xdr:colOff>165100</xdr:colOff>
      <xdr:row>96</xdr:row>
      <xdr:rowOff>77755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94282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74064</xdr:rowOff>
    </xdr:from>
    <xdr:to>
      <xdr:col>6</xdr:col>
      <xdr:colOff>38100</xdr:colOff>
      <xdr:row>97</xdr:row>
      <xdr:rowOff>4214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3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166791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6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143072</xdr:rowOff>
    </xdr:from>
    <xdr:to>
      <xdr:col>55</xdr:col>
      <xdr:colOff>0</xdr:colOff>
      <xdr:row>37</xdr:row>
      <xdr:rowOff>148615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486722"/>
          <a:ext cx="8382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141357</xdr:rowOff>
    </xdr:from>
    <xdr:to>
      <xdr:col>50</xdr:col>
      <xdr:colOff>114300</xdr:colOff>
      <xdr:row>37</xdr:row>
      <xdr:rowOff>143072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48500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137128</xdr:rowOff>
    </xdr:from>
    <xdr:to>
      <xdr:col>45</xdr:col>
      <xdr:colOff>177800</xdr:colOff>
      <xdr:row>37</xdr:row>
      <xdr:rowOff>141357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480778"/>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137128</xdr:rowOff>
    </xdr:from>
    <xdr:to>
      <xdr:col>41</xdr:col>
      <xdr:colOff>50800</xdr:colOff>
      <xdr:row>37</xdr:row>
      <xdr:rowOff>144329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6480778"/>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97815</xdr:rowOff>
    </xdr:from>
    <xdr:to>
      <xdr:col>55</xdr:col>
      <xdr:colOff>50800</xdr:colOff>
      <xdr:row>38</xdr:row>
      <xdr:rowOff>27966</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414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46524</xdr:rowOff>
    </xdr:from>
    <xdr:ext cx="378565"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39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92272</xdr:rowOff>
    </xdr:from>
    <xdr:to>
      <xdr:col>50</xdr:col>
      <xdr:colOff>165100</xdr:colOff>
      <xdr:row>38</xdr:row>
      <xdr:rowOff>22422</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3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13549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528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90557</xdr:rowOff>
    </xdr:from>
    <xdr:to>
      <xdr:col>46</xdr:col>
      <xdr:colOff>38100</xdr:colOff>
      <xdr:row>38</xdr:row>
      <xdr:rowOff>20707</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3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11834</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526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86328</xdr:rowOff>
    </xdr:from>
    <xdr:to>
      <xdr:col>41</xdr:col>
      <xdr:colOff>101600</xdr:colOff>
      <xdr:row>38</xdr:row>
      <xdr:rowOff>16478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7605</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6522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93529</xdr:rowOff>
    </xdr:from>
    <xdr:to>
      <xdr:col>36</xdr:col>
      <xdr:colOff>165100</xdr:colOff>
      <xdr:row>38</xdr:row>
      <xdr:rowOff>23679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43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14806</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529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44200</xdr:rowOff>
    </xdr:from>
    <xdr:to>
      <xdr:col>55</xdr:col>
      <xdr:colOff>0</xdr:colOff>
      <xdr:row>59</xdr:row>
      <xdr:rowOff>45397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10159750"/>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44200</xdr:rowOff>
    </xdr:from>
    <xdr:to>
      <xdr:col>50</xdr:col>
      <xdr:colOff>114300</xdr:colOff>
      <xdr:row>59</xdr:row>
      <xdr:rowOff>48347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159750"/>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48347</xdr:rowOff>
    </xdr:from>
    <xdr:to>
      <xdr:col>45</xdr:col>
      <xdr:colOff>177800</xdr:colOff>
      <xdr:row>59</xdr:row>
      <xdr:rowOff>53572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163897"/>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30865</xdr:rowOff>
    </xdr:from>
    <xdr:to>
      <xdr:col>41</xdr:col>
      <xdr:colOff>50800</xdr:colOff>
      <xdr:row>59</xdr:row>
      <xdr:rowOff>53572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10146415"/>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166047</xdr:rowOff>
    </xdr:from>
    <xdr:to>
      <xdr:col>55</xdr:col>
      <xdr:colOff>50800</xdr:colOff>
      <xdr:row>59</xdr:row>
      <xdr:rowOff>96197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1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80974</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1002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164850</xdr:rowOff>
    </xdr:from>
    <xdr:to>
      <xdr:col>50</xdr:col>
      <xdr:colOff>165100</xdr:colOff>
      <xdr:row>59</xdr:row>
      <xdr:rowOff>95000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10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86127</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20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168997</xdr:rowOff>
    </xdr:from>
    <xdr:to>
      <xdr:col>46</xdr:col>
      <xdr:colOff>38100</xdr:colOff>
      <xdr:row>59</xdr:row>
      <xdr:rowOff>99147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11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90274</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20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2772</xdr:rowOff>
    </xdr:from>
    <xdr:to>
      <xdr:col>41</xdr:col>
      <xdr:colOff>101600</xdr:colOff>
      <xdr:row>59</xdr:row>
      <xdr:rowOff>104372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11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95499</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21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151515</xdr:rowOff>
    </xdr:from>
    <xdr:to>
      <xdr:col>36</xdr:col>
      <xdr:colOff>165100</xdr:colOff>
      <xdr:row>59</xdr:row>
      <xdr:rowOff>81665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09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72792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18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42591</xdr:rowOff>
    </xdr:from>
    <xdr:to>
      <xdr:col>55</xdr:col>
      <xdr:colOff>0</xdr:colOff>
      <xdr:row>77</xdr:row>
      <xdr:rowOff>49357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244241"/>
          <a:ext cx="8382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166698</xdr:rowOff>
    </xdr:from>
    <xdr:to>
      <xdr:col>50</xdr:col>
      <xdr:colOff>114300</xdr:colOff>
      <xdr:row>77</xdr:row>
      <xdr:rowOff>49357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8750300" y="13196898"/>
          <a:ext cx="889000" cy="5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120658</xdr:rowOff>
    </xdr:from>
    <xdr:to>
      <xdr:col>45</xdr:col>
      <xdr:colOff>177800</xdr:colOff>
      <xdr:row>76</xdr:row>
      <xdr:rowOff>166698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3150858"/>
          <a:ext cx="889000" cy="4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56696</xdr:rowOff>
    </xdr:from>
    <xdr:to>
      <xdr:col>41</xdr:col>
      <xdr:colOff>50800</xdr:colOff>
      <xdr:row>76</xdr:row>
      <xdr:rowOff>120658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086896"/>
          <a:ext cx="889000" cy="6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163241</xdr:rowOff>
    </xdr:from>
    <xdr:to>
      <xdr:col>55</xdr:col>
      <xdr:colOff>50800</xdr:colOff>
      <xdr:row>77</xdr:row>
      <xdr:rowOff>93391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19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141668</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17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170007</xdr:rowOff>
    </xdr:from>
    <xdr:to>
      <xdr:col>50</xdr:col>
      <xdr:colOff>165100</xdr:colOff>
      <xdr:row>77</xdr:row>
      <xdr:rowOff>100157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20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91284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329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115898</xdr:rowOff>
    </xdr:from>
    <xdr:to>
      <xdr:col>46</xdr:col>
      <xdr:colOff>38100</xdr:colOff>
      <xdr:row>77</xdr:row>
      <xdr:rowOff>46048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1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62575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9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69858</xdr:rowOff>
    </xdr:from>
    <xdr:to>
      <xdr:col>41</xdr:col>
      <xdr:colOff>101600</xdr:colOff>
      <xdr:row>77</xdr:row>
      <xdr:rowOff>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10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16535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87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5896</xdr:rowOff>
    </xdr:from>
    <xdr:to>
      <xdr:col>36</xdr:col>
      <xdr:colOff>165100</xdr:colOff>
      <xdr:row>76</xdr:row>
      <xdr:rowOff>107496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03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124022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8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69897</xdr:rowOff>
    </xdr:from>
    <xdr:to>
      <xdr:col>55</xdr:col>
      <xdr:colOff>0</xdr:colOff>
      <xdr:row>98</xdr:row>
      <xdr:rowOff>74892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871997"/>
          <a:ext cx="8382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59744</xdr:rowOff>
    </xdr:from>
    <xdr:to>
      <xdr:col>50</xdr:col>
      <xdr:colOff>114300</xdr:colOff>
      <xdr:row>98</xdr:row>
      <xdr:rowOff>74892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861844"/>
          <a:ext cx="889000" cy="1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59744</xdr:rowOff>
    </xdr:from>
    <xdr:to>
      <xdr:col>45</xdr:col>
      <xdr:colOff>177800</xdr:colOff>
      <xdr:row>98</xdr:row>
      <xdr:rowOff>66883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861844"/>
          <a:ext cx="889000" cy="7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64391</xdr:rowOff>
    </xdr:from>
    <xdr:to>
      <xdr:col>41</xdr:col>
      <xdr:colOff>50800</xdr:colOff>
      <xdr:row>98</xdr:row>
      <xdr:rowOff>66883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866491"/>
          <a:ext cx="889000" cy="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19097</xdr:rowOff>
    </xdr:from>
    <xdr:to>
      <xdr:col>55</xdr:col>
      <xdr:colOff>50800</xdr:colOff>
      <xdr:row>98</xdr:row>
      <xdr:rowOff>120697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82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24092</xdr:rowOff>
    </xdr:from>
    <xdr:to>
      <xdr:col>50</xdr:col>
      <xdr:colOff>165100</xdr:colOff>
      <xdr:row>98</xdr:row>
      <xdr:rowOff>125692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82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116819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91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8944</xdr:rowOff>
    </xdr:from>
    <xdr:to>
      <xdr:col>46</xdr:col>
      <xdr:colOff>38100</xdr:colOff>
      <xdr:row>98</xdr:row>
      <xdr:rowOff>110544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81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101671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90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16083</xdr:rowOff>
    </xdr:from>
    <xdr:to>
      <xdr:col>41</xdr:col>
      <xdr:colOff>101600</xdr:colOff>
      <xdr:row>98</xdr:row>
      <xdr:rowOff>117683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81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108810</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91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13591</xdr:rowOff>
    </xdr:from>
    <xdr:to>
      <xdr:col>36</xdr:col>
      <xdr:colOff>165100</xdr:colOff>
      <xdr:row>98</xdr:row>
      <xdr:rowOff>115191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8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106318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9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104358</xdr:rowOff>
    </xdr:from>
    <xdr:to>
      <xdr:col>85</xdr:col>
      <xdr:colOff>127000</xdr:colOff>
      <xdr:row>36</xdr:row>
      <xdr:rowOff>129733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5933658"/>
          <a:ext cx="838200" cy="36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104358</xdr:rowOff>
    </xdr:from>
    <xdr:to>
      <xdr:col>81</xdr:col>
      <xdr:colOff>50800</xdr:colOff>
      <xdr:row>37</xdr:row>
      <xdr:rowOff>121092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5933658"/>
          <a:ext cx="889000" cy="53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121092</xdr:rowOff>
    </xdr:from>
    <xdr:to>
      <xdr:col>76</xdr:col>
      <xdr:colOff>114300</xdr:colOff>
      <xdr:row>37</xdr:row>
      <xdr:rowOff>169098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4647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169098</xdr:rowOff>
    </xdr:from>
    <xdr:to>
      <xdr:col>71</xdr:col>
      <xdr:colOff>177800</xdr:colOff>
      <xdr:row>37</xdr:row>
      <xdr:rowOff>170515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12748"/>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78933</xdr:rowOff>
    </xdr:from>
    <xdr:to>
      <xdr:col>85</xdr:col>
      <xdr:colOff>177800</xdr:colOff>
      <xdr:row>37</xdr:row>
      <xdr:rowOff>9083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2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101810</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10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53558</xdr:rowOff>
    </xdr:from>
    <xdr:to>
      <xdr:col>81</xdr:col>
      <xdr:colOff>101600</xdr:colOff>
      <xdr:row>34</xdr:row>
      <xdr:rowOff>155158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588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565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70292</xdr:rowOff>
    </xdr:from>
    <xdr:to>
      <xdr:col>76</xdr:col>
      <xdr:colOff>165100</xdr:colOff>
      <xdr:row>38</xdr:row>
      <xdr:rowOff>442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1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163019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118298</xdr:rowOff>
    </xdr:from>
    <xdr:to>
      <xdr:col>72</xdr:col>
      <xdr:colOff>38100</xdr:colOff>
      <xdr:row>38</xdr:row>
      <xdr:rowOff>48448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6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39575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5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119715</xdr:rowOff>
    </xdr:from>
    <xdr:to>
      <xdr:col>67</xdr:col>
      <xdr:colOff>101600</xdr:colOff>
      <xdr:row>38</xdr:row>
      <xdr:rowOff>49865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6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40992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5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157907</xdr:rowOff>
    </xdr:from>
    <xdr:to>
      <xdr:col>85</xdr:col>
      <xdr:colOff>127000</xdr:colOff>
      <xdr:row>56</xdr:row>
      <xdr:rowOff>166005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759107"/>
          <a:ext cx="838200" cy="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157907</xdr:rowOff>
    </xdr:from>
    <xdr:to>
      <xdr:col>81</xdr:col>
      <xdr:colOff>50800</xdr:colOff>
      <xdr:row>57</xdr:row>
      <xdr:rowOff>117934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759107"/>
          <a:ext cx="889000" cy="13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117934</xdr:rowOff>
    </xdr:from>
    <xdr:to>
      <xdr:col>76</xdr:col>
      <xdr:colOff>114300</xdr:colOff>
      <xdr:row>57</xdr:row>
      <xdr:rowOff>159572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90584"/>
          <a:ext cx="8890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159474</xdr:rowOff>
    </xdr:from>
    <xdr:to>
      <xdr:col>71</xdr:col>
      <xdr:colOff>177800</xdr:colOff>
      <xdr:row>57</xdr:row>
      <xdr:rowOff>159572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932124"/>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115205</xdr:rowOff>
    </xdr:from>
    <xdr:to>
      <xdr:col>85</xdr:col>
      <xdr:colOff>177800</xdr:colOff>
      <xdr:row>57</xdr:row>
      <xdr:rowOff>45355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71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93632</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69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107107</xdr:rowOff>
    </xdr:from>
    <xdr:to>
      <xdr:col>81</xdr:col>
      <xdr:colOff>101600</xdr:colOff>
      <xdr:row>57</xdr:row>
      <xdr:rowOff>37257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0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53784</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48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67134</xdr:rowOff>
    </xdr:from>
    <xdr:to>
      <xdr:col>76</xdr:col>
      <xdr:colOff>165100</xdr:colOff>
      <xdr:row>57</xdr:row>
      <xdr:rowOff>168734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3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159861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3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108772</xdr:rowOff>
    </xdr:from>
    <xdr:to>
      <xdr:col>72</xdr:col>
      <xdr:colOff>38100</xdr:colOff>
      <xdr:row>58</xdr:row>
      <xdr:rowOff>38922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8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30049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7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108674</xdr:rowOff>
    </xdr:from>
    <xdr:to>
      <xdr:col>67</xdr:col>
      <xdr:colOff>101600</xdr:colOff>
      <xdr:row>58</xdr:row>
      <xdr:rowOff>38824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29951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140533</xdr:rowOff>
    </xdr:from>
    <xdr:to>
      <xdr:col>85</xdr:col>
      <xdr:colOff>127000</xdr:colOff>
      <xdr:row>96</xdr:row>
      <xdr:rowOff>140875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599733"/>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140533</xdr:rowOff>
    </xdr:from>
    <xdr:to>
      <xdr:col>81</xdr:col>
      <xdr:colOff>50800</xdr:colOff>
      <xdr:row>96</xdr:row>
      <xdr:rowOff>146607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599733"/>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146607</xdr:rowOff>
    </xdr:from>
    <xdr:to>
      <xdr:col>76</xdr:col>
      <xdr:colOff>114300</xdr:colOff>
      <xdr:row>96</xdr:row>
      <xdr:rowOff>155277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05807"/>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155277</xdr:rowOff>
    </xdr:from>
    <xdr:to>
      <xdr:col>71</xdr:col>
      <xdr:colOff>177800</xdr:colOff>
      <xdr:row>96</xdr:row>
      <xdr:rowOff>165385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14477"/>
          <a:ext cx="889000" cy="1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90075</xdr:rowOff>
    </xdr:from>
    <xdr:to>
      <xdr:col>85</xdr:col>
      <xdr:colOff>177800</xdr:colOff>
      <xdr:row>97</xdr:row>
      <xdr:rowOff>20225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68502</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52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89733</xdr:rowOff>
    </xdr:from>
    <xdr:to>
      <xdr:col>81</xdr:col>
      <xdr:colOff>101600</xdr:colOff>
      <xdr:row>97</xdr:row>
      <xdr:rowOff>19883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11010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4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95807</xdr:rowOff>
    </xdr:from>
    <xdr:to>
      <xdr:col>76</xdr:col>
      <xdr:colOff>165100</xdr:colOff>
      <xdr:row>97</xdr:row>
      <xdr:rowOff>25957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5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17084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64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104477</xdr:rowOff>
    </xdr:from>
    <xdr:to>
      <xdr:col>72</xdr:col>
      <xdr:colOff>38100</xdr:colOff>
      <xdr:row>97</xdr:row>
      <xdr:rowOff>34627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25754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65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114585</xdr:rowOff>
    </xdr:from>
    <xdr:to>
      <xdr:col>67</xdr:col>
      <xdr:colOff>101600</xdr:colOff>
      <xdr:row>97</xdr:row>
      <xdr:rowOff>44735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35862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6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112496</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27596"/>
          <a:ext cx="8382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112496</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0434300" y="6627596"/>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161282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676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61696</xdr:rowOff>
    </xdr:from>
    <xdr:to>
      <xdr:col>112</xdr:col>
      <xdr:colOff>38100</xdr:colOff>
      <xdr:row>38</xdr:row>
      <xdr:rowOff>163296</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57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8374</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4017" y="6352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令和元年度は、衛生費の住民一人当たりのコストが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41,139</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円で、前年度と比較し</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4,073</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円増加し、類似団体を上回った。増加した主な要因は一般廃棄物処理施設の解体工事約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325</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百万円の影響によるものである。今後も、し尿処理施設の長寿命化工事に伴う負担金の増加が見込まれるため、一部事務組合への負担金の精査を徹底し、経常経費の抑制に努める。</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また、消防費においては住民一人当たりのコストが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17,718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円で、前年度と比較し</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8,055</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円の減少となっ</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前年度と比べ</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広域防災拠点整備</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に伴う用地取得</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費の減少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令和元年度決算における財政調整基金の残高は、前年度より約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百万円減少しており、標準財政規模比で、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0.57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実質収支額は、前年度より約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百万円減少し、標準財政規模比で、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ポイント下回った。また、実質単年度収支は約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1,317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百万円減少し、標準財政規模比では、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8.11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ポイント下回った。</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人件費や普通建設事業費の減少により歳出総額は減額したが、地方消費税交付金や臨時財政対策債</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の減少により歳入総額の減額が歳出の減額幅を上回り、実質収支は減額となっている。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実質単年度収支については、単年度収支の減少や積立金取崩し額の増加により減額となった。</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群馬県館林市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各会計とも黒字となっており、連結赤字額及び連結実質赤字比率は算出されていない。なお、各会計とも数値に大きな変動はないものである。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令和元年度決算において、一般会計では実質収支額が前年比で、約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百万円減少しており、標準財政規模比で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ポイント下回った。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介護保険特別会計では、実質収支額が約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百万円増加し、標準財政規模比で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ポイント上回った。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下水道事業特別会計では、資金剰余金が約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百万円減少し、標準財政規模比で約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0.08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ポイント下回った。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後期高齢者医療特別会計では、実質収支額が約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百万円減少し、標準財政規模比で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0.05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ポイント下回った。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国民健康保険特別会計では、実質収支額が約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百万円減少し、標準財政規模比で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0.34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ポイント下回った。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農業集落排水事業特別会計では、資金剰余金が約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百万円増加し、標準財政規模比で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ポイント上回った。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02075_&#39208;&#26519;&#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92.6</v>
          </cell>
          <cell r="CF51">
            <v>90.7</v>
          </cell>
          <cell r="CN51">
            <v>99.1</v>
          </cell>
          <cell r="CV51">
            <v>101.9</v>
          </cell>
        </row>
        <row r="53">
          <cell r="BX53">
            <v>57.1</v>
          </cell>
          <cell r="CF53">
            <v>58.4</v>
          </cell>
          <cell r="CN53">
            <v>58.9</v>
          </cell>
          <cell r="CV53">
            <v>59.7</v>
          </cell>
        </row>
        <row r="55">
          <cell r="AN55" t="str">
            <v>類似団体内平均値</v>
          </cell>
          <cell r="BX55">
            <v>33.1</v>
          </cell>
          <cell r="CF55">
            <v>31.3</v>
          </cell>
          <cell r="CN55">
            <v>25.3</v>
          </cell>
          <cell r="CV55">
            <v>25.5</v>
          </cell>
        </row>
        <row r="57">
          <cell r="BX57">
            <v>57.2</v>
          </cell>
          <cell r="CF57">
            <v>58.5</v>
          </cell>
          <cell r="CN57">
            <v>59.8</v>
          </cell>
          <cell r="CV57">
            <v>60.6</v>
          </cell>
        </row>
        <row r="72">
          <cell r="BP72" t="str">
            <v>H27</v>
          </cell>
          <cell r="BX72" t="str">
            <v>H28</v>
          </cell>
          <cell r="CF72" t="str">
            <v>H29</v>
          </cell>
          <cell r="CN72" t="str">
            <v>H30</v>
          </cell>
          <cell r="CV72" t="str">
            <v>R01</v>
          </cell>
        </row>
        <row r="73">
          <cell r="AN73" t="str">
            <v>当該団体値</v>
          </cell>
          <cell r="BP73">
            <v>91.6</v>
          </cell>
          <cell r="BX73">
            <v>92.6</v>
          </cell>
          <cell r="CF73">
            <v>90.7</v>
          </cell>
          <cell r="CN73">
            <v>99.1</v>
          </cell>
          <cell r="CV73">
            <v>101.9</v>
          </cell>
        </row>
        <row r="75">
          <cell r="BP75">
            <v>4.2</v>
          </cell>
          <cell r="BX75">
            <v>4.5</v>
          </cell>
          <cell r="CF75">
            <v>4.9000000000000004</v>
          </cell>
          <cell r="CN75">
            <v>4.9000000000000004</v>
          </cell>
          <cell r="CV75">
            <v>4.9000000000000004</v>
          </cell>
        </row>
        <row r="77">
          <cell r="AN77" t="str">
            <v>類似団体内平均値</v>
          </cell>
          <cell r="BP77">
            <v>37.299999999999997</v>
          </cell>
          <cell r="BX77">
            <v>33.1</v>
          </cell>
          <cell r="CF77">
            <v>31.3</v>
          </cell>
          <cell r="CN77">
            <v>25.3</v>
          </cell>
          <cell r="CV77">
            <v>25.5</v>
          </cell>
        </row>
        <row r="79">
          <cell r="BP79">
            <v>7.8</v>
          </cell>
          <cell r="BX79">
            <v>7.5</v>
          </cell>
          <cell r="CF79">
            <v>7.2</v>
          </cell>
          <cell r="CN79">
            <v>6.9</v>
          </cell>
          <cell r="CV79">
            <v>6.6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O56"/>
  <sheetViews>
    <sheetView showGridLines="0" topLeftCell="K1" workbookViewId="0">
      <selection activeCell="BN8" sqref="BN8:BU8"/>
    </sheetView>
  </sheetViews>
  <sheetFormatPr defaultColWidth="0" defaultRowHeight="11.25" zeroHeight="1" x14ac:dyDescent="0.15"/>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x14ac:dyDescent="0.15">
      <c r="A1" s="182"/>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3"/>
      <c r="DK1" s="183"/>
      <c r="DL1" s="183"/>
      <c r="DM1" s="183"/>
      <c r="DN1" s="183"/>
      <c r="DO1" s="183"/>
    </row>
    <row r="2" spans="1:119" ht="24.75" thickBot="1" x14ac:dyDescent="0.2">
      <c r="A2" s="182"/>
      <c r="B2" s="185" t="s">
        <v>81</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x14ac:dyDescent="0.2">
      <c r="A3" s="183"/>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2"/>
      <c r="DK3" s="182"/>
      <c r="DL3" s="182"/>
      <c r="DM3" s="182"/>
      <c r="DN3" s="182"/>
      <c r="DO3" s="182"/>
    </row>
    <row r="4" spans="1:119" ht="18.75" customHeight="1" x14ac:dyDescent="0.15">
      <c r="A4" s="183"/>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29140693</v>
      </c>
      <c r="BO4" s="424"/>
      <c r="BP4" s="424"/>
      <c r="BQ4" s="424"/>
      <c r="BR4" s="424"/>
      <c r="BS4" s="424"/>
      <c r="BT4" s="424"/>
      <c r="BU4" s="425"/>
      <c r="BV4" s="423">
        <v>29650258</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12</v>
      </c>
      <c r="CU4" s="608"/>
      <c r="CV4" s="608"/>
      <c r="CW4" s="608"/>
      <c r="CX4" s="608"/>
      <c r="CY4" s="608"/>
      <c r="CZ4" s="608"/>
      <c r="DA4" s="609"/>
      <c r="DB4" s="607">
        <v>12.9</v>
      </c>
      <c r="DC4" s="608"/>
      <c r="DD4" s="608"/>
      <c r="DE4" s="608"/>
      <c r="DF4" s="608"/>
      <c r="DG4" s="608"/>
      <c r="DH4" s="608"/>
      <c r="DI4" s="609"/>
      <c r="DJ4" s="182"/>
      <c r="DK4" s="182"/>
      <c r="DL4" s="182"/>
      <c r="DM4" s="182"/>
      <c r="DN4" s="182"/>
      <c r="DO4" s="182"/>
    </row>
    <row r="5" spans="1:119" ht="18.75" customHeight="1" x14ac:dyDescent="0.15">
      <c r="A5" s="183"/>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27172603</v>
      </c>
      <c r="BO5" s="429"/>
      <c r="BP5" s="429"/>
      <c r="BQ5" s="429"/>
      <c r="BR5" s="429"/>
      <c r="BS5" s="429"/>
      <c r="BT5" s="429"/>
      <c r="BU5" s="430"/>
      <c r="BV5" s="428">
        <v>27538157</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98.2</v>
      </c>
      <c r="CU5" s="399"/>
      <c r="CV5" s="399"/>
      <c r="CW5" s="399"/>
      <c r="CX5" s="399"/>
      <c r="CY5" s="399"/>
      <c r="CZ5" s="399"/>
      <c r="DA5" s="400"/>
      <c r="DB5" s="398">
        <v>96.8</v>
      </c>
      <c r="DC5" s="399"/>
      <c r="DD5" s="399"/>
      <c r="DE5" s="399"/>
      <c r="DF5" s="399"/>
      <c r="DG5" s="399"/>
      <c r="DH5" s="399"/>
      <c r="DI5" s="400"/>
      <c r="DJ5" s="182"/>
      <c r="DK5" s="182"/>
      <c r="DL5" s="182"/>
      <c r="DM5" s="182"/>
      <c r="DN5" s="182"/>
      <c r="DO5" s="182"/>
    </row>
    <row r="6" spans="1:119" ht="18.75" customHeight="1" x14ac:dyDescent="0.15">
      <c r="A6" s="183"/>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1968090</v>
      </c>
      <c r="BO6" s="429"/>
      <c r="BP6" s="429"/>
      <c r="BQ6" s="429"/>
      <c r="BR6" s="429"/>
      <c r="BS6" s="429"/>
      <c r="BT6" s="429"/>
      <c r="BU6" s="430"/>
      <c r="BV6" s="428">
        <v>2112101</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103.9</v>
      </c>
      <c r="CU6" s="582"/>
      <c r="CV6" s="582"/>
      <c r="CW6" s="582"/>
      <c r="CX6" s="582"/>
      <c r="CY6" s="582"/>
      <c r="CZ6" s="582"/>
      <c r="DA6" s="583"/>
      <c r="DB6" s="581">
        <v>104.2</v>
      </c>
      <c r="DC6" s="582"/>
      <c r="DD6" s="582"/>
      <c r="DE6" s="582"/>
      <c r="DF6" s="582"/>
      <c r="DG6" s="582"/>
      <c r="DH6" s="582"/>
      <c r="DI6" s="583"/>
      <c r="DJ6" s="182"/>
      <c r="DK6" s="182"/>
      <c r="DL6" s="182"/>
      <c r="DM6" s="182"/>
      <c r="DN6" s="182"/>
      <c r="DO6" s="182"/>
    </row>
    <row r="7" spans="1:119" ht="18.75" customHeight="1" x14ac:dyDescent="0.15">
      <c r="A7" s="183"/>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30313</v>
      </c>
      <c r="BO7" s="429"/>
      <c r="BP7" s="429"/>
      <c r="BQ7" s="429"/>
      <c r="BR7" s="429"/>
      <c r="BS7" s="429"/>
      <c r="BT7" s="429"/>
      <c r="BU7" s="430"/>
      <c r="BV7" s="428">
        <v>38650</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16207608</v>
      </c>
      <c r="CU7" s="429"/>
      <c r="CV7" s="429"/>
      <c r="CW7" s="429"/>
      <c r="CX7" s="429"/>
      <c r="CY7" s="429"/>
      <c r="CZ7" s="429"/>
      <c r="DA7" s="430"/>
      <c r="DB7" s="428">
        <v>16124606</v>
      </c>
      <c r="DC7" s="429"/>
      <c r="DD7" s="429"/>
      <c r="DE7" s="429"/>
      <c r="DF7" s="429"/>
      <c r="DG7" s="429"/>
      <c r="DH7" s="429"/>
      <c r="DI7" s="430"/>
      <c r="DJ7" s="182"/>
      <c r="DK7" s="182"/>
      <c r="DL7" s="182"/>
      <c r="DM7" s="182"/>
      <c r="DN7" s="182"/>
      <c r="DO7" s="182"/>
    </row>
    <row r="8" spans="1:119" ht="18.75" customHeight="1" thickBot="1" x14ac:dyDescent="0.2">
      <c r="A8" s="183"/>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1937777</v>
      </c>
      <c r="BO8" s="429"/>
      <c r="BP8" s="429"/>
      <c r="BQ8" s="429"/>
      <c r="BR8" s="429"/>
      <c r="BS8" s="429"/>
      <c r="BT8" s="429"/>
      <c r="BU8" s="430"/>
      <c r="BV8" s="428">
        <v>2073451</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0.86</v>
      </c>
      <c r="CU8" s="542"/>
      <c r="CV8" s="542"/>
      <c r="CW8" s="542"/>
      <c r="CX8" s="542"/>
      <c r="CY8" s="542"/>
      <c r="CZ8" s="542"/>
      <c r="DA8" s="543"/>
      <c r="DB8" s="541">
        <v>0.85</v>
      </c>
      <c r="DC8" s="542"/>
      <c r="DD8" s="542"/>
      <c r="DE8" s="542"/>
      <c r="DF8" s="542"/>
      <c r="DG8" s="542"/>
      <c r="DH8" s="542"/>
      <c r="DI8" s="543"/>
      <c r="DJ8" s="182"/>
      <c r="DK8" s="182"/>
      <c r="DL8" s="182"/>
      <c r="DM8" s="182"/>
      <c r="DN8" s="182"/>
      <c r="DO8" s="182"/>
    </row>
    <row r="9" spans="1:119" ht="18.75" customHeight="1" thickBot="1" x14ac:dyDescent="0.2">
      <c r="A9" s="183"/>
      <c r="B9" s="570" t="s">
        <v>111</v>
      </c>
      <c r="C9" s="571"/>
      <c r="D9" s="571"/>
      <c r="E9" s="571"/>
      <c r="F9" s="571"/>
      <c r="G9" s="571"/>
      <c r="H9" s="571"/>
      <c r="I9" s="571"/>
      <c r="J9" s="571"/>
      <c r="K9" s="491"/>
      <c r="L9" s="572" t="s">
        <v>112</v>
      </c>
      <c r="M9" s="573"/>
      <c r="N9" s="573"/>
      <c r="O9" s="573"/>
      <c r="P9" s="573"/>
      <c r="Q9" s="574"/>
      <c r="R9" s="575">
        <v>76667</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-135674</v>
      </c>
      <c r="BO9" s="429"/>
      <c r="BP9" s="429"/>
      <c r="BQ9" s="429"/>
      <c r="BR9" s="429"/>
      <c r="BS9" s="429"/>
      <c r="BT9" s="429"/>
      <c r="BU9" s="430"/>
      <c r="BV9" s="428">
        <v>415631</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10.8</v>
      </c>
      <c r="CU9" s="399"/>
      <c r="CV9" s="399"/>
      <c r="CW9" s="399"/>
      <c r="CX9" s="399"/>
      <c r="CY9" s="399"/>
      <c r="CZ9" s="399"/>
      <c r="DA9" s="400"/>
      <c r="DB9" s="398">
        <v>10.6</v>
      </c>
      <c r="DC9" s="399"/>
      <c r="DD9" s="399"/>
      <c r="DE9" s="399"/>
      <c r="DF9" s="399"/>
      <c r="DG9" s="399"/>
      <c r="DH9" s="399"/>
      <c r="DI9" s="400"/>
      <c r="DJ9" s="182"/>
      <c r="DK9" s="182"/>
      <c r="DL9" s="182"/>
      <c r="DM9" s="182"/>
      <c r="DN9" s="182"/>
      <c r="DO9" s="182"/>
    </row>
    <row r="10" spans="1:119" ht="18.75" customHeight="1" thickBot="1" x14ac:dyDescent="0.2">
      <c r="A10" s="183"/>
      <c r="B10" s="570"/>
      <c r="C10" s="571"/>
      <c r="D10" s="571"/>
      <c r="E10" s="571"/>
      <c r="F10" s="571"/>
      <c r="G10" s="571"/>
      <c r="H10" s="571"/>
      <c r="I10" s="571"/>
      <c r="J10" s="571"/>
      <c r="K10" s="491"/>
      <c r="L10" s="401" t="s">
        <v>117</v>
      </c>
      <c r="M10" s="402"/>
      <c r="N10" s="402"/>
      <c r="O10" s="402"/>
      <c r="P10" s="402"/>
      <c r="Q10" s="403"/>
      <c r="R10" s="404">
        <v>78608</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94</v>
      </c>
      <c r="AV10" s="486"/>
      <c r="AW10" s="486"/>
      <c r="AX10" s="486"/>
      <c r="AY10" s="408" t="s">
        <v>119</v>
      </c>
      <c r="AZ10" s="409"/>
      <c r="BA10" s="409"/>
      <c r="BB10" s="409"/>
      <c r="BC10" s="409"/>
      <c r="BD10" s="409"/>
      <c r="BE10" s="409"/>
      <c r="BF10" s="409"/>
      <c r="BG10" s="409"/>
      <c r="BH10" s="409"/>
      <c r="BI10" s="409"/>
      <c r="BJ10" s="409"/>
      <c r="BK10" s="409"/>
      <c r="BL10" s="409"/>
      <c r="BM10" s="410"/>
      <c r="BN10" s="428">
        <v>5413</v>
      </c>
      <c r="BO10" s="429"/>
      <c r="BP10" s="429"/>
      <c r="BQ10" s="429"/>
      <c r="BR10" s="429"/>
      <c r="BS10" s="429"/>
      <c r="BT10" s="429"/>
      <c r="BU10" s="430"/>
      <c r="BV10" s="428">
        <v>952</v>
      </c>
      <c r="BW10" s="429"/>
      <c r="BX10" s="429"/>
      <c r="BY10" s="429"/>
      <c r="BZ10" s="429"/>
      <c r="CA10" s="429"/>
      <c r="CB10" s="429"/>
      <c r="CC10" s="430"/>
      <c r="CD10" s="187" t="s">
        <v>120</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x14ac:dyDescent="0.2">
      <c r="A11" s="183"/>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94</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126</v>
      </c>
      <c r="DC11" s="542"/>
      <c r="DD11" s="542"/>
      <c r="DE11" s="542"/>
      <c r="DF11" s="542"/>
      <c r="DG11" s="542"/>
      <c r="DH11" s="542"/>
      <c r="DI11" s="543"/>
      <c r="DJ11" s="182"/>
      <c r="DK11" s="182"/>
      <c r="DL11" s="182"/>
      <c r="DM11" s="182"/>
      <c r="DN11" s="182"/>
      <c r="DO11" s="182"/>
    </row>
    <row r="12" spans="1:119" ht="18.75" customHeight="1" x14ac:dyDescent="0.15">
      <c r="A12" s="183"/>
      <c r="B12" s="544" t="s">
        <v>127</v>
      </c>
      <c r="C12" s="545"/>
      <c r="D12" s="545"/>
      <c r="E12" s="545"/>
      <c r="F12" s="545"/>
      <c r="G12" s="545"/>
      <c r="H12" s="545"/>
      <c r="I12" s="545"/>
      <c r="J12" s="545"/>
      <c r="K12" s="546"/>
      <c r="L12" s="553" t="s">
        <v>128</v>
      </c>
      <c r="M12" s="554"/>
      <c r="N12" s="554"/>
      <c r="O12" s="554"/>
      <c r="P12" s="554"/>
      <c r="Q12" s="555"/>
      <c r="R12" s="556">
        <v>75812</v>
      </c>
      <c r="S12" s="557"/>
      <c r="T12" s="557"/>
      <c r="U12" s="557"/>
      <c r="V12" s="558"/>
      <c r="W12" s="559" t="s">
        <v>1</v>
      </c>
      <c r="X12" s="486"/>
      <c r="Y12" s="486"/>
      <c r="Z12" s="486"/>
      <c r="AA12" s="486"/>
      <c r="AB12" s="560"/>
      <c r="AC12" s="561" t="s">
        <v>129</v>
      </c>
      <c r="AD12" s="562"/>
      <c r="AE12" s="562"/>
      <c r="AF12" s="562"/>
      <c r="AG12" s="563"/>
      <c r="AH12" s="561" t="s">
        <v>130</v>
      </c>
      <c r="AI12" s="562"/>
      <c r="AJ12" s="562"/>
      <c r="AK12" s="562"/>
      <c r="AL12" s="564"/>
      <c r="AM12" s="497" t="s">
        <v>131</v>
      </c>
      <c r="AN12" s="402"/>
      <c r="AO12" s="402"/>
      <c r="AP12" s="402"/>
      <c r="AQ12" s="402"/>
      <c r="AR12" s="402"/>
      <c r="AS12" s="402"/>
      <c r="AT12" s="403"/>
      <c r="AU12" s="485" t="s">
        <v>132</v>
      </c>
      <c r="AV12" s="486"/>
      <c r="AW12" s="486"/>
      <c r="AX12" s="486"/>
      <c r="AY12" s="408" t="s">
        <v>133</v>
      </c>
      <c r="AZ12" s="409"/>
      <c r="BA12" s="409"/>
      <c r="BB12" s="409"/>
      <c r="BC12" s="409"/>
      <c r="BD12" s="409"/>
      <c r="BE12" s="409"/>
      <c r="BF12" s="409"/>
      <c r="BG12" s="409"/>
      <c r="BH12" s="409"/>
      <c r="BI12" s="409"/>
      <c r="BJ12" s="409"/>
      <c r="BK12" s="409"/>
      <c r="BL12" s="409"/>
      <c r="BM12" s="410"/>
      <c r="BN12" s="428">
        <v>1633287</v>
      </c>
      <c r="BO12" s="429"/>
      <c r="BP12" s="429"/>
      <c r="BQ12" s="429"/>
      <c r="BR12" s="429"/>
      <c r="BS12" s="429"/>
      <c r="BT12" s="429"/>
      <c r="BU12" s="430"/>
      <c r="BV12" s="428">
        <v>863441</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126</v>
      </c>
      <c r="CU12" s="542"/>
      <c r="CV12" s="542"/>
      <c r="CW12" s="542"/>
      <c r="CX12" s="542"/>
      <c r="CY12" s="542"/>
      <c r="CZ12" s="542"/>
      <c r="DA12" s="543"/>
      <c r="DB12" s="541" t="s">
        <v>126</v>
      </c>
      <c r="DC12" s="542"/>
      <c r="DD12" s="542"/>
      <c r="DE12" s="542"/>
      <c r="DF12" s="542"/>
      <c r="DG12" s="542"/>
      <c r="DH12" s="542"/>
      <c r="DI12" s="543"/>
      <c r="DJ12" s="182"/>
      <c r="DK12" s="182"/>
      <c r="DL12" s="182"/>
      <c r="DM12" s="182"/>
      <c r="DN12" s="182"/>
      <c r="DO12" s="182"/>
    </row>
    <row r="13" spans="1:119" ht="18.75" customHeight="1" x14ac:dyDescent="0.15">
      <c r="A13" s="183"/>
      <c r="B13" s="547"/>
      <c r="C13" s="548"/>
      <c r="D13" s="548"/>
      <c r="E13" s="548"/>
      <c r="F13" s="548"/>
      <c r="G13" s="548"/>
      <c r="H13" s="548"/>
      <c r="I13" s="548"/>
      <c r="J13" s="548"/>
      <c r="K13" s="549"/>
      <c r="L13" s="193"/>
      <c r="M13" s="528" t="s">
        <v>135</v>
      </c>
      <c r="N13" s="529"/>
      <c r="O13" s="529"/>
      <c r="P13" s="529"/>
      <c r="Q13" s="530"/>
      <c r="R13" s="531">
        <v>73271</v>
      </c>
      <c r="S13" s="532"/>
      <c r="T13" s="532"/>
      <c r="U13" s="532"/>
      <c r="V13" s="533"/>
      <c r="W13" s="519" t="s">
        <v>136</v>
      </c>
      <c r="X13" s="441"/>
      <c r="Y13" s="441"/>
      <c r="Z13" s="441"/>
      <c r="AA13" s="441"/>
      <c r="AB13" s="442"/>
      <c r="AC13" s="404">
        <v>1541</v>
      </c>
      <c r="AD13" s="405"/>
      <c r="AE13" s="405"/>
      <c r="AF13" s="405"/>
      <c r="AG13" s="406"/>
      <c r="AH13" s="404">
        <v>1714</v>
      </c>
      <c r="AI13" s="405"/>
      <c r="AJ13" s="405"/>
      <c r="AK13" s="405"/>
      <c r="AL13" s="407"/>
      <c r="AM13" s="497" t="s">
        <v>137</v>
      </c>
      <c r="AN13" s="402"/>
      <c r="AO13" s="402"/>
      <c r="AP13" s="402"/>
      <c r="AQ13" s="402"/>
      <c r="AR13" s="402"/>
      <c r="AS13" s="402"/>
      <c r="AT13" s="403"/>
      <c r="AU13" s="485" t="s">
        <v>94</v>
      </c>
      <c r="AV13" s="486"/>
      <c r="AW13" s="486"/>
      <c r="AX13" s="486"/>
      <c r="AY13" s="408" t="s">
        <v>138</v>
      </c>
      <c r="AZ13" s="409"/>
      <c r="BA13" s="409"/>
      <c r="BB13" s="409"/>
      <c r="BC13" s="409"/>
      <c r="BD13" s="409"/>
      <c r="BE13" s="409"/>
      <c r="BF13" s="409"/>
      <c r="BG13" s="409"/>
      <c r="BH13" s="409"/>
      <c r="BI13" s="409"/>
      <c r="BJ13" s="409"/>
      <c r="BK13" s="409"/>
      <c r="BL13" s="409"/>
      <c r="BM13" s="410"/>
      <c r="BN13" s="428">
        <v>-1763548</v>
      </c>
      <c r="BO13" s="429"/>
      <c r="BP13" s="429"/>
      <c r="BQ13" s="429"/>
      <c r="BR13" s="429"/>
      <c r="BS13" s="429"/>
      <c r="BT13" s="429"/>
      <c r="BU13" s="430"/>
      <c r="BV13" s="428">
        <v>-446858</v>
      </c>
      <c r="BW13" s="429"/>
      <c r="BX13" s="429"/>
      <c r="BY13" s="429"/>
      <c r="BZ13" s="429"/>
      <c r="CA13" s="429"/>
      <c r="CB13" s="429"/>
      <c r="CC13" s="430"/>
      <c r="CD13" s="437" t="s">
        <v>139</v>
      </c>
      <c r="CE13" s="438"/>
      <c r="CF13" s="438"/>
      <c r="CG13" s="438"/>
      <c r="CH13" s="438"/>
      <c r="CI13" s="438"/>
      <c r="CJ13" s="438"/>
      <c r="CK13" s="438"/>
      <c r="CL13" s="438"/>
      <c r="CM13" s="438"/>
      <c r="CN13" s="438"/>
      <c r="CO13" s="438"/>
      <c r="CP13" s="438"/>
      <c r="CQ13" s="438"/>
      <c r="CR13" s="438"/>
      <c r="CS13" s="439"/>
      <c r="CT13" s="398">
        <v>4.9000000000000004</v>
      </c>
      <c r="CU13" s="399"/>
      <c r="CV13" s="399"/>
      <c r="CW13" s="399"/>
      <c r="CX13" s="399"/>
      <c r="CY13" s="399"/>
      <c r="CZ13" s="399"/>
      <c r="DA13" s="400"/>
      <c r="DB13" s="398">
        <v>4.9000000000000004</v>
      </c>
      <c r="DC13" s="399"/>
      <c r="DD13" s="399"/>
      <c r="DE13" s="399"/>
      <c r="DF13" s="399"/>
      <c r="DG13" s="399"/>
      <c r="DH13" s="399"/>
      <c r="DI13" s="400"/>
      <c r="DJ13" s="182"/>
      <c r="DK13" s="182"/>
      <c r="DL13" s="182"/>
      <c r="DM13" s="182"/>
      <c r="DN13" s="182"/>
      <c r="DO13" s="182"/>
    </row>
    <row r="14" spans="1:119" ht="18.75" customHeight="1" thickBot="1" x14ac:dyDescent="0.2">
      <c r="A14" s="183"/>
      <c r="B14" s="547"/>
      <c r="C14" s="548"/>
      <c r="D14" s="548"/>
      <c r="E14" s="548"/>
      <c r="F14" s="548"/>
      <c r="G14" s="548"/>
      <c r="H14" s="548"/>
      <c r="I14" s="548"/>
      <c r="J14" s="548"/>
      <c r="K14" s="549"/>
      <c r="L14" s="521" t="s">
        <v>140</v>
      </c>
      <c r="M14" s="565"/>
      <c r="N14" s="565"/>
      <c r="O14" s="565"/>
      <c r="P14" s="565"/>
      <c r="Q14" s="566"/>
      <c r="R14" s="531">
        <v>76254</v>
      </c>
      <c r="S14" s="532"/>
      <c r="T14" s="532"/>
      <c r="U14" s="532"/>
      <c r="V14" s="533"/>
      <c r="W14" s="534"/>
      <c r="X14" s="444"/>
      <c r="Y14" s="444"/>
      <c r="Z14" s="444"/>
      <c r="AA14" s="444"/>
      <c r="AB14" s="445"/>
      <c r="AC14" s="524">
        <v>4.3</v>
      </c>
      <c r="AD14" s="525"/>
      <c r="AE14" s="525"/>
      <c r="AF14" s="525"/>
      <c r="AG14" s="526"/>
      <c r="AH14" s="524">
        <v>4.7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141</v>
      </c>
      <c r="CE14" s="435"/>
      <c r="CF14" s="435"/>
      <c r="CG14" s="435"/>
      <c r="CH14" s="435"/>
      <c r="CI14" s="435"/>
      <c r="CJ14" s="435"/>
      <c r="CK14" s="435"/>
      <c r="CL14" s="435"/>
      <c r="CM14" s="435"/>
      <c r="CN14" s="435"/>
      <c r="CO14" s="435"/>
      <c r="CP14" s="435"/>
      <c r="CQ14" s="435"/>
      <c r="CR14" s="435"/>
      <c r="CS14" s="436"/>
      <c r="CT14" s="535">
        <v>101.9</v>
      </c>
      <c r="CU14" s="536"/>
      <c r="CV14" s="536"/>
      <c r="CW14" s="536"/>
      <c r="CX14" s="536"/>
      <c r="CY14" s="536"/>
      <c r="CZ14" s="536"/>
      <c r="DA14" s="537"/>
      <c r="DB14" s="535">
        <v>99.1</v>
      </c>
      <c r="DC14" s="536"/>
      <c r="DD14" s="536"/>
      <c r="DE14" s="536"/>
      <c r="DF14" s="536"/>
      <c r="DG14" s="536"/>
      <c r="DH14" s="536"/>
      <c r="DI14" s="537"/>
      <c r="DJ14" s="182"/>
      <c r="DK14" s="182"/>
      <c r="DL14" s="182"/>
      <c r="DM14" s="182"/>
      <c r="DN14" s="182"/>
      <c r="DO14" s="182"/>
    </row>
    <row r="15" spans="1:119" ht="18.75" customHeight="1" x14ac:dyDescent="0.15">
      <c r="A15" s="183"/>
      <c r="B15" s="547"/>
      <c r="C15" s="548"/>
      <c r="D15" s="548"/>
      <c r="E15" s="548"/>
      <c r="F15" s="548"/>
      <c r="G15" s="548"/>
      <c r="H15" s="548"/>
      <c r="I15" s="548"/>
      <c r="J15" s="548"/>
      <c r="K15" s="549"/>
      <c r="L15" s="193"/>
      <c r="M15" s="528" t="s">
        <v>135</v>
      </c>
      <c r="N15" s="529"/>
      <c r="O15" s="529"/>
      <c r="P15" s="529"/>
      <c r="Q15" s="530"/>
      <c r="R15" s="531">
        <v>73957</v>
      </c>
      <c r="S15" s="532"/>
      <c r="T15" s="532"/>
      <c r="U15" s="532"/>
      <c r="V15" s="533"/>
      <c r="W15" s="519" t="s">
        <v>142</v>
      </c>
      <c r="X15" s="441"/>
      <c r="Y15" s="441"/>
      <c r="Z15" s="441"/>
      <c r="AA15" s="441"/>
      <c r="AB15" s="442"/>
      <c r="AC15" s="404">
        <v>12790</v>
      </c>
      <c r="AD15" s="405"/>
      <c r="AE15" s="405"/>
      <c r="AF15" s="405"/>
      <c r="AG15" s="406"/>
      <c r="AH15" s="404">
        <v>12751</v>
      </c>
      <c r="AI15" s="405"/>
      <c r="AJ15" s="405"/>
      <c r="AK15" s="405"/>
      <c r="AL15" s="407"/>
      <c r="AM15" s="497"/>
      <c r="AN15" s="402"/>
      <c r="AO15" s="402"/>
      <c r="AP15" s="402"/>
      <c r="AQ15" s="402"/>
      <c r="AR15" s="402"/>
      <c r="AS15" s="402"/>
      <c r="AT15" s="403"/>
      <c r="AU15" s="485"/>
      <c r="AV15" s="486"/>
      <c r="AW15" s="486"/>
      <c r="AX15" s="486"/>
      <c r="AY15" s="420" t="s">
        <v>143</v>
      </c>
      <c r="AZ15" s="421"/>
      <c r="BA15" s="421"/>
      <c r="BB15" s="421"/>
      <c r="BC15" s="421"/>
      <c r="BD15" s="421"/>
      <c r="BE15" s="421"/>
      <c r="BF15" s="421"/>
      <c r="BG15" s="421"/>
      <c r="BH15" s="421"/>
      <c r="BI15" s="421"/>
      <c r="BJ15" s="421"/>
      <c r="BK15" s="421"/>
      <c r="BL15" s="421"/>
      <c r="BM15" s="422"/>
      <c r="BN15" s="423">
        <v>10591645</v>
      </c>
      <c r="BO15" s="424"/>
      <c r="BP15" s="424"/>
      <c r="BQ15" s="424"/>
      <c r="BR15" s="424"/>
      <c r="BS15" s="424"/>
      <c r="BT15" s="424"/>
      <c r="BU15" s="425"/>
      <c r="BV15" s="423">
        <v>10294109</v>
      </c>
      <c r="BW15" s="424"/>
      <c r="BX15" s="424"/>
      <c r="BY15" s="424"/>
      <c r="BZ15" s="424"/>
      <c r="CA15" s="424"/>
      <c r="CB15" s="424"/>
      <c r="CC15" s="425"/>
      <c r="CD15" s="538" t="s">
        <v>144</v>
      </c>
      <c r="CE15" s="539"/>
      <c r="CF15" s="539"/>
      <c r="CG15" s="539"/>
      <c r="CH15" s="539"/>
      <c r="CI15" s="539"/>
      <c r="CJ15" s="539"/>
      <c r="CK15" s="539"/>
      <c r="CL15" s="539"/>
      <c r="CM15" s="539"/>
      <c r="CN15" s="539"/>
      <c r="CO15" s="539"/>
      <c r="CP15" s="539"/>
      <c r="CQ15" s="539"/>
      <c r="CR15" s="539"/>
      <c r="CS15" s="540"/>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x14ac:dyDescent="0.15">
      <c r="A16" s="183"/>
      <c r="B16" s="547"/>
      <c r="C16" s="548"/>
      <c r="D16" s="548"/>
      <c r="E16" s="548"/>
      <c r="F16" s="548"/>
      <c r="G16" s="548"/>
      <c r="H16" s="548"/>
      <c r="I16" s="548"/>
      <c r="J16" s="548"/>
      <c r="K16" s="549"/>
      <c r="L16" s="521" t="s">
        <v>145</v>
      </c>
      <c r="M16" s="522"/>
      <c r="N16" s="522"/>
      <c r="O16" s="522"/>
      <c r="P16" s="522"/>
      <c r="Q16" s="523"/>
      <c r="R16" s="516" t="s">
        <v>146</v>
      </c>
      <c r="S16" s="517"/>
      <c r="T16" s="517"/>
      <c r="U16" s="517"/>
      <c r="V16" s="518"/>
      <c r="W16" s="534"/>
      <c r="X16" s="444"/>
      <c r="Y16" s="444"/>
      <c r="Z16" s="444"/>
      <c r="AA16" s="444"/>
      <c r="AB16" s="445"/>
      <c r="AC16" s="524">
        <v>35.799999999999997</v>
      </c>
      <c r="AD16" s="525"/>
      <c r="AE16" s="525"/>
      <c r="AF16" s="525"/>
      <c r="AG16" s="526"/>
      <c r="AH16" s="524">
        <v>35.1</v>
      </c>
      <c r="AI16" s="525"/>
      <c r="AJ16" s="525"/>
      <c r="AK16" s="525"/>
      <c r="AL16" s="527"/>
      <c r="AM16" s="497"/>
      <c r="AN16" s="402"/>
      <c r="AO16" s="402"/>
      <c r="AP16" s="402"/>
      <c r="AQ16" s="402"/>
      <c r="AR16" s="402"/>
      <c r="AS16" s="402"/>
      <c r="AT16" s="403"/>
      <c r="AU16" s="485"/>
      <c r="AV16" s="486"/>
      <c r="AW16" s="486"/>
      <c r="AX16" s="486"/>
      <c r="AY16" s="408" t="s">
        <v>147</v>
      </c>
      <c r="AZ16" s="409"/>
      <c r="BA16" s="409"/>
      <c r="BB16" s="409"/>
      <c r="BC16" s="409"/>
      <c r="BD16" s="409"/>
      <c r="BE16" s="409"/>
      <c r="BF16" s="409"/>
      <c r="BG16" s="409"/>
      <c r="BH16" s="409"/>
      <c r="BI16" s="409"/>
      <c r="BJ16" s="409"/>
      <c r="BK16" s="409"/>
      <c r="BL16" s="409"/>
      <c r="BM16" s="410"/>
      <c r="BN16" s="428">
        <v>12286641</v>
      </c>
      <c r="BO16" s="429"/>
      <c r="BP16" s="429"/>
      <c r="BQ16" s="429"/>
      <c r="BR16" s="429"/>
      <c r="BS16" s="429"/>
      <c r="BT16" s="429"/>
      <c r="BU16" s="430"/>
      <c r="BV16" s="428">
        <v>12021274</v>
      </c>
      <c r="BW16" s="429"/>
      <c r="BX16" s="429"/>
      <c r="BY16" s="429"/>
      <c r="BZ16" s="429"/>
      <c r="CA16" s="429"/>
      <c r="CB16" s="429"/>
      <c r="CC16" s="430"/>
      <c r="CD16" s="197"/>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2"/>
      <c r="DK16" s="182"/>
      <c r="DL16" s="182"/>
      <c r="DM16" s="182"/>
      <c r="DN16" s="182"/>
      <c r="DO16" s="182"/>
    </row>
    <row r="17" spans="1:119" ht="18.75" customHeight="1" thickBot="1" x14ac:dyDescent="0.2">
      <c r="A17" s="183"/>
      <c r="B17" s="550"/>
      <c r="C17" s="551"/>
      <c r="D17" s="551"/>
      <c r="E17" s="551"/>
      <c r="F17" s="551"/>
      <c r="G17" s="551"/>
      <c r="H17" s="551"/>
      <c r="I17" s="551"/>
      <c r="J17" s="551"/>
      <c r="K17" s="552"/>
      <c r="L17" s="198"/>
      <c r="M17" s="513" t="s">
        <v>148</v>
      </c>
      <c r="N17" s="514"/>
      <c r="O17" s="514"/>
      <c r="P17" s="514"/>
      <c r="Q17" s="515"/>
      <c r="R17" s="516" t="s">
        <v>149</v>
      </c>
      <c r="S17" s="517"/>
      <c r="T17" s="517"/>
      <c r="U17" s="517"/>
      <c r="V17" s="518"/>
      <c r="W17" s="519" t="s">
        <v>150</v>
      </c>
      <c r="X17" s="441"/>
      <c r="Y17" s="441"/>
      <c r="Z17" s="441"/>
      <c r="AA17" s="441"/>
      <c r="AB17" s="442"/>
      <c r="AC17" s="404">
        <v>21401</v>
      </c>
      <c r="AD17" s="405"/>
      <c r="AE17" s="405"/>
      <c r="AF17" s="405"/>
      <c r="AG17" s="406"/>
      <c r="AH17" s="404">
        <v>21911</v>
      </c>
      <c r="AI17" s="405"/>
      <c r="AJ17" s="405"/>
      <c r="AK17" s="405"/>
      <c r="AL17" s="407"/>
      <c r="AM17" s="497"/>
      <c r="AN17" s="402"/>
      <c r="AO17" s="402"/>
      <c r="AP17" s="402"/>
      <c r="AQ17" s="402"/>
      <c r="AR17" s="402"/>
      <c r="AS17" s="402"/>
      <c r="AT17" s="403"/>
      <c r="AU17" s="485"/>
      <c r="AV17" s="486"/>
      <c r="AW17" s="486"/>
      <c r="AX17" s="486"/>
      <c r="AY17" s="408" t="s">
        <v>151</v>
      </c>
      <c r="AZ17" s="409"/>
      <c r="BA17" s="409"/>
      <c r="BB17" s="409"/>
      <c r="BC17" s="409"/>
      <c r="BD17" s="409"/>
      <c r="BE17" s="409"/>
      <c r="BF17" s="409"/>
      <c r="BG17" s="409"/>
      <c r="BH17" s="409"/>
      <c r="BI17" s="409"/>
      <c r="BJ17" s="409"/>
      <c r="BK17" s="409"/>
      <c r="BL17" s="409"/>
      <c r="BM17" s="410"/>
      <c r="BN17" s="428">
        <v>13621683</v>
      </c>
      <c r="BO17" s="429"/>
      <c r="BP17" s="429"/>
      <c r="BQ17" s="429"/>
      <c r="BR17" s="429"/>
      <c r="BS17" s="429"/>
      <c r="BT17" s="429"/>
      <c r="BU17" s="430"/>
      <c r="BV17" s="428">
        <v>13201105</v>
      </c>
      <c r="BW17" s="429"/>
      <c r="BX17" s="429"/>
      <c r="BY17" s="429"/>
      <c r="BZ17" s="429"/>
      <c r="CA17" s="429"/>
      <c r="CB17" s="429"/>
      <c r="CC17" s="430"/>
      <c r="CD17" s="197"/>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2"/>
      <c r="DK17" s="182"/>
      <c r="DL17" s="182"/>
      <c r="DM17" s="182"/>
      <c r="DN17" s="182"/>
      <c r="DO17" s="182"/>
    </row>
    <row r="18" spans="1:119" ht="18.75" customHeight="1" thickBot="1" x14ac:dyDescent="0.2">
      <c r="A18" s="183"/>
      <c r="B18" s="490" t="s">
        <v>152</v>
      </c>
      <c r="C18" s="491"/>
      <c r="D18" s="491"/>
      <c r="E18" s="492"/>
      <c r="F18" s="492"/>
      <c r="G18" s="492"/>
      <c r="H18" s="492"/>
      <c r="I18" s="492"/>
      <c r="J18" s="492"/>
      <c r="K18" s="492"/>
      <c r="L18" s="493">
        <v>60.97</v>
      </c>
      <c r="M18" s="493"/>
      <c r="N18" s="493"/>
      <c r="O18" s="493"/>
      <c r="P18" s="493"/>
      <c r="Q18" s="493"/>
      <c r="R18" s="494"/>
      <c r="S18" s="494"/>
      <c r="T18" s="494"/>
      <c r="U18" s="494"/>
      <c r="V18" s="495"/>
      <c r="W18" s="509"/>
      <c r="X18" s="510"/>
      <c r="Y18" s="510"/>
      <c r="Z18" s="510"/>
      <c r="AA18" s="510"/>
      <c r="AB18" s="520"/>
      <c r="AC18" s="392">
        <v>59.9</v>
      </c>
      <c r="AD18" s="393"/>
      <c r="AE18" s="393"/>
      <c r="AF18" s="393"/>
      <c r="AG18" s="496"/>
      <c r="AH18" s="392">
        <v>60.2</v>
      </c>
      <c r="AI18" s="393"/>
      <c r="AJ18" s="393"/>
      <c r="AK18" s="393"/>
      <c r="AL18" s="394"/>
      <c r="AM18" s="497"/>
      <c r="AN18" s="402"/>
      <c r="AO18" s="402"/>
      <c r="AP18" s="402"/>
      <c r="AQ18" s="402"/>
      <c r="AR18" s="402"/>
      <c r="AS18" s="402"/>
      <c r="AT18" s="403"/>
      <c r="AU18" s="485"/>
      <c r="AV18" s="486"/>
      <c r="AW18" s="486"/>
      <c r="AX18" s="486"/>
      <c r="AY18" s="408" t="s">
        <v>153</v>
      </c>
      <c r="AZ18" s="409"/>
      <c r="BA18" s="409"/>
      <c r="BB18" s="409"/>
      <c r="BC18" s="409"/>
      <c r="BD18" s="409"/>
      <c r="BE18" s="409"/>
      <c r="BF18" s="409"/>
      <c r="BG18" s="409"/>
      <c r="BH18" s="409"/>
      <c r="BI18" s="409"/>
      <c r="BJ18" s="409"/>
      <c r="BK18" s="409"/>
      <c r="BL18" s="409"/>
      <c r="BM18" s="410"/>
      <c r="BN18" s="428">
        <v>16199690</v>
      </c>
      <c r="BO18" s="429"/>
      <c r="BP18" s="429"/>
      <c r="BQ18" s="429"/>
      <c r="BR18" s="429"/>
      <c r="BS18" s="429"/>
      <c r="BT18" s="429"/>
      <c r="BU18" s="430"/>
      <c r="BV18" s="428">
        <v>16163532</v>
      </c>
      <c r="BW18" s="429"/>
      <c r="BX18" s="429"/>
      <c r="BY18" s="429"/>
      <c r="BZ18" s="429"/>
      <c r="CA18" s="429"/>
      <c r="CB18" s="429"/>
      <c r="CC18" s="430"/>
      <c r="CD18" s="197"/>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2"/>
      <c r="DK18" s="182"/>
      <c r="DL18" s="182"/>
      <c r="DM18" s="182"/>
      <c r="DN18" s="182"/>
      <c r="DO18" s="182"/>
    </row>
    <row r="19" spans="1:119" ht="18.75" customHeight="1" thickBot="1" x14ac:dyDescent="0.2">
      <c r="A19" s="183"/>
      <c r="B19" s="490" t="s">
        <v>154</v>
      </c>
      <c r="C19" s="491"/>
      <c r="D19" s="491"/>
      <c r="E19" s="492"/>
      <c r="F19" s="492"/>
      <c r="G19" s="492"/>
      <c r="H19" s="492"/>
      <c r="I19" s="492"/>
      <c r="J19" s="492"/>
      <c r="K19" s="492"/>
      <c r="L19" s="498">
        <v>1257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155</v>
      </c>
      <c r="AZ19" s="409"/>
      <c r="BA19" s="409"/>
      <c r="BB19" s="409"/>
      <c r="BC19" s="409"/>
      <c r="BD19" s="409"/>
      <c r="BE19" s="409"/>
      <c r="BF19" s="409"/>
      <c r="BG19" s="409"/>
      <c r="BH19" s="409"/>
      <c r="BI19" s="409"/>
      <c r="BJ19" s="409"/>
      <c r="BK19" s="409"/>
      <c r="BL19" s="409"/>
      <c r="BM19" s="410"/>
      <c r="BN19" s="428">
        <v>20049413</v>
      </c>
      <c r="BO19" s="429"/>
      <c r="BP19" s="429"/>
      <c r="BQ19" s="429"/>
      <c r="BR19" s="429"/>
      <c r="BS19" s="429"/>
      <c r="BT19" s="429"/>
      <c r="BU19" s="430"/>
      <c r="BV19" s="428">
        <v>20795024</v>
      </c>
      <c r="BW19" s="429"/>
      <c r="BX19" s="429"/>
      <c r="BY19" s="429"/>
      <c r="BZ19" s="429"/>
      <c r="CA19" s="429"/>
      <c r="CB19" s="429"/>
      <c r="CC19" s="430"/>
      <c r="CD19" s="197"/>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2"/>
      <c r="DK19" s="182"/>
      <c r="DL19" s="182"/>
      <c r="DM19" s="182"/>
      <c r="DN19" s="182"/>
      <c r="DO19" s="182"/>
    </row>
    <row r="20" spans="1:119" ht="18.75" customHeight="1" thickBot="1" x14ac:dyDescent="0.2">
      <c r="A20" s="183"/>
      <c r="B20" s="490" t="s">
        <v>156</v>
      </c>
      <c r="C20" s="491"/>
      <c r="D20" s="491"/>
      <c r="E20" s="492"/>
      <c r="F20" s="492"/>
      <c r="G20" s="492"/>
      <c r="H20" s="492"/>
      <c r="I20" s="492"/>
      <c r="J20" s="492"/>
      <c r="K20" s="492"/>
      <c r="L20" s="498">
        <v>30219</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197"/>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2"/>
      <c r="DK20" s="182"/>
      <c r="DL20" s="182"/>
      <c r="DM20" s="182"/>
      <c r="DN20" s="182"/>
      <c r="DO20" s="182"/>
    </row>
    <row r="21" spans="1:119" ht="18.75" customHeight="1" x14ac:dyDescent="0.15">
      <c r="A21" s="183"/>
      <c r="B21" s="487" t="s">
        <v>157</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197"/>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2"/>
      <c r="DK21" s="182"/>
      <c r="DL21" s="182"/>
      <c r="DM21" s="182"/>
      <c r="DN21" s="182"/>
      <c r="DO21" s="182"/>
    </row>
    <row r="22" spans="1:119" ht="18.75" customHeight="1" thickBot="1" x14ac:dyDescent="0.2">
      <c r="A22" s="183"/>
      <c r="B22" s="457" t="s">
        <v>158</v>
      </c>
      <c r="C22" s="458"/>
      <c r="D22" s="459"/>
      <c r="E22" s="466" t="s">
        <v>1</v>
      </c>
      <c r="F22" s="441"/>
      <c r="G22" s="441"/>
      <c r="H22" s="441"/>
      <c r="I22" s="441"/>
      <c r="J22" s="441"/>
      <c r="K22" s="442"/>
      <c r="L22" s="466" t="s">
        <v>159</v>
      </c>
      <c r="M22" s="441"/>
      <c r="N22" s="441"/>
      <c r="O22" s="441"/>
      <c r="P22" s="442"/>
      <c r="Q22" s="451" t="s">
        <v>160</v>
      </c>
      <c r="R22" s="452"/>
      <c r="S22" s="452"/>
      <c r="T22" s="452"/>
      <c r="U22" s="452"/>
      <c r="V22" s="467"/>
      <c r="W22" s="469" t="s">
        <v>161</v>
      </c>
      <c r="X22" s="458"/>
      <c r="Y22" s="459"/>
      <c r="Z22" s="466" t="s">
        <v>1</v>
      </c>
      <c r="AA22" s="441"/>
      <c r="AB22" s="441"/>
      <c r="AC22" s="441"/>
      <c r="AD22" s="441"/>
      <c r="AE22" s="441"/>
      <c r="AF22" s="441"/>
      <c r="AG22" s="442"/>
      <c r="AH22" s="440" t="s">
        <v>162</v>
      </c>
      <c r="AI22" s="441"/>
      <c r="AJ22" s="441"/>
      <c r="AK22" s="441"/>
      <c r="AL22" s="442"/>
      <c r="AM22" s="440" t="s">
        <v>163</v>
      </c>
      <c r="AN22" s="446"/>
      <c r="AO22" s="446"/>
      <c r="AP22" s="446"/>
      <c r="AQ22" s="446"/>
      <c r="AR22" s="447"/>
      <c r="AS22" s="451" t="s">
        <v>160</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197"/>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2"/>
      <c r="DK22" s="182"/>
      <c r="DL22" s="182"/>
      <c r="DM22" s="182"/>
      <c r="DN22" s="182"/>
      <c r="DO22" s="182"/>
    </row>
    <row r="23" spans="1:119" ht="18.75" customHeight="1" x14ac:dyDescent="0.15">
      <c r="A23" s="183"/>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164</v>
      </c>
      <c r="AZ23" s="421"/>
      <c r="BA23" s="421"/>
      <c r="BB23" s="421"/>
      <c r="BC23" s="421"/>
      <c r="BD23" s="421"/>
      <c r="BE23" s="421"/>
      <c r="BF23" s="421"/>
      <c r="BG23" s="421"/>
      <c r="BH23" s="421"/>
      <c r="BI23" s="421"/>
      <c r="BJ23" s="421"/>
      <c r="BK23" s="421"/>
      <c r="BL23" s="421"/>
      <c r="BM23" s="422"/>
      <c r="BN23" s="428">
        <v>26101337</v>
      </c>
      <c r="BO23" s="429"/>
      <c r="BP23" s="429"/>
      <c r="BQ23" s="429"/>
      <c r="BR23" s="429"/>
      <c r="BS23" s="429"/>
      <c r="BT23" s="429"/>
      <c r="BU23" s="430"/>
      <c r="BV23" s="428">
        <v>25948152</v>
      </c>
      <c r="BW23" s="429"/>
      <c r="BX23" s="429"/>
      <c r="BY23" s="429"/>
      <c r="BZ23" s="429"/>
      <c r="CA23" s="429"/>
      <c r="CB23" s="429"/>
      <c r="CC23" s="430"/>
      <c r="CD23" s="197"/>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2"/>
      <c r="DK23" s="182"/>
      <c r="DL23" s="182"/>
      <c r="DM23" s="182"/>
      <c r="DN23" s="182"/>
      <c r="DO23" s="182"/>
    </row>
    <row r="24" spans="1:119" ht="18.75" customHeight="1" thickBot="1" x14ac:dyDescent="0.2">
      <c r="A24" s="183"/>
      <c r="B24" s="460"/>
      <c r="C24" s="461"/>
      <c r="D24" s="462"/>
      <c r="E24" s="401" t="s">
        <v>165</v>
      </c>
      <c r="F24" s="402"/>
      <c r="G24" s="402"/>
      <c r="H24" s="402"/>
      <c r="I24" s="402"/>
      <c r="J24" s="402"/>
      <c r="K24" s="403"/>
      <c r="L24" s="404">
        <v>1</v>
      </c>
      <c r="M24" s="405"/>
      <c r="N24" s="405"/>
      <c r="O24" s="405"/>
      <c r="P24" s="406"/>
      <c r="Q24" s="404">
        <v>8900</v>
      </c>
      <c r="R24" s="405"/>
      <c r="S24" s="405"/>
      <c r="T24" s="405"/>
      <c r="U24" s="405"/>
      <c r="V24" s="406"/>
      <c r="W24" s="470"/>
      <c r="X24" s="461"/>
      <c r="Y24" s="462"/>
      <c r="Z24" s="401" t="s">
        <v>166</v>
      </c>
      <c r="AA24" s="402"/>
      <c r="AB24" s="402"/>
      <c r="AC24" s="402"/>
      <c r="AD24" s="402"/>
      <c r="AE24" s="402"/>
      <c r="AF24" s="402"/>
      <c r="AG24" s="403"/>
      <c r="AH24" s="404">
        <v>541</v>
      </c>
      <c r="AI24" s="405"/>
      <c r="AJ24" s="405"/>
      <c r="AK24" s="405"/>
      <c r="AL24" s="406"/>
      <c r="AM24" s="404">
        <v>1597573</v>
      </c>
      <c r="AN24" s="405"/>
      <c r="AO24" s="405"/>
      <c r="AP24" s="405"/>
      <c r="AQ24" s="405"/>
      <c r="AR24" s="406"/>
      <c r="AS24" s="404">
        <v>2953</v>
      </c>
      <c r="AT24" s="405"/>
      <c r="AU24" s="405"/>
      <c r="AV24" s="405"/>
      <c r="AW24" s="405"/>
      <c r="AX24" s="407"/>
      <c r="AY24" s="395" t="s">
        <v>167</v>
      </c>
      <c r="AZ24" s="396"/>
      <c r="BA24" s="396"/>
      <c r="BB24" s="396"/>
      <c r="BC24" s="396"/>
      <c r="BD24" s="396"/>
      <c r="BE24" s="396"/>
      <c r="BF24" s="396"/>
      <c r="BG24" s="396"/>
      <c r="BH24" s="396"/>
      <c r="BI24" s="396"/>
      <c r="BJ24" s="396"/>
      <c r="BK24" s="396"/>
      <c r="BL24" s="396"/>
      <c r="BM24" s="397"/>
      <c r="BN24" s="428">
        <v>22304984</v>
      </c>
      <c r="BO24" s="429"/>
      <c r="BP24" s="429"/>
      <c r="BQ24" s="429"/>
      <c r="BR24" s="429"/>
      <c r="BS24" s="429"/>
      <c r="BT24" s="429"/>
      <c r="BU24" s="430"/>
      <c r="BV24" s="428">
        <v>22084861</v>
      </c>
      <c r="BW24" s="429"/>
      <c r="BX24" s="429"/>
      <c r="BY24" s="429"/>
      <c r="BZ24" s="429"/>
      <c r="CA24" s="429"/>
      <c r="CB24" s="429"/>
      <c r="CC24" s="430"/>
      <c r="CD24" s="197"/>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2"/>
      <c r="DK24" s="182"/>
      <c r="DL24" s="182"/>
      <c r="DM24" s="182"/>
      <c r="DN24" s="182"/>
      <c r="DO24" s="182"/>
    </row>
    <row r="25" spans="1:119" s="182" customFormat="1" ht="18.75" customHeight="1" x14ac:dyDescent="0.15">
      <c r="A25" s="183"/>
      <c r="B25" s="460"/>
      <c r="C25" s="461"/>
      <c r="D25" s="462"/>
      <c r="E25" s="401" t="s">
        <v>168</v>
      </c>
      <c r="F25" s="402"/>
      <c r="G25" s="402"/>
      <c r="H25" s="402"/>
      <c r="I25" s="402"/>
      <c r="J25" s="402"/>
      <c r="K25" s="403"/>
      <c r="L25" s="404">
        <v>1</v>
      </c>
      <c r="M25" s="405"/>
      <c r="N25" s="405"/>
      <c r="O25" s="405"/>
      <c r="P25" s="406"/>
      <c r="Q25" s="404">
        <v>7565</v>
      </c>
      <c r="R25" s="405"/>
      <c r="S25" s="405"/>
      <c r="T25" s="405"/>
      <c r="U25" s="405"/>
      <c r="V25" s="406"/>
      <c r="W25" s="470"/>
      <c r="X25" s="461"/>
      <c r="Y25" s="462"/>
      <c r="Z25" s="401" t="s">
        <v>169</v>
      </c>
      <c r="AA25" s="402"/>
      <c r="AB25" s="402"/>
      <c r="AC25" s="402"/>
      <c r="AD25" s="402"/>
      <c r="AE25" s="402"/>
      <c r="AF25" s="402"/>
      <c r="AG25" s="403"/>
      <c r="AH25" s="404" t="s">
        <v>170</v>
      </c>
      <c r="AI25" s="405"/>
      <c r="AJ25" s="405"/>
      <c r="AK25" s="405"/>
      <c r="AL25" s="406"/>
      <c r="AM25" s="404" t="s">
        <v>171</v>
      </c>
      <c r="AN25" s="405"/>
      <c r="AO25" s="405"/>
      <c r="AP25" s="405"/>
      <c r="AQ25" s="405"/>
      <c r="AR25" s="406"/>
      <c r="AS25" s="404" t="s">
        <v>171</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7156233</v>
      </c>
      <c r="BO25" s="424"/>
      <c r="BP25" s="424"/>
      <c r="BQ25" s="424"/>
      <c r="BR25" s="424"/>
      <c r="BS25" s="424"/>
      <c r="BT25" s="424"/>
      <c r="BU25" s="425"/>
      <c r="BV25" s="423">
        <v>8442604</v>
      </c>
      <c r="BW25" s="424"/>
      <c r="BX25" s="424"/>
      <c r="BY25" s="424"/>
      <c r="BZ25" s="424"/>
      <c r="CA25" s="424"/>
      <c r="CB25" s="424"/>
      <c r="CC25" s="425"/>
      <c r="CD25" s="197"/>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2" customFormat="1" ht="18.75" customHeight="1" x14ac:dyDescent="0.15">
      <c r="A26" s="183"/>
      <c r="B26" s="460"/>
      <c r="C26" s="461"/>
      <c r="D26" s="462"/>
      <c r="E26" s="401" t="s">
        <v>173</v>
      </c>
      <c r="F26" s="402"/>
      <c r="G26" s="402"/>
      <c r="H26" s="402"/>
      <c r="I26" s="402"/>
      <c r="J26" s="402"/>
      <c r="K26" s="403"/>
      <c r="L26" s="404">
        <v>1</v>
      </c>
      <c r="M26" s="405"/>
      <c r="N26" s="405"/>
      <c r="O26" s="405"/>
      <c r="P26" s="406"/>
      <c r="Q26" s="404">
        <v>6675</v>
      </c>
      <c r="R26" s="405"/>
      <c r="S26" s="405"/>
      <c r="T26" s="405"/>
      <c r="U26" s="405"/>
      <c r="V26" s="406"/>
      <c r="W26" s="470"/>
      <c r="X26" s="461"/>
      <c r="Y26" s="462"/>
      <c r="Z26" s="401" t="s">
        <v>174</v>
      </c>
      <c r="AA26" s="483"/>
      <c r="AB26" s="483"/>
      <c r="AC26" s="483"/>
      <c r="AD26" s="483"/>
      <c r="AE26" s="483"/>
      <c r="AF26" s="483"/>
      <c r="AG26" s="484"/>
      <c r="AH26" s="404">
        <v>17</v>
      </c>
      <c r="AI26" s="405"/>
      <c r="AJ26" s="405"/>
      <c r="AK26" s="405"/>
      <c r="AL26" s="406"/>
      <c r="AM26" s="404">
        <v>56185</v>
      </c>
      <c r="AN26" s="405"/>
      <c r="AO26" s="405"/>
      <c r="AP26" s="405"/>
      <c r="AQ26" s="405"/>
      <c r="AR26" s="406"/>
      <c r="AS26" s="404">
        <v>3305</v>
      </c>
      <c r="AT26" s="405"/>
      <c r="AU26" s="405"/>
      <c r="AV26" s="405"/>
      <c r="AW26" s="405"/>
      <c r="AX26" s="407"/>
      <c r="AY26" s="437" t="s">
        <v>175</v>
      </c>
      <c r="AZ26" s="438"/>
      <c r="BA26" s="438"/>
      <c r="BB26" s="438"/>
      <c r="BC26" s="438"/>
      <c r="BD26" s="438"/>
      <c r="BE26" s="438"/>
      <c r="BF26" s="438"/>
      <c r="BG26" s="438"/>
      <c r="BH26" s="438"/>
      <c r="BI26" s="438"/>
      <c r="BJ26" s="438"/>
      <c r="BK26" s="438"/>
      <c r="BL26" s="438"/>
      <c r="BM26" s="439"/>
      <c r="BN26" s="428" t="s">
        <v>171</v>
      </c>
      <c r="BO26" s="429"/>
      <c r="BP26" s="429"/>
      <c r="BQ26" s="429"/>
      <c r="BR26" s="429"/>
      <c r="BS26" s="429"/>
      <c r="BT26" s="429"/>
      <c r="BU26" s="430"/>
      <c r="BV26" s="428" t="s">
        <v>171</v>
      </c>
      <c r="BW26" s="429"/>
      <c r="BX26" s="429"/>
      <c r="BY26" s="429"/>
      <c r="BZ26" s="429"/>
      <c r="CA26" s="429"/>
      <c r="CB26" s="429"/>
      <c r="CC26" s="430"/>
      <c r="CD26" s="197"/>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3"/>
      <c r="B27" s="460"/>
      <c r="C27" s="461"/>
      <c r="D27" s="462"/>
      <c r="E27" s="401" t="s">
        <v>176</v>
      </c>
      <c r="F27" s="402"/>
      <c r="G27" s="402"/>
      <c r="H27" s="402"/>
      <c r="I27" s="402"/>
      <c r="J27" s="402"/>
      <c r="K27" s="403"/>
      <c r="L27" s="404">
        <v>1</v>
      </c>
      <c r="M27" s="405"/>
      <c r="N27" s="405"/>
      <c r="O27" s="405"/>
      <c r="P27" s="406"/>
      <c r="Q27" s="404">
        <v>4700</v>
      </c>
      <c r="R27" s="405"/>
      <c r="S27" s="405"/>
      <c r="T27" s="405"/>
      <c r="U27" s="405"/>
      <c r="V27" s="406"/>
      <c r="W27" s="470"/>
      <c r="X27" s="461"/>
      <c r="Y27" s="462"/>
      <c r="Z27" s="401" t="s">
        <v>177</v>
      </c>
      <c r="AA27" s="402"/>
      <c r="AB27" s="402"/>
      <c r="AC27" s="402"/>
      <c r="AD27" s="402"/>
      <c r="AE27" s="402"/>
      <c r="AF27" s="402"/>
      <c r="AG27" s="403"/>
      <c r="AH27" s="404">
        <v>34</v>
      </c>
      <c r="AI27" s="405"/>
      <c r="AJ27" s="405"/>
      <c r="AK27" s="405"/>
      <c r="AL27" s="406"/>
      <c r="AM27" s="404">
        <v>102068</v>
      </c>
      <c r="AN27" s="405"/>
      <c r="AO27" s="405"/>
      <c r="AP27" s="405"/>
      <c r="AQ27" s="405"/>
      <c r="AR27" s="406"/>
      <c r="AS27" s="404">
        <v>3002</v>
      </c>
      <c r="AT27" s="405"/>
      <c r="AU27" s="405"/>
      <c r="AV27" s="405"/>
      <c r="AW27" s="405"/>
      <c r="AX27" s="407"/>
      <c r="AY27" s="434" t="s">
        <v>178</v>
      </c>
      <c r="AZ27" s="435"/>
      <c r="BA27" s="435"/>
      <c r="BB27" s="435"/>
      <c r="BC27" s="435"/>
      <c r="BD27" s="435"/>
      <c r="BE27" s="435"/>
      <c r="BF27" s="435"/>
      <c r="BG27" s="435"/>
      <c r="BH27" s="435"/>
      <c r="BI27" s="435"/>
      <c r="BJ27" s="435"/>
      <c r="BK27" s="435"/>
      <c r="BL27" s="435"/>
      <c r="BM27" s="436"/>
      <c r="BN27" s="431">
        <v>1128645</v>
      </c>
      <c r="BO27" s="432"/>
      <c r="BP27" s="432"/>
      <c r="BQ27" s="432"/>
      <c r="BR27" s="432"/>
      <c r="BS27" s="432"/>
      <c r="BT27" s="432"/>
      <c r="BU27" s="433"/>
      <c r="BV27" s="431">
        <v>1128617</v>
      </c>
      <c r="BW27" s="432"/>
      <c r="BX27" s="432"/>
      <c r="BY27" s="432"/>
      <c r="BZ27" s="432"/>
      <c r="CA27" s="432"/>
      <c r="CB27" s="432"/>
      <c r="CC27" s="433"/>
      <c r="CD27" s="199"/>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2"/>
      <c r="DK27" s="182"/>
      <c r="DL27" s="182"/>
      <c r="DM27" s="182"/>
      <c r="DN27" s="182"/>
      <c r="DO27" s="182"/>
    </row>
    <row r="28" spans="1:119" ht="18.75" customHeight="1" x14ac:dyDescent="0.15">
      <c r="A28" s="183"/>
      <c r="B28" s="460"/>
      <c r="C28" s="461"/>
      <c r="D28" s="462"/>
      <c r="E28" s="401" t="s">
        <v>179</v>
      </c>
      <c r="F28" s="402"/>
      <c r="G28" s="402"/>
      <c r="H28" s="402"/>
      <c r="I28" s="402"/>
      <c r="J28" s="402"/>
      <c r="K28" s="403"/>
      <c r="L28" s="404">
        <v>1</v>
      </c>
      <c r="M28" s="405"/>
      <c r="N28" s="405"/>
      <c r="O28" s="405"/>
      <c r="P28" s="406"/>
      <c r="Q28" s="404">
        <v>4200</v>
      </c>
      <c r="R28" s="405"/>
      <c r="S28" s="405"/>
      <c r="T28" s="405"/>
      <c r="U28" s="405"/>
      <c r="V28" s="406"/>
      <c r="W28" s="470"/>
      <c r="X28" s="461"/>
      <c r="Y28" s="462"/>
      <c r="Z28" s="401" t="s">
        <v>180</v>
      </c>
      <c r="AA28" s="402"/>
      <c r="AB28" s="402"/>
      <c r="AC28" s="402"/>
      <c r="AD28" s="402"/>
      <c r="AE28" s="402"/>
      <c r="AF28" s="402"/>
      <c r="AG28" s="403"/>
      <c r="AH28" s="404" t="s">
        <v>170</v>
      </c>
      <c r="AI28" s="405"/>
      <c r="AJ28" s="405"/>
      <c r="AK28" s="405"/>
      <c r="AL28" s="406"/>
      <c r="AM28" s="404" t="s">
        <v>170</v>
      </c>
      <c r="AN28" s="405"/>
      <c r="AO28" s="405"/>
      <c r="AP28" s="405"/>
      <c r="AQ28" s="405"/>
      <c r="AR28" s="406"/>
      <c r="AS28" s="404" t="s">
        <v>171</v>
      </c>
      <c r="AT28" s="405"/>
      <c r="AU28" s="405"/>
      <c r="AV28" s="405"/>
      <c r="AW28" s="405"/>
      <c r="AX28" s="407"/>
      <c r="AY28" s="411" t="s">
        <v>181</v>
      </c>
      <c r="AZ28" s="412"/>
      <c r="BA28" s="412"/>
      <c r="BB28" s="413"/>
      <c r="BC28" s="420" t="s">
        <v>48</v>
      </c>
      <c r="BD28" s="421"/>
      <c r="BE28" s="421"/>
      <c r="BF28" s="421"/>
      <c r="BG28" s="421"/>
      <c r="BH28" s="421"/>
      <c r="BI28" s="421"/>
      <c r="BJ28" s="421"/>
      <c r="BK28" s="421"/>
      <c r="BL28" s="421"/>
      <c r="BM28" s="422"/>
      <c r="BN28" s="423">
        <v>2795693</v>
      </c>
      <c r="BO28" s="424"/>
      <c r="BP28" s="424"/>
      <c r="BQ28" s="424"/>
      <c r="BR28" s="424"/>
      <c r="BS28" s="424"/>
      <c r="BT28" s="424"/>
      <c r="BU28" s="425"/>
      <c r="BV28" s="423">
        <v>2873567</v>
      </c>
      <c r="BW28" s="424"/>
      <c r="BX28" s="424"/>
      <c r="BY28" s="424"/>
      <c r="BZ28" s="424"/>
      <c r="CA28" s="424"/>
      <c r="CB28" s="424"/>
      <c r="CC28" s="425"/>
      <c r="CD28" s="197"/>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2"/>
      <c r="DK28" s="182"/>
      <c r="DL28" s="182"/>
      <c r="DM28" s="182"/>
      <c r="DN28" s="182"/>
      <c r="DO28" s="182"/>
    </row>
    <row r="29" spans="1:119" ht="18.75" customHeight="1" x14ac:dyDescent="0.15">
      <c r="A29" s="183"/>
      <c r="B29" s="460"/>
      <c r="C29" s="461"/>
      <c r="D29" s="462"/>
      <c r="E29" s="401" t="s">
        <v>182</v>
      </c>
      <c r="F29" s="402"/>
      <c r="G29" s="402"/>
      <c r="H29" s="402"/>
      <c r="I29" s="402"/>
      <c r="J29" s="402"/>
      <c r="K29" s="403"/>
      <c r="L29" s="404">
        <v>16</v>
      </c>
      <c r="M29" s="405"/>
      <c r="N29" s="405"/>
      <c r="O29" s="405"/>
      <c r="P29" s="406"/>
      <c r="Q29" s="404">
        <v>3900</v>
      </c>
      <c r="R29" s="405"/>
      <c r="S29" s="405"/>
      <c r="T29" s="405"/>
      <c r="U29" s="405"/>
      <c r="V29" s="406"/>
      <c r="W29" s="471"/>
      <c r="X29" s="472"/>
      <c r="Y29" s="473"/>
      <c r="Z29" s="401" t="s">
        <v>183</v>
      </c>
      <c r="AA29" s="402"/>
      <c r="AB29" s="402"/>
      <c r="AC29" s="402"/>
      <c r="AD29" s="402"/>
      <c r="AE29" s="402"/>
      <c r="AF29" s="402"/>
      <c r="AG29" s="403"/>
      <c r="AH29" s="404">
        <v>575</v>
      </c>
      <c r="AI29" s="405"/>
      <c r="AJ29" s="405"/>
      <c r="AK29" s="405"/>
      <c r="AL29" s="406"/>
      <c r="AM29" s="404">
        <v>1699641</v>
      </c>
      <c r="AN29" s="405"/>
      <c r="AO29" s="405"/>
      <c r="AP29" s="405"/>
      <c r="AQ29" s="405"/>
      <c r="AR29" s="406"/>
      <c r="AS29" s="404">
        <v>2956</v>
      </c>
      <c r="AT29" s="405"/>
      <c r="AU29" s="405"/>
      <c r="AV29" s="405"/>
      <c r="AW29" s="405"/>
      <c r="AX29" s="407"/>
      <c r="AY29" s="414"/>
      <c r="AZ29" s="415"/>
      <c r="BA29" s="415"/>
      <c r="BB29" s="416"/>
      <c r="BC29" s="408" t="s">
        <v>184</v>
      </c>
      <c r="BD29" s="409"/>
      <c r="BE29" s="409"/>
      <c r="BF29" s="409"/>
      <c r="BG29" s="409"/>
      <c r="BH29" s="409"/>
      <c r="BI29" s="409"/>
      <c r="BJ29" s="409"/>
      <c r="BK29" s="409"/>
      <c r="BL29" s="409"/>
      <c r="BM29" s="410"/>
      <c r="BN29" s="428">
        <v>12215</v>
      </c>
      <c r="BO29" s="429"/>
      <c r="BP29" s="429"/>
      <c r="BQ29" s="429"/>
      <c r="BR29" s="429"/>
      <c r="BS29" s="429"/>
      <c r="BT29" s="429"/>
      <c r="BU29" s="430"/>
      <c r="BV29" s="428">
        <v>79023</v>
      </c>
      <c r="BW29" s="429"/>
      <c r="BX29" s="429"/>
      <c r="BY29" s="429"/>
      <c r="BZ29" s="429"/>
      <c r="CA29" s="429"/>
      <c r="CB29" s="429"/>
      <c r="CC29" s="430"/>
      <c r="CD29" s="199"/>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2"/>
      <c r="DK29" s="182"/>
      <c r="DL29" s="182"/>
      <c r="DM29" s="182"/>
      <c r="DN29" s="182"/>
      <c r="DO29" s="182"/>
    </row>
    <row r="30" spans="1:119" ht="18.75" customHeight="1" thickBot="1" x14ac:dyDescent="0.2">
      <c r="A30" s="183"/>
      <c r="B30" s="463"/>
      <c r="C30" s="464"/>
      <c r="D30" s="465"/>
      <c r="E30" s="474"/>
      <c r="F30" s="475"/>
      <c r="G30" s="475"/>
      <c r="H30" s="475"/>
      <c r="I30" s="475"/>
      <c r="J30" s="475"/>
      <c r="K30" s="476"/>
      <c r="L30" s="477"/>
      <c r="M30" s="478"/>
      <c r="N30" s="478"/>
      <c r="O30" s="478"/>
      <c r="P30" s="479"/>
      <c r="Q30" s="477"/>
      <c r="R30" s="478"/>
      <c r="S30" s="478"/>
      <c r="T30" s="478"/>
      <c r="U30" s="478"/>
      <c r="V30" s="479"/>
      <c r="W30" s="480" t="s">
        <v>185</v>
      </c>
      <c r="X30" s="481"/>
      <c r="Y30" s="481"/>
      <c r="Z30" s="481"/>
      <c r="AA30" s="481"/>
      <c r="AB30" s="481"/>
      <c r="AC30" s="481"/>
      <c r="AD30" s="481"/>
      <c r="AE30" s="481"/>
      <c r="AF30" s="481"/>
      <c r="AG30" s="482"/>
      <c r="AH30" s="392">
        <v>95.5</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671672</v>
      </c>
      <c r="BO30" s="432"/>
      <c r="BP30" s="432"/>
      <c r="BQ30" s="432"/>
      <c r="BR30" s="432"/>
      <c r="BS30" s="432"/>
      <c r="BT30" s="432"/>
      <c r="BU30" s="433"/>
      <c r="BV30" s="431">
        <v>498793</v>
      </c>
      <c r="BW30" s="432"/>
      <c r="BX30" s="432"/>
      <c r="BY30" s="432"/>
      <c r="BZ30" s="432"/>
      <c r="CA30" s="432"/>
      <c r="CB30" s="432"/>
      <c r="CC30" s="433"/>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x14ac:dyDescent="0.15">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x14ac:dyDescent="0.15">
      <c r="A32" s="183"/>
      <c r="B32" s="209"/>
      <c r="C32" s="210" t="s">
        <v>186</v>
      </c>
      <c r="D32" s="210"/>
      <c r="E32" s="210"/>
      <c r="F32" s="207"/>
      <c r="G32" s="207"/>
      <c r="H32" s="207"/>
      <c r="I32" s="207"/>
      <c r="J32" s="207"/>
      <c r="K32" s="207"/>
      <c r="L32" s="207"/>
      <c r="M32" s="207"/>
      <c r="N32" s="207"/>
      <c r="O32" s="207"/>
      <c r="P32" s="207"/>
      <c r="Q32" s="207"/>
      <c r="R32" s="207"/>
      <c r="S32" s="207"/>
      <c r="T32" s="207"/>
      <c r="U32" s="207" t="s">
        <v>187</v>
      </c>
      <c r="V32" s="207"/>
      <c r="W32" s="207"/>
      <c r="X32" s="207"/>
      <c r="Y32" s="207"/>
      <c r="Z32" s="207"/>
      <c r="AA32" s="207"/>
      <c r="AB32" s="207"/>
      <c r="AC32" s="207"/>
      <c r="AD32" s="207"/>
      <c r="AE32" s="207"/>
      <c r="AF32" s="207"/>
      <c r="AG32" s="207"/>
      <c r="AH32" s="207"/>
      <c r="AI32" s="207"/>
      <c r="AJ32" s="207"/>
      <c r="AK32" s="207"/>
      <c r="AL32" s="207"/>
      <c r="AM32" s="211" t="s">
        <v>188</v>
      </c>
      <c r="AN32" s="207"/>
      <c r="AO32" s="207"/>
      <c r="AP32" s="207"/>
      <c r="AQ32" s="207"/>
      <c r="AR32" s="207"/>
      <c r="AS32" s="211"/>
      <c r="AT32" s="211"/>
      <c r="AU32" s="211"/>
      <c r="AV32" s="211"/>
      <c r="AW32" s="211"/>
      <c r="AX32" s="211"/>
      <c r="AY32" s="211"/>
      <c r="AZ32" s="211"/>
      <c r="BA32" s="211"/>
      <c r="BB32" s="207"/>
      <c r="BC32" s="211"/>
      <c r="BD32" s="207"/>
      <c r="BE32" s="211" t="s">
        <v>189</v>
      </c>
      <c r="BF32" s="207"/>
      <c r="BG32" s="207"/>
      <c r="BH32" s="207"/>
      <c r="BI32" s="207"/>
      <c r="BJ32" s="211"/>
      <c r="BK32" s="211"/>
      <c r="BL32" s="211"/>
      <c r="BM32" s="211"/>
      <c r="BN32" s="211"/>
      <c r="BO32" s="211"/>
      <c r="BP32" s="211"/>
      <c r="BQ32" s="211"/>
      <c r="BR32" s="207"/>
      <c r="BS32" s="207"/>
      <c r="BT32" s="207"/>
      <c r="BU32" s="207"/>
      <c r="BV32" s="207"/>
      <c r="BW32" s="207" t="s">
        <v>190</v>
      </c>
      <c r="BX32" s="207"/>
      <c r="BY32" s="207"/>
      <c r="BZ32" s="207"/>
      <c r="CA32" s="207"/>
      <c r="CB32" s="211"/>
      <c r="CC32" s="211"/>
      <c r="CD32" s="211"/>
      <c r="CE32" s="211"/>
      <c r="CF32" s="211"/>
      <c r="CG32" s="211"/>
      <c r="CH32" s="211"/>
      <c r="CI32" s="211"/>
      <c r="CJ32" s="211"/>
      <c r="CK32" s="211"/>
      <c r="CL32" s="211"/>
      <c r="CM32" s="211"/>
      <c r="CN32" s="211"/>
      <c r="CO32" s="211" t="s">
        <v>191</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x14ac:dyDescent="0.15">
      <c r="A33" s="183"/>
      <c r="B33" s="209"/>
      <c r="C33" s="391" t="s">
        <v>192</v>
      </c>
      <c r="D33" s="391"/>
      <c r="E33" s="390" t="s">
        <v>193</v>
      </c>
      <c r="F33" s="390"/>
      <c r="G33" s="390"/>
      <c r="H33" s="390"/>
      <c r="I33" s="390"/>
      <c r="J33" s="390"/>
      <c r="K33" s="390"/>
      <c r="L33" s="390"/>
      <c r="M33" s="390"/>
      <c r="N33" s="390"/>
      <c r="O33" s="390"/>
      <c r="P33" s="390"/>
      <c r="Q33" s="390"/>
      <c r="R33" s="390"/>
      <c r="S33" s="390"/>
      <c r="T33" s="212"/>
      <c r="U33" s="391" t="s">
        <v>194</v>
      </c>
      <c r="V33" s="391"/>
      <c r="W33" s="390" t="s">
        <v>195</v>
      </c>
      <c r="X33" s="390"/>
      <c r="Y33" s="390"/>
      <c r="Z33" s="390"/>
      <c r="AA33" s="390"/>
      <c r="AB33" s="390"/>
      <c r="AC33" s="390"/>
      <c r="AD33" s="390"/>
      <c r="AE33" s="390"/>
      <c r="AF33" s="390"/>
      <c r="AG33" s="390"/>
      <c r="AH33" s="390"/>
      <c r="AI33" s="390"/>
      <c r="AJ33" s="390"/>
      <c r="AK33" s="390"/>
      <c r="AL33" s="212"/>
      <c r="AM33" s="391" t="s">
        <v>194</v>
      </c>
      <c r="AN33" s="391"/>
      <c r="AO33" s="390" t="s">
        <v>196</v>
      </c>
      <c r="AP33" s="390"/>
      <c r="AQ33" s="390"/>
      <c r="AR33" s="390"/>
      <c r="AS33" s="390"/>
      <c r="AT33" s="390"/>
      <c r="AU33" s="390"/>
      <c r="AV33" s="390"/>
      <c r="AW33" s="390"/>
      <c r="AX33" s="390"/>
      <c r="AY33" s="390"/>
      <c r="AZ33" s="390"/>
      <c r="BA33" s="390"/>
      <c r="BB33" s="390"/>
      <c r="BC33" s="390"/>
      <c r="BD33" s="213"/>
      <c r="BE33" s="390" t="s">
        <v>197</v>
      </c>
      <c r="BF33" s="390"/>
      <c r="BG33" s="390" t="s">
        <v>198</v>
      </c>
      <c r="BH33" s="390"/>
      <c r="BI33" s="390"/>
      <c r="BJ33" s="390"/>
      <c r="BK33" s="390"/>
      <c r="BL33" s="390"/>
      <c r="BM33" s="390"/>
      <c r="BN33" s="390"/>
      <c r="BO33" s="390"/>
      <c r="BP33" s="390"/>
      <c r="BQ33" s="390"/>
      <c r="BR33" s="390"/>
      <c r="BS33" s="390"/>
      <c r="BT33" s="390"/>
      <c r="BU33" s="390"/>
      <c r="BV33" s="213"/>
      <c r="BW33" s="391" t="s">
        <v>197</v>
      </c>
      <c r="BX33" s="391"/>
      <c r="BY33" s="390" t="s">
        <v>199</v>
      </c>
      <c r="BZ33" s="390"/>
      <c r="CA33" s="390"/>
      <c r="CB33" s="390"/>
      <c r="CC33" s="390"/>
      <c r="CD33" s="390"/>
      <c r="CE33" s="390"/>
      <c r="CF33" s="390"/>
      <c r="CG33" s="390"/>
      <c r="CH33" s="390"/>
      <c r="CI33" s="390"/>
      <c r="CJ33" s="390"/>
      <c r="CK33" s="390"/>
      <c r="CL33" s="390"/>
      <c r="CM33" s="390"/>
      <c r="CN33" s="212"/>
      <c r="CO33" s="391" t="s">
        <v>194</v>
      </c>
      <c r="CP33" s="391"/>
      <c r="CQ33" s="390" t="s">
        <v>200</v>
      </c>
      <c r="CR33" s="390"/>
      <c r="CS33" s="390"/>
      <c r="CT33" s="390"/>
      <c r="CU33" s="390"/>
      <c r="CV33" s="390"/>
      <c r="CW33" s="390"/>
      <c r="CX33" s="390"/>
      <c r="CY33" s="390"/>
      <c r="CZ33" s="390"/>
      <c r="DA33" s="390"/>
      <c r="DB33" s="390"/>
      <c r="DC33" s="390"/>
      <c r="DD33" s="390"/>
      <c r="DE33" s="390"/>
      <c r="DF33" s="212"/>
      <c r="DG33" s="389" t="s">
        <v>201</v>
      </c>
      <c r="DH33" s="389"/>
      <c r="DI33" s="214"/>
      <c r="DJ33" s="182"/>
      <c r="DK33" s="182"/>
      <c r="DL33" s="182"/>
      <c r="DM33" s="182"/>
      <c r="DN33" s="182"/>
      <c r="DO33" s="182"/>
    </row>
    <row r="34" spans="1:119" ht="32.25" customHeight="1" x14ac:dyDescent="0.15">
      <c r="A34" s="183"/>
      <c r="B34" s="209"/>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0"/>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0"/>
      <c r="AM34" s="387" t="str">
        <f>IF(AO34="","",MAX(C34:D43,U34:V43)+1)</f>
        <v/>
      </c>
      <c r="AN34" s="387"/>
      <c r="AO34" s="386"/>
      <c r="AP34" s="386"/>
      <c r="AQ34" s="386"/>
      <c r="AR34" s="386"/>
      <c r="AS34" s="386"/>
      <c r="AT34" s="386"/>
      <c r="AU34" s="386"/>
      <c r="AV34" s="386"/>
      <c r="AW34" s="386"/>
      <c r="AX34" s="386"/>
      <c r="AY34" s="386"/>
      <c r="AZ34" s="386"/>
      <c r="BA34" s="386"/>
      <c r="BB34" s="386"/>
      <c r="BC34" s="386"/>
      <c r="BD34" s="210"/>
      <c r="BE34" s="387">
        <f>IF(BG34="","",MAX(C34:D43,U34:V43,AM34:AN43)+1)</f>
        <v>5</v>
      </c>
      <c r="BF34" s="387"/>
      <c r="BG34" s="386" t="str">
        <f>IF('各会計、関係団体の財政状況及び健全化判断比率'!B31="","",'各会計、関係団体の財政状況及び健全化判断比率'!B31)</f>
        <v>下水道事業特別会計</v>
      </c>
      <c r="BH34" s="386"/>
      <c r="BI34" s="386"/>
      <c r="BJ34" s="386"/>
      <c r="BK34" s="386"/>
      <c r="BL34" s="386"/>
      <c r="BM34" s="386"/>
      <c r="BN34" s="386"/>
      <c r="BO34" s="386"/>
      <c r="BP34" s="386"/>
      <c r="BQ34" s="386"/>
      <c r="BR34" s="386"/>
      <c r="BS34" s="386"/>
      <c r="BT34" s="386"/>
      <c r="BU34" s="386"/>
      <c r="BV34" s="210"/>
      <c r="BW34" s="387">
        <f>IF(BY34="","",MAX(C34:D43,U34:V43,AM34:AN43,BE34:BF43)+1)</f>
        <v>7</v>
      </c>
      <c r="BX34" s="387"/>
      <c r="BY34" s="386" t="str">
        <f>IF('各会計、関係団体の財政状況及び健全化判断比率'!B68="","",'各会計、関係団体の財政状況及び健全化判断比率'!B68)</f>
        <v>館林地区消防組合</v>
      </c>
      <c r="BZ34" s="386"/>
      <c r="CA34" s="386"/>
      <c r="CB34" s="386"/>
      <c r="CC34" s="386"/>
      <c r="CD34" s="386"/>
      <c r="CE34" s="386"/>
      <c r="CF34" s="386"/>
      <c r="CG34" s="386"/>
      <c r="CH34" s="386"/>
      <c r="CI34" s="386"/>
      <c r="CJ34" s="386"/>
      <c r="CK34" s="386"/>
      <c r="CL34" s="386"/>
      <c r="CM34" s="386"/>
      <c r="CN34" s="210"/>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07"/>
      <c r="DG34" s="388" t="str">
        <f>IF('各会計、関係団体の財政状況及び健全化判断比率'!BR7="","",'各会計、関係団体の財政状況及び健全化判断比率'!BR7)</f>
        <v/>
      </c>
      <c r="DH34" s="388"/>
      <c r="DI34" s="214"/>
      <c r="DJ34" s="182"/>
      <c r="DK34" s="182"/>
      <c r="DL34" s="182"/>
      <c r="DM34" s="182"/>
      <c r="DN34" s="182"/>
      <c r="DO34" s="182"/>
    </row>
    <row r="35" spans="1:119" ht="32.25" customHeight="1" x14ac:dyDescent="0.15">
      <c r="A35" s="183"/>
      <c r="B35" s="209"/>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0"/>
      <c r="U35" s="387">
        <f>IF(W35="","",U34+1)</f>
        <v>3</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0"/>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0"/>
      <c r="BE35" s="387">
        <f t="shared" ref="BE35:BE43" si="1">IF(BG35="","",BE34+1)</f>
        <v>6</v>
      </c>
      <c r="BF35" s="387"/>
      <c r="BG35" s="386" t="str">
        <f>IF('各会計、関係団体の財政状況及び健全化判断比率'!B32="","",'各会計、関係団体の財政状況及び健全化判断比率'!B32)</f>
        <v>農業集落排水事業特別会計</v>
      </c>
      <c r="BH35" s="386"/>
      <c r="BI35" s="386"/>
      <c r="BJ35" s="386"/>
      <c r="BK35" s="386"/>
      <c r="BL35" s="386"/>
      <c r="BM35" s="386"/>
      <c r="BN35" s="386"/>
      <c r="BO35" s="386"/>
      <c r="BP35" s="386"/>
      <c r="BQ35" s="386"/>
      <c r="BR35" s="386"/>
      <c r="BS35" s="386"/>
      <c r="BT35" s="386"/>
      <c r="BU35" s="386"/>
      <c r="BV35" s="210"/>
      <c r="BW35" s="387">
        <f t="shared" ref="BW35:BW43" si="2">IF(BY35="","",BW34+1)</f>
        <v>8</v>
      </c>
      <c r="BX35" s="387"/>
      <c r="BY35" s="386" t="str">
        <f>IF('各会計、関係団体の財政状況及び健全化判断比率'!B69="","",'各会計、関係団体の財政状況及び健全化判断比率'!B69)</f>
        <v>邑楽館林医療事務組合（一般会計）</v>
      </c>
      <c r="BZ35" s="386"/>
      <c r="CA35" s="386"/>
      <c r="CB35" s="386"/>
      <c r="CC35" s="386"/>
      <c r="CD35" s="386"/>
      <c r="CE35" s="386"/>
      <c r="CF35" s="386"/>
      <c r="CG35" s="386"/>
      <c r="CH35" s="386"/>
      <c r="CI35" s="386"/>
      <c r="CJ35" s="386"/>
      <c r="CK35" s="386"/>
      <c r="CL35" s="386"/>
      <c r="CM35" s="386"/>
      <c r="CN35" s="210"/>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07"/>
      <c r="DG35" s="388" t="str">
        <f>IF('各会計、関係団体の財政状況及び健全化判断比率'!BR8="","",'各会計、関係団体の財政状況及び健全化判断比率'!BR8)</f>
        <v/>
      </c>
      <c r="DH35" s="388"/>
      <c r="DI35" s="214"/>
      <c r="DJ35" s="182"/>
      <c r="DK35" s="182"/>
      <c r="DL35" s="182"/>
      <c r="DM35" s="182"/>
      <c r="DN35" s="182"/>
      <c r="DO35" s="182"/>
    </row>
    <row r="36" spans="1:119" ht="32.25" customHeight="1" x14ac:dyDescent="0.15">
      <c r="A36" s="183"/>
      <c r="B36" s="209"/>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0"/>
      <c r="U36" s="387">
        <f t="shared" ref="U36:U43" si="4">IF(W36="","",U35+1)</f>
        <v>4</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0"/>
      <c r="AM36" s="387" t="str">
        <f t="shared" si="0"/>
        <v/>
      </c>
      <c r="AN36" s="387"/>
      <c r="AO36" s="386"/>
      <c r="AP36" s="386"/>
      <c r="AQ36" s="386"/>
      <c r="AR36" s="386"/>
      <c r="AS36" s="386"/>
      <c r="AT36" s="386"/>
      <c r="AU36" s="386"/>
      <c r="AV36" s="386"/>
      <c r="AW36" s="386"/>
      <c r="AX36" s="386"/>
      <c r="AY36" s="386"/>
      <c r="AZ36" s="386"/>
      <c r="BA36" s="386"/>
      <c r="BB36" s="386"/>
      <c r="BC36" s="386"/>
      <c r="BD36" s="210"/>
      <c r="BE36" s="387" t="str">
        <f t="shared" si="1"/>
        <v/>
      </c>
      <c r="BF36" s="387"/>
      <c r="BG36" s="386"/>
      <c r="BH36" s="386"/>
      <c r="BI36" s="386"/>
      <c r="BJ36" s="386"/>
      <c r="BK36" s="386"/>
      <c r="BL36" s="386"/>
      <c r="BM36" s="386"/>
      <c r="BN36" s="386"/>
      <c r="BO36" s="386"/>
      <c r="BP36" s="386"/>
      <c r="BQ36" s="386"/>
      <c r="BR36" s="386"/>
      <c r="BS36" s="386"/>
      <c r="BT36" s="386"/>
      <c r="BU36" s="386"/>
      <c r="BV36" s="210"/>
      <c r="BW36" s="387">
        <f t="shared" si="2"/>
        <v>9</v>
      </c>
      <c r="BX36" s="387"/>
      <c r="BY36" s="386" t="str">
        <f>IF('各会計、関係団体の財政状況及び健全化判断比率'!B70="","",'各会計、関係団体の財政状況及び健全化判断比率'!B70)</f>
        <v>邑楽館林医療事務組合（病院事業会計）</v>
      </c>
      <c r="BZ36" s="386"/>
      <c r="CA36" s="386"/>
      <c r="CB36" s="386"/>
      <c r="CC36" s="386"/>
      <c r="CD36" s="386"/>
      <c r="CE36" s="386"/>
      <c r="CF36" s="386"/>
      <c r="CG36" s="386"/>
      <c r="CH36" s="386"/>
      <c r="CI36" s="386"/>
      <c r="CJ36" s="386"/>
      <c r="CK36" s="386"/>
      <c r="CL36" s="386"/>
      <c r="CM36" s="386"/>
      <c r="CN36" s="210"/>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07"/>
      <c r="DG36" s="388" t="str">
        <f>IF('各会計、関係団体の財政状況及び健全化判断比率'!BR9="","",'各会計、関係団体の財政状況及び健全化判断比率'!BR9)</f>
        <v/>
      </c>
      <c r="DH36" s="388"/>
      <c r="DI36" s="214"/>
      <c r="DJ36" s="182"/>
      <c r="DK36" s="182"/>
      <c r="DL36" s="182"/>
      <c r="DM36" s="182"/>
      <c r="DN36" s="182"/>
      <c r="DO36" s="182"/>
    </row>
    <row r="37" spans="1:119" ht="32.25" customHeight="1" x14ac:dyDescent="0.15">
      <c r="A37" s="183"/>
      <c r="B37" s="209"/>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0"/>
      <c r="U37" s="387" t="str">
        <f t="shared" si="4"/>
        <v/>
      </c>
      <c r="V37" s="387"/>
      <c r="W37" s="386"/>
      <c r="X37" s="386"/>
      <c r="Y37" s="386"/>
      <c r="Z37" s="386"/>
      <c r="AA37" s="386"/>
      <c r="AB37" s="386"/>
      <c r="AC37" s="386"/>
      <c r="AD37" s="386"/>
      <c r="AE37" s="386"/>
      <c r="AF37" s="386"/>
      <c r="AG37" s="386"/>
      <c r="AH37" s="386"/>
      <c r="AI37" s="386"/>
      <c r="AJ37" s="386"/>
      <c r="AK37" s="386"/>
      <c r="AL37" s="210"/>
      <c r="AM37" s="387" t="str">
        <f t="shared" si="0"/>
        <v/>
      </c>
      <c r="AN37" s="387"/>
      <c r="AO37" s="386"/>
      <c r="AP37" s="386"/>
      <c r="AQ37" s="386"/>
      <c r="AR37" s="386"/>
      <c r="AS37" s="386"/>
      <c r="AT37" s="386"/>
      <c r="AU37" s="386"/>
      <c r="AV37" s="386"/>
      <c r="AW37" s="386"/>
      <c r="AX37" s="386"/>
      <c r="AY37" s="386"/>
      <c r="AZ37" s="386"/>
      <c r="BA37" s="386"/>
      <c r="BB37" s="386"/>
      <c r="BC37" s="386"/>
      <c r="BD37" s="210"/>
      <c r="BE37" s="387" t="str">
        <f t="shared" si="1"/>
        <v/>
      </c>
      <c r="BF37" s="387"/>
      <c r="BG37" s="386"/>
      <c r="BH37" s="386"/>
      <c r="BI37" s="386"/>
      <c r="BJ37" s="386"/>
      <c r="BK37" s="386"/>
      <c r="BL37" s="386"/>
      <c r="BM37" s="386"/>
      <c r="BN37" s="386"/>
      <c r="BO37" s="386"/>
      <c r="BP37" s="386"/>
      <c r="BQ37" s="386"/>
      <c r="BR37" s="386"/>
      <c r="BS37" s="386"/>
      <c r="BT37" s="386"/>
      <c r="BU37" s="386"/>
      <c r="BV37" s="210"/>
      <c r="BW37" s="387">
        <f t="shared" si="2"/>
        <v>10</v>
      </c>
      <c r="BX37" s="387"/>
      <c r="BY37" s="386" t="str">
        <f>IF('各会計、関係団体の財政状況及び健全化判断比率'!B71="","",'各会計、関係団体の財政状況及び健全化判断比率'!B71)</f>
        <v>館林衛生施設組合</v>
      </c>
      <c r="BZ37" s="386"/>
      <c r="CA37" s="386"/>
      <c r="CB37" s="386"/>
      <c r="CC37" s="386"/>
      <c r="CD37" s="386"/>
      <c r="CE37" s="386"/>
      <c r="CF37" s="386"/>
      <c r="CG37" s="386"/>
      <c r="CH37" s="386"/>
      <c r="CI37" s="386"/>
      <c r="CJ37" s="386"/>
      <c r="CK37" s="386"/>
      <c r="CL37" s="386"/>
      <c r="CM37" s="386"/>
      <c r="CN37" s="210"/>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07"/>
      <c r="DG37" s="388" t="str">
        <f>IF('各会計、関係団体の財政状況及び健全化判断比率'!BR10="","",'各会計、関係団体の財政状況及び健全化判断比率'!BR10)</f>
        <v/>
      </c>
      <c r="DH37" s="388"/>
      <c r="DI37" s="214"/>
      <c r="DJ37" s="182"/>
      <c r="DK37" s="182"/>
      <c r="DL37" s="182"/>
      <c r="DM37" s="182"/>
      <c r="DN37" s="182"/>
      <c r="DO37" s="182"/>
    </row>
    <row r="38" spans="1:119" ht="32.25" customHeight="1" x14ac:dyDescent="0.15">
      <c r="A38" s="183"/>
      <c r="B38" s="209"/>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0"/>
      <c r="U38" s="387" t="str">
        <f t="shared" si="4"/>
        <v/>
      </c>
      <c r="V38" s="387"/>
      <c r="W38" s="386"/>
      <c r="X38" s="386"/>
      <c r="Y38" s="386"/>
      <c r="Z38" s="386"/>
      <c r="AA38" s="386"/>
      <c r="AB38" s="386"/>
      <c r="AC38" s="386"/>
      <c r="AD38" s="386"/>
      <c r="AE38" s="386"/>
      <c r="AF38" s="386"/>
      <c r="AG38" s="386"/>
      <c r="AH38" s="386"/>
      <c r="AI38" s="386"/>
      <c r="AJ38" s="386"/>
      <c r="AK38" s="386"/>
      <c r="AL38" s="210"/>
      <c r="AM38" s="387" t="str">
        <f t="shared" si="0"/>
        <v/>
      </c>
      <c r="AN38" s="387"/>
      <c r="AO38" s="386"/>
      <c r="AP38" s="386"/>
      <c r="AQ38" s="386"/>
      <c r="AR38" s="386"/>
      <c r="AS38" s="386"/>
      <c r="AT38" s="386"/>
      <c r="AU38" s="386"/>
      <c r="AV38" s="386"/>
      <c r="AW38" s="386"/>
      <c r="AX38" s="386"/>
      <c r="AY38" s="386"/>
      <c r="AZ38" s="386"/>
      <c r="BA38" s="386"/>
      <c r="BB38" s="386"/>
      <c r="BC38" s="386"/>
      <c r="BD38" s="210"/>
      <c r="BE38" s="387" t="str">
        <f t="shared" si="1"/>
        <v/>
      </c>
      <c r="BF38" s="387"/>
      <c r="BG38" s="386"/>
      <c r="BH38" s="386"/>
      <c r="BI38" s="386"/>
      <c r="BJ38" s="386"/>
      <c r="BK38" s="386"/>
      <c r="BL38" s="386"/>
      <c r="BM38" s="386"/>
      <c r="BN38" s="386"/>
      <c r="BO38" s="386"/>
      <c r="BP38" s="386"/>
      <c r="BQ38" s="386"/>
      <c r="BR38" s="386"/>
      <c r="BS38" s="386"/>
      <c r="BT38" s="386"/>
      <c r="BU38" s="386"/>
      <c r="BV38" s="210"/>
      <c r="BW38" s="387">
        <f t="shared" si="2"/>
        <v>11</v>
      </c>
      <c r="BX38" s="387"/>
      <c r="BY38" s="386" t="str">
        <f>IF('各会計、関係団体の財政状況及び健全化判断比率'!B72="","",'各会計、関係団体の財政状況及び健全化判断比率'!B72)</f>
        <v>群馬県後期高齢者医療広域連合（一般会計）</v>
      </c>
      <c r="BZ38" s="386"/>
      <c r="CA38" s="386"/>
      <c r="CB38" s="386"/>
      <c r="CC38" s="386"/>
      <c r="CD38" s="386"/>
      <c r="CE38" s="386"/>
      <c r="CF38" s="386"/>
      <c r="CG38" s="386"/>
      <c r="CH38" s="386"/>
      <c r="CI38" s="386"/>
      <c r="CJ38" s="386"/>
      <c r="CK38" s="386"/>
      <c r="CL38" s="386"/>
      <c r="CM38" s="386"/>
      <c r="CN38" s="210"/>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07"/>
      <c r="DG38" s="388" t="str">
        <f>IF('各会計、関係団体の財政状況及び健全化判断比率'!BR11="","",'各会計、関係団体の財政状況及び健全化判断比率'!BR11)</f>
        <v/>
      </c>
      <c r="DH38" s="388"/>
      <c r="DI38" s="214"/>
      <c r="DJ38" s="182"/>
      <c r="DK38" s="182"/>
      <c r="DL38" s="182"/>
      <c r="DM38" s="182"/>
      <c r="DN38" s="182"/>
      <c r="DO38" s="182"/>
    </row>
    <row r="39" spans="1:119" ht="32.25" customHeight="1" x14ac:dyDescent="0.15">
      <c r="A39" s="183"/>
      <c r="B39" s="209"/>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0"/>
      <c r="U39" s="387" t="str">
        <f t="shared" si="4"/>
        <v/>
      </c>
      <c r="V39" s="387"/>
      <c r="W39" s="386"/>
      <c r="X39" s="386"/>
      <c r="Y39" s="386"/>
      <c r="Z39" s="386"/>
      <c r="AA39" s="386"/>
      <c r="AB39" s="386"/>
      <c r="AC39" s="386"/>
      <c r="AD39" s="386"/>
      <c r="AE39" s="386"/>
      <c r="AF39" s="386"/>
      <c r="AG39" s="386"/>
      <c r="AH39" s="386"/>
      <c r="AI39" s="386"/>
      <c r="AJ39" s="386"/>
      <c r="AK39" s="386"/>
      <c r="AL39" s="210"/>
      <c r="AM39" s="387" t="str">
        <f t="shared" si="0"/>
        <v/>
      </c>
      <c r="AN39" s="387"/>
      <c r="AO39" s="386"/>
      <c r="AP39" s="386"/>
      <c r="AQ39" s="386"/>
      <c r="AR39" s="386"/>
      <c r="AS39" s="386"/>
      <c r="AT39" s="386"/>
      <c r="AU39" s="386"/>
      <c r="AV39" s="386"/>
      <c r="AW39" s="386"/>
      <c r="AX39" s="386"/>
      <c r="AY39" s="386"/>
      <c r="AZ39" s="386"/>
      <c r="BA39" s="386"/>
      <c r="BB39" s="386"/>
      <c r="BC39" s="386"/>
      <c r="BD39" s="210"/>
      <c r="BE39" s="387" t="str">
        <f t="shared" si="1"/>
        <v/>
      </c>
      <c r="BF39" s="387"/>
      <c r="BG39" s="386"/>
      <c r="BH39" s="386"/>
      <c r="BI39" s="386"/>
      <c r="BJ39" s="386"/>
      <c r="BK39" s="386"/>
      <c r="BL39" s="386"/>
      <c r="BM39" s="386"/>
      <c r="BN39" s="386"/>
      <c r="BO39" s="386"/>
      <c r="BP39" s="386"/>
      <c r="BQ39" s="386"/>
      <c r="BR39" s="386"/>
      <c r="BS39" s="386"/>
      <c r="BT39" s="386"/>
      <c r="BU39" s="386"/>
      <c r="BV39" s="210"/>
      <c r="BW39" s="387">
        <f t="shared" si="2"/>
        <v>12</v>
      </c>
      <c r="BX39" s="387"/>
      <c r="BY39" s="386" t="str">
        <f>IF('各会計、関係団体の財政状況及び健全化判断比率'!B73="","",'各会計、関係団体の財政状況及び健全化判断比率'!B73)</f>
        <v>群馬県後期高齢者医療広域連合（事業会計）</v>
      </c>
      <c r="BZ39" s="386"/>
      <c r="CA39" s="386"/>
      <c r="CB39" s="386"/>
      <c r="CC39" s="386"/>
      <c r="CD39" s="386"/>
      <c r="CE39" s="386"/>
      <c r="CF39" s="386"/>
      <c r="CG39" s="386"/>
      <c r="CH39" s="386"/>
      <c r="CI39" s="386"/>
      <c r="CJ39" s="386"/>
      <c r="CK39" s="386"/>
      <c r="CL39" s="386"/>
      <c r="CM39" s="386"/>
      <c r="CN39" s="210"/>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07"/>
      <c r="DG39" s="388" t="str">
        <f>IF('各会計、関係団体の財政状況及び健全化判断比率'!BR12="","",'各会計、関係団体の財政状況及び健全化判断比率'!BR12)</f>
        <v/>
      </c>
      <c r="DH39" s="388"/>
      <c r="DI39" s="214"/>
      <c r="DJ39" s="182"/>
      <c r="DK39" s="182"/>
      <c r="DL39" s="182"/>
      <c r="DM39" s="182"/>
      <c r="DN39" s="182"/>
      <c r="DO39" s="182"/>
    </row>
    <row r="40" spans="1:119" ht="32.25" customHeight="1" x14ac:dyDescent="0.15">
      <c r="A40" s="183"/>
      <c r="B40" s="209"/>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0"/>
      <c r="U40" s="387" t="str">
        <f t="shared" si="4"/>
        <v/>
      </c>
      <c r="V40" s="387"/>
      <c r="W40" s="386"/>
      <c r="X40" s="386"/>
      <c r="Y40" s="386"/>
      <c r="Z40" s="386"/>
      <c r="AA40" s="386"/>
      <c r="AB40" s="386"/>
      <c r="AC40" s="386"/>
      <c r="AD40" s="386"/>
      <c r="AE40" s="386"/>
      <c r="AF40" s="386"/>
      <c r="AG40" s="386"/>
      <c r="AH40" s="386"/>
      <c r="AI40" s="386"/>
      <c r="AJ40" s="386"/>
      <c r="AK40" s="386"/>
      <c r="AL40" s="210"/>
      <c r="AM40" s="387" t="str">
        <f t="shared" si="0"/>
        <v/>
      </c>
      <c r="AN40" s="387"/>
      <c r="AO40" s="386"/>
      <c r="AP40" s="386"/>
      <c r="AQ40" s="386"/>
      <c r="AR40" s="386"/>
      <c r="AS40" s="386"/>
      <c r="AT40" s="386"/>
      <c r="AU40" s="386"/>
      <c r="AV40" s="386"/>
      <c r="AW40" s="386"/>
      <c r="AX40" s="386"/>
      <c r="AY40" s="386"/>
      <c r="AZ40" s="386"/>
      <c r="BA40" s="386"/>
      <c r="BB40" s="386"/>
      <c r="BC40" s="386"/>
      <c r="BD40" s="210"/>
      <c r="BE40" s="387" t="str">
        <f t="shared" si="1"/>
        <v/>
      </c>
      <c r="BF40" s="387"/>
      <c r="BG40" s="386"/>
      <c r="BH40" s="386"/>
      <c r="BI40" s="386"/>
      <c r="BJ40" s="386"/>
      <c r="BK40" s="386"/>
      <c r="BL40" s="386"/>
      <c r="BM40" s="386"/>
      <c r="BN40" s="386"/>
      <c r="BO40" s="386"/>
      <c r="BP40" s="386"/>
      <c r="BQ40" s="386"/>
      <c r="BR40" s="386"/>
      <c r="BS40" s="386"/>
      <c r="BT40" s="386"/>
      <c r="BU40" s="386"/>
      <c r="BV40" s="210"/>
      <c r="BW40" s="387">
        <f t="shared" si="2"/>
        <v>13</v>
      </c>
      <c r="BX40" s="387"/>
      <c r="BY40" s="386" t="str">
        <f>IF('各会計、関係団体の財政状況及び健全化判断比率'!B74="","",'各会計、関係団体の財政状況及び健全化判断比率'!B74)</f>
        <v>群馬県市町村会館管理組合</v>
      </c>
      <c r="BZ40" s="386"/>
      <c r="CA40" s="386"/>
      <c r="CB40" s="386"/>
      <c r="CC40" s="386"/>
      <c r="CD40" s="386"/>
      <c r="CE40" s="386"/>
      <c r="CF40" s="386"/>
      <c r="CG40" s="386"/>
      <c r="CH40" s="386"/>
      <c r="CI40" s="386"/>
      <c r="CJ40" s="386"/>
      <c r="CK40" s="386"/>
      <c r="CL40" s="386"/>
      <c r="CM40" s="386"/>
      <c r="CN40" s="210"/>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07"/>
      <c r="DG40" s="388" t="str">
        <f>IF('各会計、関係団体の財政状況及び健全化判断比率'!BR13="","",'各会計、関係団体の財政状況及び健全化判断比率'!BR13)</f>
        <v/>
      </c>
      <c r="DH40" s="388"/>
      <c r="DI40" s="214"/>
      <c r="DJ40" s="182"/>
      <c r="DK40" s="182"/>
      <c r="DL40" s="182"/>
      <c r="DM40" s="182"/>
      <c r="DN40" s="182"/>
      <c r="DO40" s="182"/>
    </row>
    <row r="41" spans="1:119" ht="32.25" customHeight="1" x14ac:dyDescent="0.15">
      <c r="A41" s="183"/>
      <c r="B41" s="209"/>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0"/>
      <c r="U41" s="387" t="str">
        <f t="shared" si="4"/>
        <v/>
      </c>
      <c r="V41" s="387"/>
      <c r="W41" s="386"/>
      <c r="X41" s="386"/>
      <c r="Y41" s="386"/>
      <c r="Z41" s="386"/>
      <c r="AA41" s="386"/>
      <c r="AB41" s="386"/>
      <c r="AC41" s="386"/>
      <c r="AD41" s="386"/>
      <c r="AE41" s="386"/>
      <c r="AF41" s="386"/>
      <c r="AG41" s="386"/>
      <c r="AH41" s="386"/>
      <c r="AI41" s="386"/>
      <c r="AJ41" s="386"/>
      <c r="AK41" s="386"/>
      <c r="AL41" s="210"/>
      <c r="AM41" s="387" t="str">
        <f t="shared" si="0"/>
        <v/>
      </c>
      <c r="AN41" s="387"/>
      <c r="AO41" s="386"/>
      <c r="AP41" s="386"/>
      <c r="AQ41" s="386"/>
      <c r="AR41" s="386"/>
      <c r="AS41" s="386"/>
      <c r="AT41" s="386"/>
      <c r="AU41" s="386"/>
      <c r="AV41" s="386"/>
      <c r="AW41" s="386"/>
      <c r="AX41" s="386"/>
      <c r="AY41" s="386"/>
      <c r="AZ41" s="386"/>
      <c r="BA41" s="386"/>
      <c r="BB41" s="386"/>
      <c r="BC41" s="386"/>
      <c r="BD41" s="210"/>
      <c r="BE41" s="387" t="str">
        <f t="shared" si="1"/>
        <v/>
      </c>
      <c r="BF41" s="387"/>
      <c r="BG41" s="386"/>
      <c r="BH41" s="386"/>
      <c r="BI41" s="386"/>
      <c r="BJ41" s="386"/>
      <c r="BK41" s="386"/>
      <c r="BL41" s="386"/>
      <c r="BM41" s="386"/>
      <c r="BN41" s="386"/>
      <c r="BO41" s="386"/>
      <c r="BP41" s="386"/>
      <c r="BQ41" s="386"/>
      <c r="BR41" s="386"/>
      <c r="BS41" s="386"/>
      <c r="BT41" s="386"/>
      <c r="BU41" s="386"/>
      <c r="BV41" s="210"/>
      <c r="BW41" s="387">
        <f t="shared" si="2"/>
        <v>14</v>
      </c>
      <c r="BX41" s="387"/>
      <c r="BY41" s="386" t="str">
        <f>IF('各会計、関係団体の財政状況及び健全化判断比率'!B75="","",'各会計、関係団体の財政状況及び健全化判断比率'!B75)</f>
        <v>群馬東部水道企業団</v>
      </c>
      <c r="BZ41" s="386"/>
      <c r="CA41" s="386"/>
      <c r="CB41" s="386"/>
      <c r="CC41" s="386"/>
      <c r="CD41" s="386"/>
      <c r="CE41" s="386"/>
      <c r="CF41" s="386"/>
      <c r="CG41" s="386"/>
      <c r="CH41" s="386"/>
      <c r="CI41" s="386"/>
      <c r="CJ41" s="386"/>
      <c r="CK41" s="386"/>
      <c r="CL41" s="386"/>
      <c r="CM41" s="386"/>
      <c r="CN41" s="210"/>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07"/>
      <c r="DG41" s="388" t="str">
        <f>IF('各会計、関係団体の財政状況及び健全化判断比率'!BR14="","",'各会計、関係団体の財政状況及び健全化判断比率'!BR14)</f>
        <v/>
      </c>
      <c r="DH41" s="388"/>
      <c r="DI41" s="214"/>
      <c r="DJ41" s="182"/>
      <c r="DK41" s="182"/>
      <c r="DL41" s="182"/>
      <c r="DM41" s="182"/>
      <c r="DN41" s="182"/>
      <c r="DO41" s="182"/>
    </row>
    <row r="42" spans="1:119" ht="32.25" customHeight="1" x14ac:dyDescent="0.15">
      <c r="A42" s="182"/>
      <c r="B42" s="209"/>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0"/>
      <c r="U42" s="387" t="str">
        <f t="shared" si="4"/>
        <v/>
      </c>
      <c r="V42" s="387"/>
      <c r="W42" s="386"/>
      <c r="X42" s="386"/>
      <c r="Y42" s="386"/>
      <c r="Z42" s="386"/>
      <c r="AA42" s="386"/>
      <c r="AB42" s="386"/>
      <c r="AC42" s="386"/>
      <c r="AD42" s="386"/>
      <c r="AE42" s="386"/>
      <c r="AF42" s="386"/>
      <c r="AG42" s="386"/>
      <c r="AH42" s="386"/>
      <c r="AI42" s="386"/>
      <c r="AJ42" s="386"/>
      <c r="AK42" s="386"/>
      <c r="AL42" s="210"/>
      <c r="AM42" s="387" t="str">
        <f t="shared" si="0"/>
        <v/>
      </c>
      <c r="AN42" s="387"/>
      <c r="AO42" s="386"/>
      <c r="AP42" s="386"/>
      <c r="AQ42" s="386"/>
      <c r="AR42" s="386"/>
      <c r="AS42" s="386"/>
      <c r="AT42" s="386"/>
      <c r="AU42" s="386"/>
      <c r="AV42" s="386"/>
      <c r="AW42" s="386"/>
      <c r="AX42" s="386"/>
      <c r="AY42" s="386"/>
      <c r="AZ42" s="386"/>
      <c r="BA42" s="386"/>
      <c r="BB42" s="386"/>
      <c r="BC42" s="386"/>
      <c r="BD42" s="210"/>
      <c r="BE42" s="387" t="str">
        <f t="shared" si="1"/>
        <v/>
      </c>
      <c r="BF42" s="387"/>
      <c r="BG42" s="386"/>
      <c r="BH42" s="386"/>
      <c r="BI42" s="386"/>
      <c r="BJ42" s="386"/>
      <c r="BK42" s="386"/>
      <c r="BL42" s="386"/>
      <c r="BM42" s="386"/>
      <c r="BN42" s="386"/>
      <c r="BO42" s="386"/>
      <c r="BP42" s="386"/>
      <c r="BQ42" s="386"/>
      <c r="BR42" s="386"/>
      <c r="BS42" s="386"/>
      <c r="BT42" s="386"/>
      <c r="BU42" s="386"/>
      <c r="BV42" s="210"/>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0"/>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07"/>
      <c r="DG42" s="388" t="str">
        <f>IF('各会計、関係団体の財政状況及び健全化判断比率'!BR15="","",'各会計、関係団体の財政状況及び健全化判断比率'!BR15)</f>
        <v/>
      </c>
      <c r="DH42" s="388"/>
      <c r="DI42" s="214"/>
      <c r="DJ42" s="182"/>
      <c r="DK42" s="182"/>
      <c r="DL42" s="182"/>
      <c r="DM42" s="182"/>
      <c r="DN42" s="182"/>
      <c r="DO42" s="182"/>
    </row>
    <row r="43" spans="1:119" ht="32.25" customHeight="1" x14ac:dyDescent="0.15">
      <c r="A43" s="182"/>
      <c r="B43" s="209"/>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0"/>
      <c r="U43" s="387" t="str">
        <f t="shared" si="4"/>
        <v/>
      </c>
      <c r="V43" s="387"/>
      <c r="W43" s="386"/>
      <c r="X43" s="386"/>
      <c r="Y43" s="386"/>
      <c r="Z43" s="386"/>
      <c r="AA43" s="386"/>
      <c r="AB43" s="386"/>
      <c r="AC43" s="386"/>
      <c r="AD43" s="386"/>
      <c r="AE43" s="386"/>
      <c r="AF43" s="386"/>
      <c r="AG43" s="386"/>
      <c r="AH43" s="386"/>
      <c r="AI43" s="386"/>
      <c r="AJ43" s="386"/>
      <c r="AK43" s="386"/>
      <c r="AL43" s="210"/>
      <c r="AM43" s="387" t="str">
        <f t="shared" si="0"/>
        <v/>
      </c>
      <c r="AN43" s="387"/>
      <c r="AO43" s="386"/>
      <c r="AP43" s="386"/>
      <c r="AQ43" s="386"/>
      <c r="AR43" s="386"/>
      <c r="AS43" s="386"/>
      <c r="AT43" s="386"/>
      <c r="AU43" s="386"/>
      <c r="AV43" s="386"/>
      <c r="AW43" s="386"/>
      <c r="AX43" s="386"/>
      <c r="AY43" s="386"/>
      <c r="AZ43" s="386"/>
      <c r="BA43" s="386"/>
      <c r="BB43" s="386"/>
      <c r="BC43" s="386"/>
      <c r="BD43" s="210"/>
      <c r="BE43" s="387" t="str">
        <f t="shared" si="1"/>
        <v/>
      </c>
      <c r="BF43" s="387"/>
      <c r="BG43" s="386"/>
      <c r="BH43" s="386"/>
      <c r="BI43" s="386"/>
      <c r="BJ43" s="386"/>
      <c r="BK43" s="386"/>
      <c r="BL43" s="386"/>
      <c r="BM43" s="386"/>
      <c r="BN43" s="386"/>
      <c r="BO43" s="386"/>
      <c r="BP43" s="386"/>
      <c r="BQ43" s="386"/>
      <c r="BR43" s="386"/>
      <c r="BS43" s="386"/>
      <c r="BT43" s="386"/>
      <c r="BU43" s="386"/>
      <c r="BV43" s="210"/>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0"/>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07"/>
      <c r="DG43" s="388" t="str">
        <f>IF('各会計、関係団体の財政状況及び健全化判断比率'!BR16="","",'各会計、関係団体の財政状況及び健全化判断比率'!BR16)</f>
        <v/>
      </c>
      <c r="DH43" s="388"/>
      <c r="DI43" s="214"/>
      <c r="DJ43" s="182"/>
      <c r="DK43" s="182"/>
      <c r="DL43" s="182"/>
      <c r="DM43" s="182"/>
      <c r="DN43" s="182"/>
      <c r="DO43" s="182"/>
    </row>
    <row r="44" spans="1:119" ht="13.5" customHeight="1" thickBot="1" x14ac:dyDescent="0.2">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x14ac:dyDescent="0.1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x14ac:dyDescent="0.15">
      <c r="B46" s="182" t="s">
        <v>202</v>
      </c>
      <c r="C46" s="182"/>
      <c r="D46" s="182"/>
      <c r="E46" s="182" t="s">
        <v>203</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x14ac:dyDescent="0.15">
      <c r="B47" s="182"/>
      <c r="C47" s="182"/>
      <c r="D47" s="182"/>
      <c r="E47" s="182" t="s">
        <v>204</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x14ac:dyDescent="0.15">
      <c r="B48" s="182"/>
      <c r="C48" s="182"/>
      <c r="D48" s="182"/>
      <c r="E48" s="182" t="s">
        <v>205</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x14ac:dyDescent="0.15">
      <c r="E49" s="218" t="s">
        <v>206</v>
      </c>
    </row>
    <row r="50" spans="5:5" x14ac:dyDescent="0.15">
      <c r="E50" s="184" t="s">
        <v>207</v>
      </c>
    </row>
    <row r="51" spans="5:5" x14ac:dyDescent="0.15">
      <c r="E51" s="184" t="s">
        <v>208</v>
      </c>
    </row>
    <row r="52" spans="5:5" x14ac:dyDescent="0.15">
      <c r="E52" s="184" t="s">
        <v>209</v>
      </c>
    </row>
    <row r="53" spans="5:5" x14ac:dyDescent="0.15"/>
    <row r="54" spans="5:5" x14ac:dyDescent="0.15"/>
    <row r="55" spans="5:5" x14ac:dyDescent="0.15"/>
    <row r="56" spans="5:5" x14ac:dyDescent="0.15"/>
  </sheetData>
  <sheetProtection algorithmName="SHA-512" hashValue="tBz9VGsFAOT59p0jP4UjPkfI39z9Kv5pTeTff1vpUfIatUXYGWGQzDm2Vmw/g77VCgZSDQn5bwfeGpIn1g8Hqg==" saltValue="YPeEguuIaywEDo/BzSSN8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00B0F0"/>
    <pageSetUpPr fitToPage="1"/>
  </sheetPr>
  <dimension ref="A1:P45"/>
  <sheetViews>
    <sheetView showGridLines="0" topLeftCell="A25" zoomScaleSheetLayoutView="100" workbookViewId="0">
      <selection activeCell="K41" sqref="K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0" t="s">
        <v>558</v>
      </c>
      <c r="D34" s="1210"/>
      <c r="E34" s="1211"/>
      <c r="F34" s="32">
        <v>13.78</v>
      </c>
      <c r="G34" s="33">
        <v>11.64</v>
      </c>
      <c r="H34" s="33">
        <v>10.33</v>
      </c>
      <c r="I34" s="33">
        <v>12.85</v>
      </c>
      <c r="J34" s="34">
        <v>11.95</v>
      </c>
      <c r="K34" s="22"/>
      <c r="L34" s="22"/>
      <c r="M34" s="22"/>
      <c r="N34" s="22"/>
      <c r="O34" s="22"/>
      <c r="P34" s="22"/>
    </row>
    <row r="35" spans="1:16" ht="39" customHeight="1" x14ac:dyDescent="0.15">
      <c r="A35" s="22"/>
      <c r="B35" s="35"/>
      <c r="C35" s="1204" t="s">
        <v>559</v>
      </c>
      <c r="D35" s="1205"/>
      <c r="E35" s="1206"/>
      <c r="F35" s="36">
        <v>1.27</v>
      </c>
      <c r="G35" s="37">
        <v>1.36</v>
      </c>
      <c r="H35" s="37">
        <v>1.91</v>
      </c>
      <c r="I35" s="37">
        <v>1.74</v>
      </c>
      <c r="J35" s="38">
        <v>2</v>
      </c>
      <c r="K35" s="22"/>
      <c r="L35" s="22"/>
      <c r="M35" s="22"/>
      <c r="N35" s="22"/>
      <c r="O35" s="22"/>
      <c r="P35" s="22"/>
    </row>
    <row r="36" spans="1:16" ht="39" customHeight="1" x14ac:dyDescent="0.15">
      <c r="A36" s="22"/>
      <c r="B36" s="35"/>
      <c r="C36" s="1204" t="s">
        <v>560</v>
      </c>
      <c r="D36" s="1205"/>
      <c r="E36" s="1206"/>
      <c r="F36" s="36">
        <v>0.73</v>
      </c>
      <c r="G36" s="37">
        <v>0.73</v>
      </c>
      <c r="H36" s="37">
        <v>0.51</v>
      </c>
      <c r="I36" s="37">
        <v>0.72</v>
      </c>
      <c r="J36" s="38">
        <v>0.64</v>
      </c>
      <c r="K36" s="22"/>
      <c r="L36" s="22"/>
      <c r="M36" s="22"/>
      <c r="N36" s="22"/>
      <c r="O36" s="22"/>
      <c r="P36" s="22"/>
    </row>
    <row r="37" spans="1:16" ht="39" customHeight="1" x14ac:dyDescent="0.15">
      <c r="A37" s="22"/>
      <c r="B37" s="35"/>
      <c r="C37" s="1204" t="s">
        <v>561</v>
      </c>
      <c r="D37" s="1205"/>
      <c r="E37" s="1206"/>
      <c r="F37" s="36">
        <v>0.37</v>
      </c>
      <c r="G37" s="37">
        <v>0.32</v>
      </c>
      <c r="H37" s="37">
        <v>0.28999999999999998</v>
      </c>
      <c r="I37" s="37">
        <v>0.27</v>
      </c>
      <c r="J37" s="38">
        <v>0.22</v>
      </c>
      <c r="K37" s="22"/>
      <c r="L37" s="22"/>
      <c r="M37" s="22"/>
      <c r="N37" s="22"/>
      <c r="O37" s="22"/>
      <c r="P37" s="22"/>
    </row>
    <row r="38" spans="1:16" ht="39" customHeight="1" x14ac:dyDescent="0.15">
      <c r="A38" s="22"/>
      <c r="B38" s="35"/>
      <c r="C38" s="1204" t="s">
        <v>562</v>
      </c>
      <c r="D38" s="1205"/>
      <c r="E38" s="1206"/>
      <c r="F38" s="36">
        <v>0.68</v>
      </c>
      <c r="G38" s="37">
        <v>1.05</v>
      </c>
      <c r="H38" s="37">
        <v>1.75</v>
      </c>
      <c r="I38" s="37">
        <v>0.44</v>
      </c>
      <c r="J38" s="38">
        <v>0.1</v>
      </c>
      <c r="K38" s="22"/>
      <c r="L38" s="22"/>
      <c r="M38" s="22"/>
      <c r="N38" s="22"/>
      <c r="O38" s="22"/>
      <c r="P38" s="22"/>
    </row>
    <row r="39" spans="1:16" ht="39" customHeight="1" x14ac:dyDescent="0.15">
      <c r="A39" s="22"/>
      <c r="B39" s="35"/>
      <c r="C39" s="1204" t="s">
        <v>563</v>
      </c>
      <c r="D39" s="1205"/>
      <c r="E39" s="1206"/>
      <c r="F39" s="36">
        <v>0.03</v>
      </c>
      <c r="G39" s="37">
        <v>0.04</v>
      </c>
      <c r="H39" s="37">
        <v>0.06</v>
      </c>
      <c r="I39" s="37">
        <v>0.06</v>
      </c>
      <c r="J39" s="38">
        <v>0.09</v>
      </c>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564</v>
      </c>
      <c r="D42" s="1205"/>
      <c r="E42" s="1206"/>
      <c r="F42" s="36" t="s">
        <v>507</v>
      </c>
      <c r="G42" s="37" t="s">
        <v>507</v>
      </c>
      <c r="H42" s="37" t="s">
        <v>507</v>
      </c>
      <c r="I42" s="37" t="s">
        <v>507</v>
      </c>
      <c r="J42" s="38" t="s">
        <v>507</v>
      </c>
      <c r="K42" s="22"/>
      <c r="L42" s="22"/>
      <c r="M42" s="22"/>
      <c r="N42" s="22"/>
      <c r="O42" s="22"/>
      <c r="P42" s="22"/>
    </row>
    <row r="43" spans="1:16" ht="39" customHeight="1" thickBot="1" x14ac:dyDescent="0.2">
      <c r="A43" s="22"/>
      <c r="B43" s="40"/>
      <c r="C43" s="1207" t="s">
        <v>565</v>
      </c>
      <c r="D43" s="1208"/>
      <c r="E43" s="1209"/>
      <c r="F43" s="41">
        <v>7.23</v>
      </c>
      <c r="G43" s="42" t="s">
        <v>507</v>
      </c>
      <c r="H43" s="42" t="s">
        <v>507</v>
      </c>
      <c r="I43" s="42" t="s">
        <v>507</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R70PIeneo4Z9LT4XGmN9OoLyELqI0y9Kc6vr27/UNfGGLAO53G0jDWTIAFfiRaZIi+fXeaGsZy8qrYVz3/yyA==" saltValue="8h74+x60yN+4JhxwKX2d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00B0F0"/>
    <pageSetUpPr fitToPage="1"/>
  </sheetPr>
  <dimension ref="A1:U62"/>
  <sheetViews>
    <sheetView showGridLines="0" topLeftCell="B34" zoomScaleSheetLayoutView="55" workbookViewId="0">
      <selection activeCell="S54" sqref="S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2134</v>
      </c>
      <c r="L45" s="60">
        <v>2166</v>
      </c>
      <c r="M45" s="60">
        <v>2189</v>
      </c>
      <c r="N45" s="60">
        <v>2207</v>
      </c>
      <c r="O45" s="61">
        <v>2193</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507</v>
      </c>
      <c r="L46" s="64" t="s">
        <v>507</v>
      </c>
      <c r="M46" s="64" t="s">
        <v>507</v>
      </c>
      <c r="N46" s="64" t="s">
        <v>507</v>
      </c>
      <c r="O46" s="65" t="s">
        <v>507</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507</v>
      </c>
      <c r="L47" s="64" t="s">
        <v>507</v>
      </c>
      <c r="M47" s="64" t="s">
        <v>507</v>
      </c>
      <c r="N47" s="64" t="s">
        <v>507</v>
      </c>
      <c r="O47" s="65" t="s">
        <v>507</v>
      </c>
      <c r="P47" s="48"/>
      <c r="Q47" s="48"/>
      <c r="R47" s="48"/>
      <c r="S47" s="48"/>
      <c r="T47" s="48"/>
      <c r="U47" s="48"/>
    </row>
    <row r="48" spans="1:21" ht="30.75" customHeight="1" x14ac:dyDescent="0.15">
      <c r="A48" s="48"/>
      <c r="B48" s="1232"/>
      <c r="C48" s="1233"/>
      <c r="D48" s="62"/>
      <c r="E48" s="1214" t="s">
        <v>15</v>
      </c>
      <c r="F48" s="1214"/>
      <c r="G48" s="1214"/>
      <c r="H48" s="1214"/>
      <c r="I48" s="1214"/>
      <c r="J48" s="1215"/>
      <c r="K48" s="63">
        <v>549</v>
      </c>
      <c r="L48" s="64">
        <v>504</v>
      </c>
      <c r="M48" s="64">
        <v>485</v>
      </c>
      <c r="N48" s="64">
        <v>442</v>
      </c>
      <c r="O48" s="65">
        <v>434</v>
      </c>
      <c r="P48" s="48"/>
      <c r="Q48" s="48"/>
      <c r="R48" s="48"/>
      <c r="S48" s="48"/>
      <c r="T48" s="48"/>
      <c r="U48" s="48"/>
    </row>
    <row r="49" spans="1:21" ht="30.75" customHeight="1" x14ac:dyDescent="0.15">
      <c r="A49" s="48"/>
      <c r="B49" s="1232"/>
      <c r="C49" s="1233"/>
      <c r="D49" s="62"/>
      <c r="E49" s="1214" t="s">
        <v>16</v>
      </c>
      <c r="F49" s="1214"/>
      <c r="G49" s="1214"/>
      <c r="H49" s="1214"/>
      <c r="I49" s="1214"/>
      <c r="J49" s="1215"/>
      <c r="K49" s="63">
        <v>304</v>
      </c>
      <c r="L49" s="64">
        <v>377</v>
      </c>
      <c r="M49" s="64">
        <v>373</v>
      </c>
      <c r="N49" s="64">
        <v>366</v>
      </c>
      <c r="O49" s="65">
        <v>369</v>
      </c>
      <c r="P49" s="48"/>
      <c r="Q49" s="48"/>
      <c r="R49" s="48"/>
      <c r="S49" s="48"/>
      <c r="T49" s="48"/>
      <c r="U49" s="48"/>
    </row>
    <row r="50" spans="1:21" ht="30.75" customHeight="1" x14ac:dyDescent="0.15">
      <c r="A50" s="48"/>
      <c r="B50" s="1232"/>
      <c r="C50" s="1233"/>
      <c r="D50" s="62"/>
      <c r="E50" s="1214" t="s">
        <v>17</v>
      </c>
      <c r="F50" s="1214"/>
      <c r="G50" s="1214"/>
      <c r="H50" s="1214"/>
      <c r="I50" s="1214"/>
      <c r="J50" s="1215"/>
      <c r="K50" s="63">
        <v>1</v>
      </c>
      <c r="L50" s="64">
        <v>1</v>
      </c>
      <c r="M50" s="64">
        <v>1</v>
      </c>
      <c r="N50" s="64">
        <v>80</v>
      </c>
      <c r="O50" s="65">
        <v>135</v>
      </c>
      <c r="P50" s="48"/>
      <c r="Q50" s="48"/>
      <c r="R50" s="48"/>
      <c r="S50" s="48"/>
      <c r="T50" s="48"/>
      <c r="U50" s="48"/>
    </row>
    <row r="51" spans="1:21" ht="30.75" customHeight="1" x14ac:dyDescent="0.15">
      <c r="A51" s="48"/>
      <c r="B51" s="1234"/>
      <c r="C51" s="1235"/>
      <c r="D51" s="66"/>
      <c r="E51" s="1214" t="s">
        <v>18</v>
      </c>
      <c r="F51" s="1214"/>
      <c r="G51" s="1214"/>
      <c r="H51" s="1214"/>
      <c r="I51" s="1214"/>
      <c r="J51" s="1215"/>
      <c r="K51" s="63">
        <v>1</v>
      </c>
      <c r="L51" s="64">
        <v>1</v>
      </c>
      <c r="M51" s="64">
        <v>1</v>
      </c>
      <c r="N51" s="64">
        <v>1</v>
      </c>
      <c r="O51" s="65">
        <v>1</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2263</v>
      </c>
      <c r="L52" s="64">
        <v>2325</v>
      </c>
      <c r="M52" s="64">
        <v>2390</v>
      </c>
      <c r="N52" s="64">
        <v>2376</v>
      </c>
      <c r="O52" s="65">
        <v>2407</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726</v>
      </c>
      <c r="L53" s="69">
        <v>724</v>
      </c>
      <c r="M53" s="69">
        <v>659</v>
      </c>
      <c r="N53" s="69">
        <v>720</v>
      </c>
      <c r="O53" s="70">
        <v>725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572</v>
      </c>
      <c r="L57" s="84" t="s">
        <v>572</v>
      </c>
      <c r="M57" s="84" t="s">
        <v>572</v>
      </c>
      <c r="N57" s="84" t="s">
        <v>572</v>
      </c>
      <c r="O57" s="85" t="s">
        <v>572</v>
      </c>
    </row>
    <row r="58" spans="1:21" ht="31.5" customHeight="1" thickBot="1" x14ac:dyDescent="0.2">
      <c r="B58" s="1222"/>
      <c r="C58" s="1223"/>
      <c r="D58" s="1227" t="s">
        <v>27</v>
      </c>
      <c r="E58" s="1228"/>
      <c r="F58" s="1228"/>
      <c r="G58" s="1228"/>
      <c r="H58" s="1228"/>
      <c r="I58" s="1228"/>
      <c r="J58" s="1229"/>
      <c r="K58" s="86" t="s">
        <v>572</v>
      </c>
      <c r="L58" s="87" t="s">
        <v>572</v>
      </c>
      <c r="M58" s="87" t="s">
        <v>572</v>
      </c>
      <c r="N58" s="87" t="s">
        <v>572</v>
      </c>
      <c r="O58" s="88" t="s">
        <v>572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poikfJcMupdQP/zFcsI+u2JUxmIsNs6s4Z0FlwzOL6+vUapt6zhWtA8VYitN1PxlFGLs84ZszTCnFQiaTTHog==" saltValue="Nwo5bQUBn3ntPX7PES3uj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00B0F0"/>
    <pageSetUpPr fitToPage="1"/>
  </sheetPr>
  <dimension ref="B1:M58"/>
  <sheetViews>
    <sheetView showGridLines="0" topLeftCell="E37" zoomScale="115" zoomScaleNormal="115" zoomScaleSheetLayoutView="100" workbookViewId="0">
      <selection activeCell="M50" sqref="M50:M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50" t="s">
        <v>30</v>
      </c>
      <c r="C41" s="1251"/>
      <c r="D41" s="102"/>
      <c r="E41" s="1252" t="s">
        <v>31</v>
      </c>
      <c r="F41" s="1252"/>
      <c r="G41" s="1252"/>
      <c r="H41" s="1253"/>
      <c r="I41" s="103">
        <v>25191</v>
      </c>
      <c r="J41" s="104">
        <v>25350</v>
      </c>
      <c r="K41" s="104">
        <v>25588</v>
      </c>
      <c r="L41" s="104">
        <v>25948</v>
      </c>
      <c r="M41" s="105">
        <v>26101</v>
      </c>
    </row>
    <row r="42" spans="2:13" ht="27.75" customHeight="1" x14ac:dyDescent="0.15">
      <c r="B42" s="1240"/>
      <c r="C42" s="1241"/>
      <c r="D42" s="106"/>
      <c r="E42" s="1244" t="s">
        <v>32</v>
      </c>
      <c r="F42" s="1244"/>
      <c r="G42" s="1244"/>
      <c r="H42" s="1245"/>
      <c r="I42" s="107">
        <v>4</v>
      </c>
      <c r="J42" s="108">
        <v>3</v>
      </c>
      <c r="K42" s="108">
        <v>1</v>
      </c>
      <c r="L42" s="108">
        <v>1834</v>
      </c>
      <c r="M42" s="109">
        <v>1714</v>
      </c>
    </row>
    <row r="43" spans="2:13" ht="27.75" customHeight="1" x14ac:dyDescent="0.15">
      <c r="B43" s="1240"/>
      <c r="C43" s="1241"/>
      <c r="D43" s="106"/>
      <c r="E43" s="1244" t="s">
        <v>33</v>
      </c>
      <c r="F43" s="1244"/>
      <c r="G43" s="1244"/>
      <c r="H43" s="1245"/>
      <c r="I43" s="107">
        <v>5341</v>
      </c>
      <c r="J43" s="108">
        <v>4712</v>
      </c>
      <c r="K43" s="108">
        <v>4449</v>
      </c>
      <c r="L43" s="108">
        <v>4195</v>
      </c>
      <c r="M43" s="109">
        <v>4094</v>
      </c>
    </row>
    <row r="44" spans="2:13" ht="27.75" customHeight="1" x14ac:dyDescent="0.15">
      <c r="B44" s="1240"/>
      <c r="C44" s="1241"/>
      <c r="D44" s="106"/>
      <c r="E44" s="1244" t="s">
        <v>34</v>
      </c>
      <c r="F44" s="1244"/>
      <c r="G44" s="1244"/>
      <c r="H44" s="1245"/>
      <c r="I44" s="107">
        <v>4803</v>
      </c>
      <c r="J44" s="108">
        <v>7204</v>
      </c>
      <c r="K44" s="108">
        <v>7693</v>
      </c>
      <c r="L44" s="108">
        <v>7441</v>
      </c>
      <c r="M44" s="109">
        <v>8251</v>
      </c>
    </row>
    <row r="45" spans="2:13" ht="27.75" customHeight="1" x14ac:dyDescent="0.15">
      <c r="B45" s="1240"/>
      <c r="C45" s="1241"/>
      <c r="D45" s="106"/>
      <c r="E45" s="1244" t="s">
        <v>35</v>
      </c>
      <c r="F45" s="1244"/>
      <c r="G45" s="1244"/>
      <c r="H45" s="1245"/>
      <c r="I45" s="107">
        <v>4002</v>
      </c>
      <c r="J45" s="108">
        <v>4014</v>
      </c>
      <c r="K45" s="108">
        <v>3878</v>
      </c>
      <c r="L45" s="108">
        <v>3739</v>
      </c>
      <c r="M45" s="109">
        <v>3853</v>
      </c>
    </row>
    <row r="46" spans="2:13" ht="27.75" customHeight="1" x14ac:dyDescent="0.15">
      <c r="B46" s="1240"/>
      <c r="C46" s="1241"/>
      <c r="D46" s="110"/>
      <c r="E46" s="1244" t="s">
        <v>36</v>
      </c>
      <c r="F46" s="1244"/>
      <c r="G46" s="1244"/>
      <c r="H46" s="1245"/>
      <c r="I46" s="107">
        <v>45</v>
      </c>
      <c r="J46" s="108">
        <v>15</v>
      </c>
      <c r="K46" s="108">
        <v>10</v>
      </c>
      <c r="L46" s="108">
        <v>15</v>
      </c>
      <c r="M46" s="109">
        <v>5</v>
      </c>
    </row>
    <row r="47" spans="2:13" ht="27.75" customHeight="1" x14ac:dyDescent="0.15">
      <c r="B47" s="1240"/>
      <c r="C47" s="1241"/>
      <c r="D47" s="111"/>
      <c r="E47" s="1254" t="s">
        <v>37</v>
      </c>
      <c r="F47" s="1255"/>
      <c r="G47" s="1255"/>
      <c r="H47" s="1256"/>
      <c r="I47" s="107" t="s">
        <v>507</v>
      </c>
      <c r="J47" s="108" t="s">
        <v>507</v>
      </c>
      <c r="K47" s="108" t="s">
        <v>507</v>
      </c>
      <c r="L47" s="108" t="s">
        <v>507</v>
      </c>
      <c r="M47" s="109" t="s">
        <v>507</v>
      </c>
    </row>
    <row r="48" spans="2:13" ht="27.75" customHeight="1" x14ac:dyDescent="0.15">
      <c r="B48" s="1240"/>
      <c r="C48" s="1241"/>
      <c r="D48" s="106"/>
      <c r="E48" s="1244" t="s">
        <v>38</v>
      </c>
      <c r="F48" s="1244"/>
      <c r="G48" s="1244"/>
      <c r="H48" s="1245"/>
      <c r="I48" s="107" t="s">
        <v>507</v>
      </c>
      <c r="J48" s="108" t="s">
        <v>507</v>
      </c>
      <c r="K48" s="108" t="s">
        <v>507</v>
      </c>
      <c r="L48" s="108" t="s">
        <v>507</v>
      </c>
      <c r="M48" s="109" t="s">
        <v>507</v>
      </c>
    </row>
    <row r="49" spans="2:13" ht="27.75" customHeight="1" x14ac:dyDescent="0.15">
      <c r="B49" s="1242"/>
      <c r="C49" s="1243"/>
      <c r="D49" s="106"/>
      <c r="E49" s="1244" t="s">
        <v>39</v>
      </c>
      <c r="F49" s="1244"/>
      <c r="G49" s="1244"/>
      <c r="H49" s="1245"/>
      <c r="I49" s="107" t="s">
        <v>507</v>
      </c>
      <c r="J49" s="108" t="s">
        <v>507</v>
      </c>
      <c r="K49" s="108" t="s">
        <v>507</v>
      </c>
      <c r="L49" s="108" t="s">
        <v>507</v>
      </c>
      <c r="M49" s="109" t="s">
        <v>507</v>
      </c>
    </row>
    <row r="50" spans="2:13" ht="27.75" customHeight="1" x14ac:dyDescent="0.15">
      <c r="B50" s="1238" t="s">
        <v>40</v>
      </c>
      <c r="C50" s="1239"/>
      <c r="D50" s="112"/>
      <c r="E50" s="1244" t="s">
        <v>41</v>
      </c>
      <c r="F50" s="1244"/>
      <c r="G50" s="1244"/>
      <c r="H50" s="1245"/>
      <c r="I50" s="107">
        <v>2953</v>
      </c>
      <c r="J50" s="108">
        <v>3338</v>
      </c>
      <c r="K50" s="108">
        <v>3778</v>
      </c>
      <c r="L50" s="108">
        <v>4234</v>
      </c>
      <c r="M50" s="109">
        <v>4258</v>
      </c>
    </row>
    <row r="51" spans="2:13" ht="27.75" customHeight="1" x14ac:dyDescent="0.15">
      <c r="B51" s="1240"/>
      <c r="C51" s="1241"/>
      <c r="D51" s="106"/>
      <c r="E51" s="1244" t="s">
        <v>42</v>
      </c>
      <c r="F51" s="1244"/>
      <c r="G51" s="1244"/>
      <c r="H51" s="1245"/>
      <c r="I51" s="107">
        <v>1781</v>
      </c>
      <c r="J51" s="108">
        <v>1650</v>
      </c>
      <c r="K51" s="108">
        <v>1538</v>
      </c>
      <c r="L51" s="108">
        <v>1464</v>
      </c>
      <c r="M51" s="109">
        <v>1508</v>
      </c>
    </row>
    <row r="52" spans="2:13" ht="27.75" customHeight="1" x14ac:dyDescent="0.15">
      <c r="B52" s="1242"/>
      <c r="C52" s="1243"/>
      <c r="D52" s="106"/>
      <c r="E52" s="1244" t="s">
        <v>43</v>
      </c>
      <c r="F52" s="1244"/>
      <c r="G52" s="1244"/>
      <c r="H52" s="1245"/>
      <c r="I52" s="107">
        <v>21529</v>
      </c>
      <c r="J52" s="108">
        <v>23185</v>
      </c>
      <c r="K52" s="108">
        <v>23389</v>
      </c>
      <c r="L52" s="108">
        <v>23295</v>
      </c>
      <c r="M52" s="109">
        <v>23569</v>
      </c>
    </row>
    <row r="53" spans="2:13" ht="27.75" customHeight="1" thickBot="1" x14ac:dyDescent="0.2">
      <c r="B53" s="1246" t="s">
        <v>44</v>
      </c>
      <c r="C53" s="1247"/>
      <c r="D53" s="113"/>
      <c r="E53" s="1248" t="s">
        <v>45</v>
      </c>
      <c r="F53" s="1248"/>
      <c r="G53" s="1248"/>
      <c r="H53" s="1249"/>
      <c r="I53" s="114">
        <v>13123</v>
      </c>
      <c r="J53" s="115">
        <v>13124</v>
      </c>
      <c r="K53" s="115">
        <v>12915</v>
      </c>
      <c r="L53" s="115">
        <v>14179</v>
      </c>
      <c r="M53" s="116">
        <v>14684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o9eM9WjVHwN6Vak1TtPXpq8PpOPhk1sQVX/gQMzgcV4vJ1mLpc4Q5Ci/e+1nJt9TUq7LHD1bjUKKLIltgcj6sw==" saltValue="1glMTaE0eVoTfdkb0Y6P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B1:W64"/>
  <sheetViews>
    <sheetView showGridLines="0" topLeftCell="E1" zoomScale="85" zoomScaleNormal="85" zoomScaleSheetLayoutView="100" workbookViewId="0">
      <selection activeCell="G55" sqref="G55:G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5" t="s">
        <v>48</v>
      </c>
      <c r="D55" s="1265"/>
      <c r="E55" s="1266"/>
      <c r="F55" s="128">
        <v>2486</v>
      </c>
      <c r="G55" s="128">
        <v>2874</v>
      </c>
      <c r="H55" s="129">
        <v>2796</v>
      </c>
    </row>
    <row r="56" spans="2:8" ht="52.5" customHeight="1" x14ac:dyDescent="0.15">
      <c r="B56" s="130"/>
      <c r="C56" s="1267" t="s">
        <v>49</v>
      </c>
      <c r="D56" s="1267"/>
      <c r="E56" s="1268"/>
      <c r="F56" s="131">
        <v>212</v>
      </c>
      <c r="G56" s="131">
        <v>79</v>
      </c>
      <c r="H56" s="132">
        <v>12</v>
      </c>
    </row>
    <row r="57" spans="2:8" ht="53.25" customHeight="1" x14ac:dyDescent="0.15">
      <c r="B57" s="130"/>
      <c r="C57" s="1269" t="s">
        <v>50</v>
      </c>
      <c r="D57" s="1269"/>
      <c r="E57" s="1270"/>
      <c r="F57" s="133">
        <v>523</v>
      </c>
      <c r="G57" s="133">
        <v>499</v>
      </c>
      <c r="H57" s="134">
        <v>672</v>
      </c>
    </row>
    <row r="58" spans="2:8" ht="45.75" customHeight="1" x14ac:dyDescent="0.15">
      <c r="B58" s="135"/>
      <c r="C58" s="1257" t="s">
        <v>573</v>
      </c>
      <c r="D58" s="1258"/>
      <c r="E58" s="1259"/>
      <c r="F58" s="382">
        <v>187</v>
      </c>
      <c r="G58" s="382">
        <v>228</v>
      </c>
      <c r="H58" s="383">
        <v>297</v>
      </c>
    </row>
    <row r="59" spans="2:8" ht="45.75" customHeight="1" x14ac:dyDescent="0.15">
      <c r="B59" s="135"/>
      <c r="C59" s="1257" t="s">
        <v>574</v>
      </c>
      <c r="D59" s="1258"/>
      <c r="E59" s="1259"/>
      <c r="F59" s="382">
        <v>120</v>
      </c>
      <c r="G59" s="382">
        <v>70</v>
      </c>
      <c r="H59" s="383">
        <v>159</v>
      </c>
    </row>
    <row r="60" spans="2:8" ht="45.75" customHeight="1" x14ac:dyDescent="0.15">
      <c r="B60" s="135"/>
      <c r="C60" s="1257" t="s">
        <v>577</v>
      </c>
      <c r="D60" s="1258"/>
      <c r="E60" s="1259"/>
      <c r="F60" s="382">
        <v>105</v>
      </c>
      <c r="G60" s="382">
        <v>85</v>
      </c>
      <c r="H60" s="383">
        <v>85</v>
      </c>
    </row>
    <row r="61" spans="2:8" ht="45.75" customHeight="1" x14ac:dyDescent="0.15">
      <c r="B61" s="135"/>
      <c r="C61" s="1257" t="s">
        <v>575</v>
      </c>
      <c r="D61" s="1258"/>
      <c r="E61" s="1259"/>
      <c r="F61" s="382">
        <v>50</v>
      </c>
      <c r="G61" s="382">
        <v>38</v>
      </c>
      <c r="H61" s="383">
        <v>36</v>
      </c>
    </row>
    <row r="62" spans="2:8" ht="45.75" customHeight="1" thickBot="1" x14ac:dyDescent="0.2">
      <c r="B62" s="136"/>
      <c r="C62" s="1260" t="s">
        <v>576</v>
      </c>
      <c r="D62" s="1261"/>
      <c r="E62" s="1262"/>
      <c r="F62" s="384">
        <v>26</v>
      </c>
      <c r="G62" s="384">
        <v>31</v>
      </c>
      <c r="H62" s="385">
        <v>35</v>
      </c>
    </row>
    <row r="63" spans="2:8" ht="52.5" customHeight="1" thickBot="1" x14ac:dyDescent="0.2">
      <c r="B63" s="137"/>
      <c r="C63" s="1263" t="s">
        <v>51</v>
      </c>
      <c r="D63" s="1263"/>
      <c r="E63" s="1264"/>
      <c r="F63" s="138">
        <v>3221</v>
      </c>
      <c r="G63" s="138">
        <v>3451</v>
      </c>
      <c r="H63" s="139">
        <v>3480</v>
      </c>
    </row>
    <row r="64" spans="2:8" ht="15" customHeight="1" x14ac:dyDescent="0.15"/>
  </sheetData>
  <sheetProtection algorithmName="SHA-512" hashValue="Tx90EP1nZXNmskqcgmsNT8N+Dn1b9FnuKk5GoGxsUdG4dagGM1CqGkfWcc0eYjMBy8AAFnT/OusQjED2rvSRBw==" saltValue="7/ZXuA7VVyUXilHwX6Ok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B2A2F-9C0C-4057-B984-C4577E81D842}">
  <sheetPr>
    <pageSetUpPr fitToPage="1"/>
  </sheetPr>
  <dimension ref="A1:WZM160"/>
  <sheetViews>
    <sheetView showGridLines="0" topLeftCell="A4" zoomScale="80" zoomScaleNormal="80" zoomScaleSheetLayoutView="55" workbookViewId="0">
      <selection activeCell="BP51" sqref="BP51:BW52"/>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87"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88"/>
      <c r="DG4" s="288"/>
      <c r="DH4" s="288"/>
      <c r="DI4" s="288"/>
      <c r="DJ4" s="288"/>
      <c r="DK4" s="288"/>
      <c r="DL4" s="288"/>
      <c r="DM4" s="288"/>
      <c r="DN4" s="288"/>
      <c r="DO4" s="288"/>
      <c r="DP4" s="288"/>
      <c r="DQ4" s="288"/>
      <c r="DR4" s="288"/>
      <c r="DS4" s="288"/>
      <c r="DT4" s="288"/>
      <c r="DU4" s="288"/>
      <c r="DV4" s="288"/>
      <c r="DW4" s="288"/>
    </row>
    <row r="5" spans="1:143" s="287"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88"/>
      <c r="DG5" s="288"/>
      <c r="DH5" s="288"/>
      <c r="DI5" s="288"/>
      <c r="DJ5" s="288"/>
      <c r="DK5" s="288"/>
      <c r="DL5" s="288"/>
      <c r="DM5" s="288"/>
      <c r="DN5" s="288"/>
      <c r="DO5" s="288"/>
      <c r="DP5" s="288"/>
      <c r="DQ5" s="288"/>
      <c r="DR5" s="288"/>
      <c r="DS5" s="288"/>
      <c r="DT5" s="288"/>
      <c r="DU5" s="288"/>
      <c r="DV5" s="288"/>
      <c r="DW5" s="288"/>
    </row>
    <row r="6" spans="1:143" s="287"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88"/>
      <c r="DG6" s="288"/>
      <c r="DH6" s="288"/>
      <c r="DI6" s="288"/>
      <c r="DJ6" s="288"/>
      <c r="DK6" s="288"/>
      <c r="DL6" s="288"/>
      <c r="DM6" s="288"/>
      <c r="DN6" s="288"/>
      <c r="DO6" s="288"/>
      <c r="DP6" s="288"/>
      <c r="DQ6" s="288"/>
      <c r="DR6" s="288"/>
      <c r="DS6" s="288"/>
      <c r="DT6" s="288"/>
      <c r="DU6" s="288"/>
      <c r="DV6" s="288"/>
      <c r="DW6" s="288"/>
    </row>
    <row r="7" spans="1:143" s="287"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88"/>
      <c r="DG7" s="288"/>
      <c r="DH7" s="288"/>
      <c r="DI7" s="288"/>
      <c r="DJ7" s="288"/>
      <c r="DK7" s="288"/>
      <c r="DL7" s="288"/>
      <c r="DM7" s="288"/>
      <c r="DN7" s="288"/>
      <c r="DO7" s="288"/>
      <c r="DP7" s="288"/>
      <c r="DQ7" s="288"/>
      <c r="DR7" s="288"/>
      <c r="DS7" s="288"/>
      <c r="DT7" s="288"/>
      <c r="DU7" s="288"/>
      <c r="DV7" s="288"/>
      <c r="DW7" s="288"/>
    </row>
    <row r="8" spans="1:143" s="287"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88"/>
      <c r="DG8" s="288"/>
      <c r="DH8" s="288"/>
      <c r="DI8" s="288"/>
      <c r="DJ8" s="288"/>
      <c r="DK8" s="288"/>
      <c r="DL8" s="288"/>
      <c r="DM8" s="288"/>
      <c r="DN8" s="288"/>
      <c r="DO8" s="288"/>
      <c r="DP8" s="288"/>
      <c r="DQ8" s="288"/>
      <c r="DR8" s="288"/>
      <c r="DS8" s="288"/>
      <c r="DT8" s="288"/>
      <c r="DU8" s="288"/>
      <c r="DV8" s="288"/>
      <c r="DW8" s="288"/>
    </row>
    <row r="9" spans="1:143" s="287"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88"/>
      <c r="DG9" s="288"/>
      <c r="DH9" s="288"/>
      <c r="DI9" s="288"/>
      <c r="DJ9" s="288"/>
      <c r="DK9" s="288"/>
      <c r="DL9" s="288"/>
      <c r="DM9" s="288"/>
      <c r="DN9" s="288"/>
      <c r="DO9" s="288"/>
      <c r="DP9" s="288"/>
      <c r="DQ9" s="288"/>
      <c r="DR9" s="288"/>
      <c r="DS9" s="288"/>
      <c r="DT9" s="288"/>
      <c r="DU9" s="288"/>
      <c r="DV9" s="288"/>
      <c r="DW9" s="288"/>
    </row>
    <row r="10" spans="1:143" s="287"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88"/>
      <c r="DG10" s="288"/>
      <c r="DH10" s="288"/>
      <c r="DI10" s="288"/>
      <c r="DJ10" s="288"/>
      <c r="DK10" s="288"/>
      <c r="DL10" s="288"/>
      <c r="DM10" s="288"/>
      <c r="DN10" s="288"/>
      <c r="DO10" s="288"/>
      <c r="DP10" s="288"/>
      <c r="DQ10" s="288"/>
      <c r="DR10" s="288"/>
      <c r="DS10" s="288"/>
      <c r="DT10" s="288"/>
      <c r="DU10" s="288"/>
      <c r="DV10" s="288"/>
      <c r="DW10" s="288"/>
      <c r="EM10" s="287" t="s">
        <v>587</v>
      </c>
    </row>
    <row r="11" spans="1:143" s="287"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88"/>
      <c r="DG11" s="288"/>
      <c r="DH11" s="288"/>
      <c r="DI11" s="288"/>
      <c r="DJ11" s="288"/>
      <c r="DK11" s="288"/>
      <c r="DL11" s="288"/>
      <c r="DM11" s="288"/>
      <c r="DN11" s="288"/>
      <c r="DO11" s="288"/>
      <c r="DP11" s="288"/>
      <c r="DQ11" s="288"/>
      <c r="DR11" s="288"/>
      <c r="DS11" s="288"/>
      <c r="DT11" s="288"/>
      <c r="DU11" s="288"/>
      <c r="DV11" s="288"/>
      <c r="DW11" s="288"/>
    </row>
    <row r="12" spans="1:143" s="287"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88"/>
      <c r="DG12" s="288"/>
      <c r="DH12" s="288"/>
      <c r="DI12" s="288"/>
      <c r="DJ12" s="288"/>
      <c r="DK12" s="288"/>
      <c r="DL12" s="288"/>
      <c r="DM12" s="288"/>
      <c r="DN12" s="288"/>
      <c r="DO12" s="288"/>
      <c r="DP12" s="288"/>
      <c r="DQ12" s="288"/>
      <c r="DR12" s="288"/>
      <c r="DS12" s="288"/>
      <c r="DT12" s="288"/>
      <c r="DU12" s="288"/>
      <c r="DV12" s="288"/>
      <c r="DW12" s="288"/>
      <c r="EM12" s="287" t="s">
        <v>587</v>
      </c>
    </row>
    <row r="13" spans="1:143" s="287"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88"/>
      <c r="DG13" s="288"/>
      <c r="DH13" s="288"/>
      <c r="DI13" s="288"/>
      <c r="DJ13" s="288"/>
      <c r="DK13" s="288"/>
      <c r="DL13" s="288"/>
      <c r="DM13" s="288"/>
      <c r="DN13" s="288"/>
      <c r="DO13" s="288"/>
      <c r="DP13" s="288"/>
      <c r="DQ13" s="288"/>
      <c r="DR13" s="288"/>
      <c r="DS13" s="288"/>
      <c r="DT13" s="288"/>
      <c r="DU13" s="288"/>
      <c r="DV13" s="288"/>
      <c r="DW13" s="288"/>
    </row>
    <row r="14" spans="1:143" s="287"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88"/>
      <c r="DG14" s="288"/>
      <c r="DH14" s="288"/>
      <c r="DI14" s="288"/>
      <c r="DJ14" s="288"/>
      <c r="DK14" s="288"/>
      <c r="DL14" s="288"/>
      <c r="DM14" s="288"/>
      <c r="DN14" s="288"/>
      <c r="DO14" s="288"/>
      <c r="DP14" s="288"/>
      <c r="DQ14" s="288"/>
      <c r="DR14" s="288"/>
      <c r="DS14" s="288"/>
      <c r="DT14" s="288"/>
      <c r="DU14" s="288"/>
      <c r="DV14" s="288"/>
      <c r="DW14" s="288"/>
    </row>
    <row r="15" spans="1:143" s="287"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88"/>
      <c r="DG15" s="288"/>
      <c r="DH15" s="288"/>
      <c r="DI15" s="288"/>
      <c r="DJ15" s="288"/>
      <c r="DK15" s="288"/>
      <c r="DL15" s="288"/>
      <c r="DM15" s="288"/>
      <c r="DN15" s="288"/>
      <c r="DO15" s="288"/>
      <c r="DP15" s="288"/>
      <c r="DQ15" s="288"/>
      <c r="DR15" s="288"/>
      <c r="DS15" s="288"/>
      <c r="DT15" s="288"/>
      <c r="DU15" s="288"/>
      <c r="DV15" s="288"/>
      <c r="DW15" s="288"/>
    </row>
    <row r="16" spans="1:143" s="287"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88"/>
      <c r="DG16" s="288"/>
      <c r="DH16" s="288"/>
      <c r="DI16" s="288"/>
      <c r="DJ16" s="288"/>
      <c r="DK16" s="288"/>
      <c r="DL16" s="288"/>
      <c r="DM16" s="288"/>
      <c r="DN16" s="288"/>
      <c r="DO16" s="288"/>
      <c r="DP16" s="288"/>
      <c r="DQ16" s="288"/>
      <c r="DR16" s="288"/>
      <c r="DS16" s="288"/>
      <c r="DT16" s="288"/>
      <c r="DU16" s="288"/>
      <c r="DV16" s="288"/>
      <c r="DW16" s="288"/>
    </row>
    <row r="17" spans="1:351" s="287"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88"/>
      <c r="DG17" s="288"/>
      <c r="DH17" s="288"/>
      <c r="DI17" s="288"/>
      <c r="DJ17" s="288"/>
      <c r="DK17" s="288"/>
      <c r="DL17" s="288"/>
      <c r="DM17" s="288"/>
      <c r="DN17" s="288"/>
      <c r="DO17" s="288"/>
      <c r="DP17" s="288"/>
      <c r="DQ17" s="288"/>
      <c r="DR17" s="288"/>
      <c r="DS17" s="288"/>
      <c r="DT17" s="288"/>
      <c r="DU17" s="288"/>
      <c r="DV17" s="288"/>
      <c r="DW17" s="288"/>
    </row>
    <row r="18" spans="1:351" s="287"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88"/>
      <c r="DG18" s="288"/>
      <c r="DH18" s="288"/>
      <c r="DI18" s="288"/>
      <c r="DJ18" s="288"/>
      <c r="DK18" s="288"/>
      <c r="DL18" s="288"/>
      <c r="DM18" s="288"/>
      <c r="DN18" s="288"/>
      <c r="DO18" s="288"/>
      <c r="DP18" s="288"/>
      <c r="DQ18" s="288"/>
      <c r="DR18" s="288"/>
      <c r="DS18" s="288"/>
      <c r="DT18" s="288"/>
      <c r="DU18" s="288"/>
      <c r="DV18" s="288"/>
      <c r="DW18" s="288"/>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588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589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590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591</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548</v>
      </c>
      <c r="BQ50" s="1305"/>
      <c r="BR50" s="1305"/>
      <c r="BS50" s="1305"/>
      <c r="BT50" s="1305"/>
      <c r="BU50" s="1305"/>
      <c r="BV50" s="1305"/>
      <c r="BW50" s="1305"/>
      <c r="BX50" s="1305" t="s">
        <v>549</v>
      </c>
      <c r="BY50" s="1305"/>
      <c r="BZ50" s="1305"/>
      <c r="CA50" s="1305"/>
      <c r="CB50" s="1305"/>
      <c r="CC50" s="1305"/>
      <c r="CD50" s="1305"/>
      <c r="CE50" s="1305"/>
      <c r="CF50" s="1305" t="s">
        <v>550</v>
      </c>
      <c r="CG50" s="1305"/>
      <c r="CH50" s="1305"/>
      <c r="CI50" s="1305"/>
      <c r="CJ50" s="1305"/>
      <c r="CK50" s="1305"/>
      <c r="CL50" s="1305"/>
      <c r="CM50" s="1305"/>
      <c r="CN50" s="1305" t="s">
        <v>551</v>
      </c>
      <c r="CO50" s="1305"/>
      <c r="CP50" s="1305"/>
      <c r="CQ50" s="1305"/>
      <c r="CR50" s="1305"/>
      <c r="CS50" s="1305"/>
      <c r="CT50" s="1305"/>
      <c r="CU50" s="1305"/>
      <c r="CV50" s="1305" t="s">
        <v>552</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592</v>
      </c>
      <c r="AO51" s="1309"/>
      <c r="AP51" s="1309"/>
      <c r="AQ51" s="1309"/>
      <c r="AR51" s="1309"/>
      <c r="AS51" s="1309"/>
      <c r="AT51" s="1309"/>
      <c r="AU51" s="1309"/>
      <c r="AV51" s="1309"/>
      <c r="AW51" s="1309"/>
      <c r="AX51" s="1309"/>
      <c r="AY51" s="1309"/>
      <c r="AZ51" s="1309"/>
      <c r="BA51" s="1309"/>
      <c r="BB51" s="1309" t="s">
        <v>593</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1">
        <v>92.6</v>
      </c>
      <c r="BY51" s="1311"/>
      <c r="BZ51" s="1311"/>
      <c r="CA51" s="1311"/>
      <c r="CB51" s="1311"/>
      <c r="CC51" s="1311"/>
      <c r="CD51" s="1311"/>
      <c r="CE51" s="1311"/>
      <c r="CF51" s="1311">
        <v>90.7</v>
      </c>
      <c r="CG51" s="1311"/>
      <c r="CH51" s="1311"/>
      <c r="CI51" s="1311"/>
      <c r="CJ51" s="1311"/>
      <c r="CK51" s="1311"/>
      <c r="CL51" s="1311"/>
      <c r="CM51" s="1311"/>
      <c r="CN51" s="1311">
        <v>99.1</v>
      </c>
      <c r="CO51" s="1311"/>
      <c r="CP51" s="1311"/>
      <c r="CQ51" s="1311"/>
      <c r="CR51" s="1311"/>
      <c r="CS51" s="1311"/>
      <c r="CT51" s="1311"/>
      <c r="CU51" s="1311"/>
      <c r="CV51" s="1311">
        <v>101.9</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594</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1">
        <v>57.1</v>
      </c>
      <c r="BY53" s="1311"/>
      <c r="BZ53" s="1311"/>
      <c r="CA53" s="1311"/>
      <c r="CB53" s="1311"/>
      <c r="CC53" s="1311"/>
      <c r="CD53" s="1311"/>
      <c r="CE53" s="1311"/>
      <c r="CF53" s="1311">
        <v>58.4</v>
      </c>
      <c r="CG53" s="1311"/>
      <c r="CH53" s="1311"/>
      <c r="CI53" s="1311"/>
      <c r="CJ53" s="1311"/>
      <c r="CK53" s="1311"/>
      <c r="CL53" s="1311"/>
      <c r="CM53" s="1311"/>
      <c r="CN53" s="1311">
        <v>58.9</v>
      </c>
      <c r="CO53" s="1311"/>
      <c r="CP53" s="1311"/>
      <c r="CQ53" s="1311"/>
      <c r="CR53" s="1311"/>
      <c r="CS53" s="1311"/>
      <c r="CT53" s="1311"/>
      <c r="CU53" s="1311"/>
      <c r="CV53" s="1311">
        <v>59.7</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595</v>
      </c>
      <c r="AO55" s="1305"/>
      <c r="AP55" s="1305"/>
      <c r="AQ55" s="1305"/>
      <c r="AR55" s="1305"/>
      <c r="AS55" s="1305"/>
      <c r="AT55" s="1305"/>
      <c r="AU55" s="1305"/>
      <c r="AV55" s="1305"/>
      <c r="AW55" s="1305"/>
      <c r="AX55" s="1305"/>
      <c r="AY55" s="1305"/>
      <c r="AZ55" s="1305"/>
      <c r="BA55" s="1305"/>
      <c r="BB55" s="1309" t="s">
        <v>593</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1">
        <v>33.1</v>
      </c>
      <c r="BY55" s="1311"/>
      <c r="BZ55" s="1311"/>
      <c r="CA55" s="1311"/>
      <c r="CB55" s="1311"/>
      <c r="CC55" s="1311"/>
      <c r="CD55" s="1311"/>
      <c r="CE55" s="1311"/>
      <c r="CF55" s="1311">
        <v>31.3</v>
      </c>
      <c r="CG55" s="1311"/>
      <c r="CH55" s="1311"/>
      <c r="CI55" s="1311"/>
      <c r="CJ55" s="1311"/>
      <c r="CK55" s="1311"/>
      <c r="CL55" s="1311"/>
      <c r="CM55" s="1311"/>
      <c r="CN55" s="1311">
        <v>25.3</v>
      </c>
      <c r="CO55" s="1311"/>
      <c r="CP55" s="1311"/>
      <c r="CQ55" s="1311"/>
      <c r="CR55" s="1311"/>
      <c r="CS55" s="1311"/>
      <c r="CT55" s="1311"/>
      <c r="CU55" s="1311"/>
      <c r="CV55" s="1311">
        <v>25.5</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594</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1">
        <v>57.2</v>
      </c>
      <c r="BY57" s="1311"/>
      <c r="BZ57" s="1311"/>
      <c r="CA57" s="1311"/>
      <c r="CB57" s="1311"/>
      <c r="CC57" s="1311"/>
      <c r="CD57" s="1311"/>
      <c r="CE57" s="1311"/>
      <c r="CF57" s="1311">
        <v>58.5</v>
      </c>
      <c r="CG57" s="1311"/>
      <c r="CH57" s="1311"/>
      <c r="CI57" s="1311"/>
      <c r="CJ57" s="1311"/>
      <c r="CK57" s="1311"/>
      <c r="CL57" s="1311"/>
      <c r="CM57" s="1311"/>
      <c r="CN57" s="1311">
        <v>59.8</v>
      </c>
      <c r="CO57" s="1311"/>
      <c r="CP57" s="1311"/>
      <c r="CQ57" s="1311"/>
      <c r="CR57" s="1311"/>
      <c r="CS57" s="1311"/>
      <c r="CT57" s="1311"/>
      <c r="CU57" s="1311"/>
      <c r="CV57" s="1311">
        <v>60.6</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596</v>
      </c>
    </row>
    <row r="64" spans="1:109" x14ac:dyDescent="0.15">
      <c r="B64" s="1280"/>
      <c r="G64" s="1287"/>
      <c r="I64" s="1321"/>
      <c r="J64" s="1321"/>
      <c r="K64" s="1321"/>
      <c r="L64" s="1321"/>
      <c r="M64" s="1321"/>
      <c r="N64" s="1322"/>
      <c r="AM64" s="1287"/>
      <c r="AN64" s="1287" t="s">
        <v>589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597</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1280"/>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1280"/>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1280"/>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1280"/>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1280"/>
      <c r="H70" s="1331"/>
      <c r="I70" s="1331"/>
      <c r="J70" s="1332"/>
      <c r="K70" s="1332"/>
      <c r="L70" s="1333"/>
      <c r="M70" s="1332"/>
      <c r="N70" s="1333"/>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34"/>
      <c r="I71" s="1335"/>
      <c r="J71" s="1332"/>
      <c r="K71" s="1332"/>
      <c r="L71" s="1333"/>
      <c r="M71" s="1332"/>
      <c r="N71" s="1333"/>
      <c r="AM71" s="1334"/>
      <c r="AN71" s="1273" t="s">
        <v>591</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548</v>
      </c>
      <c r="BQ72" s="1305"/>
      <c r="BR72" s="1305"/>
      <c r="BS72" s="1305"/>
      <c r="BT72" s="1305"/>
      <c r="BU72" s="1305"/>
      <c r="BV72" s="1305"/>
      <c r="BW72" s="1305"/>
      <c r="BX72" s="1305" t="s">
        <v>549</v>
      </c>
      <c r="BY72" s="1305"/>
      <c r="BZ72" s="1305"/>
      <c r="CA72" s="1305"/>
      <c r="CB72" s="1305"/>
      <c r="CC72" s="1305"/>
      <c r="CD72" s="1305"/>
      <c r="CE72" s="1305"/>
      <c r="CF72" s="1305" t="s">
        <v>550</v>
      </c>
      <c r="CG72" s="1305"/>
      <c r="CH72" s="1305"/>
      <c r="CI72" s="1305"/>
      <c r="CJ72" s="1305"/>
      <c r="CK72" s="1305"/>
      <c r="CL72" s="1305"/>
      <c r="CM72" s="1305"/>
      <c r="CN72" s="1305" t="s">
        <v>551</v>
      </c>
      <c r="CO72" s="1305"/>
      <c r="CP72" s="1305"/>
      <c r="CQ72" s="1305"/>
      <c r="CR72" s="1305"/>
      <c r="CS72" s="1305"/>
      <c r="CT72" s="1305"/>
      <c r="CU72" s="1305"/>
      <c r="CV72" s="1305" t="s">
        <v>552</v>
      </c>
      <c r="CW72" s="1305"/>
      <c r="CX72" s="1305"/>
      <c r="CY72" s="1305"/>
      <c r="CZ72" s="1305"/>
      <c r="DA72" s="1305"/>
      <c r="DB72" s="1305"/>
      <c r="DC72" s="1305"/>
    </row>
    <row r="73" spans="2:107" x14ac:dyDescent="0.15">
      <c r="B73" s="1280"/>
      <c r="G73" s="1306"/>
      <c r="H73" s="1306"/>
      <c r="I73" s="1306"/>
      <c r="J73" s="1306"/>
      <c r="K73" s="1336"/>
      <c r="L73" s="1336"/>
      <c r="M73" s="1336"/>
      <c r="N73" s="1336"/>
      <c r="AM73" s="1298"/>
      <c r="AN73" s="1309" t="s">
        <v>592</v>
      </c>
      <c r="AO73" s="1309"/>
      <c r="AP73" s="1309"/>
      <c r="AQ73" s="1309"/>
      <c r="AR73" s="1309"/>
      <c r="AS73" s="1309"/>
      <c r="AT73" s="1309"/>
      <c r="AU73" s="1309"/>
      <c r="AV73" s="1309"/>
      <c r="AW73" s="1309"/>
      <c r="AX73" s="1309"/>
      <c r="AY73" s="1309"/>
      <c r="AZ73" s="1309"/>
      <c r="BA73" s="1309"/>
      <c r="BB73" s="1309" t="s">
        <v>593</v>
      </c>
      <c r="BC73" s="1309"/>
      <c r="BD73" s="1309"/>
      <c r="BE73" s="1309"/>
      <c r="BF73" s="1309"/>
      <c r="BG73" s="1309"/>
      <c r="BH73" s="1309"/>
      <c r="BI73" s="1309"/>
      <c r="BJ73" s="1309"/>
      <c r="BK73" s="1309"/>
      <c r="BL73" s="1309"/>
      <c r="BM73" s="1309"/>
      <c r="BN73" s="1309"/>
      <c r="BO73" s="1309"/>
      <c r="BP73" s="1311">
        <v>91.6</v>
      </c>
      <c r="BQ73" s="1311"/>
      <c r="BR73" s="1311"/>
      <c r="BS73" s="1311"/>
      <c r="BT73" s="1311"/>
      <c r="BU73" s="1311"/>
      <c r="BV73" s="1311"/>
      <c r="BW73" s="1311"/>
      <c r="BX73" s="1311">
        <v>92.6</v>
      </c>
      <c r="BY73" s="1311"/>
      <c r="BZ73" s="1311"/>
      <c r="CA73" s="1311"/>
      <c r="CB73" s="1311"/>
      <c r="CC73" s="1311"/>
      <c r="CD73" s="1311"/>
      <c r="CE73" s="1311"/>
      <c r="CF73" s="1311">
        <v>90.7</v>
      </c>
      <c r="CG73" s="1311"/>
      <c r="CH73" s="1311"/>
      <c r="CI73" s="1311"/>
      <c r="CJ73" s="1311"/>
      <c r="CK73" s="1311"/>
      <c r="CL73" s="1311"/>
      <c r="CM73" s="1311"/>
      <c r="CN73" s="1311">
        <v>99.1</v>
      </c>
      <c r="CO73" s="1311"/>
      <c r="CP73" s="1311"/>
      <c r="CQ73" s="1311"/>
      <c r="CR73" s="1311"/>
      <c r="CS73" s="1311"/>
      <c r="CT73" s="1311"/>
      <c r="CU73" s="1311"/>
      <c r="CV73" s="1311">
        <v>101.9</v>
      </c>
      <c r="CW73" s="1311"/>
      <c r="CX73" s="1311"/>
      <c r="CY73" s="1311"/>
      <c r="CZ73" s="1311"/>
      <c r="DA73" s="1311"/>
      <c r="DB73" s="1311"/>
      <c r="DC73" s="1311"/>
    </row>
    <row r="74" spans="2:107" x14ac:dyDescent="0.15">
      <c r="B74" s="1280"/>
      <c r="G74" s="1306"/>
      <c r="H74" s="1306"/>
      <c r="I74" s="1306"/>
      <c r="J74" s="1306"/>
      <c r="K74" s="1336"/>
      <c r="L74" s="1336"/>
      <c r="M74" s="1336"/>
      <c r="N74" s="1336"/>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598</v>
      </c>
      <c r="BC75" s="1309"/>
      <c r="BD75" s="1309"/>
      <c r="BE75" s="1309"/>
      <c r="BF75" s="1309"/>
      <c r="BG75" s="1309"/>
      <c r="BH75" s="1309"/>
      <c r="BI75" s="1309"/>
      <c r="BJ75" s="1309"/>
      <c r="BK75" s="1309"/>
      <c r="BL75" s="1309"/>
      <c r="BM75" s="1309"/>
      <c r="BN75" s="1309"/>
      <c r="BO75" s="1309"/>
      <c r="BP75" s="1311">
        <v>4.2</v>
      </c>
      <c r="BQ75" s="1311"/>
      <c r="BR75" s="1311"/>
      <c r="BS75" s="1311"/>
      <c r="BT75" s="1311"/>
      <c r="BU75" s="1311"/>
      <c r="BV75" s="1311"/>
      <c r="BW75" s="1311"/>
      <c r="BX75" s="1311">
        <v>4.5</v>
      </c>
      <c r="BY75" s="1311"/>
      <c r="BZ75" s="1311"/>
      <c r="CA75" s="1311"/>
      <c r="CB75" s="1311"/>
      <c r="CC75" s="1311"/>
      <c r="CD75" s="1311"/>
      <c r="CE75" s="1311"/>
      <c r="CF75" s="1311">
        <v>4.9000000000000004</v>
      </c>
      <c r="CG75" s="1311"/>
      <c r="CH75" s="1311"/>
      <c r="CI75" s="1311"/>
      <c r="CJ75" s="1311"/>
      <c r="CK75" s="1311"/>
      <c r="CL75" s="1311"/>
      <c r="CM75" s="1311"/>
      <c r="CN75" s="1311">
        <v>4.9000000000000004</v>
      </c>
      <c r="CO75" s="1311"/>
      <c r="CP75" s="1311"/>
      <c r="CQ75" s="1311"/>
      <c r="CR75" s="1311"/>
      <c r="CS75" s="1311"/>
      <c r="CT75" s="1311"/>
      <c r="CU75" s="1311"/>
      <c r="CV75" s="1311">
        <v>4.9000000000000004</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36"/>
      <c r="L77" s="1336"/>
      <c r="M77" s="1336"/>
      <c r="N77" s="1336"/>
      <c r="AN77" s="1305" t="s">
        <v>595</v>
      </c>
      <c r="AO77" s="1305"/>
      <c r="AP77" s="1305"/>
      <c r="AQ77" s="1305"/>
      <c r="AR77" s="1305"/>
      <c r="AS77" s="1305"/>
      <c r="AT77" s="1305"/>
      <c r="AU77" s="1305"/>
      <c r="AV77" s="1305"/>
      <c r="AW77" s="1305"/>
      <c r="AX77" s="1305"/>
      <c r="AY77" s="1305"/>
      <c r="AZ77" s="1305"/>
      <c r="BA77" s="1305"/>
      <c r="BB77" s="1309" t="s">
        <v>593</v>
      </c>
      <c r="BC77" s="1309"/>
      <c r="BD77" s="1309"/>
      <c r="BE77" s="1309"/>
      <c r="BF77" s="1309"/>
      <c r="BG77" s="1309"/>
      <c r="BH77" s="1309"/>
      <c r="BI77" s="1309"/>
      <c r="BJ77" s="1309"/>
      <c r="BK77" s="1309"/>
      <c r="BL77" s="1309"/>
      <c r="BM77" s="1309"/>
      <c r="BN77" s="1309"/>
      <c r="BO77" s="1309"/>
      <c r="BP77" s="1311">
        <v>37.299999999999997</v>
      </c>
      <c r="BQ77" s="1311"/>
      <c r="BR77" s="1311"/>
      <c r="BS77" s="1311"/>
      <c r="BT77" s="1311"/>
      <c r="BU77" s="1311"/>
      <c r="BV77" s="1311"/>
      <c r="BW77" s="1311"/>
      <c r="BX77" s="1311">
        <v>33.1</v>
      </c>
      <c r="BY77" s="1311"/>
      <c r="BZ77" s="1311"/>
      <c r="CA77" s="1311"/>
      <c r="CB77" s="1311"/>
      <c r="CC77" s="1311"/>
      <c r="CD77" s="1311"/>
      <c r="CE77" s="1311"/>
      <c r="CF77" s="1311">
        <v>31.3</v>
      </c>
      <c r="CG77" s="1311"/>
      <c r="CH77" s="1311"/>
      <c r="CI77" s="1311"/>
      <c r="CJ77" s="1311"/>
      <c r="CK77" s="1311"/>
      <c r="CL77" s="1311"/>
      <c r="CM77" s="1311"/>
      <c r="CN77" s="1311">
        <v>25.3</v>
      </c>
      <c r="CO77" s="1311"/>
      <c r="CP77" s="1311"/>
      <c r="CQ77" s="1311"/>
      <c r="CR77" s="1311"/>
      <c r="CS77" s="1311"/>
      <c r="CT77" s="1311"/>
      <c r="CU77" s="1311"/>
      <c r="CV77" s="1311">
        <v>25.5</v>
      </c>
      <c r="CW77" s="1311"/>
      <c r="CX77" s="1311"/>
      <c r="CY77" s="1311"/>
      <c r="CZ77" s="1311"/>
      <c r="DA77" s="1311"/>
      <c r="DB77" s="1311"/>
      <c r="DC77" s="1311"/>
    </row>
    <row r="78" spans="2:107" x14ac:dyDescent="0.15">
      <c r="B78" s="1280"/>
      <c r="G78" s="1299"/>
      <c r="H78" s="1299"/>
      <c r="I78" s="1299"/>
      <c r="J78" s="1299"/>
      <c r="K78" s="1336"/>
      <c r="L78" s="1336"/>
      <c r="M78" s="1336"/>
      <c r="N78" s="1336"/>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37"/>
      <c r="L79" s="1337"/>
      <c r="M79" s="1337"/>
      <c r="N79" s="1337"/>
      <c r="AN79" s="1305"/>
      <c r="AO79" s="1305"/>
      <c r="AP79" s="1305"/>
      <c r="AQ79" s="1305"/>
      <c r="AR79" s="1305"/>
      <c r="AS79" s="1305"/>
      <c r="AT79" s="1305"/>
      <c r="AU79" s="1305"/>
      <c r="AV79" s="1305"/>
      <c r="AW79" s="1305"/>
      <c r="AX79" s="1305"/>
      <c r="AY79" s="1305"/>
      <c r="AZ79" s="1305"/>
      <c r="BA79" s="1305"/>
      <c r="BB79" s="1309" t="s">
        <v>598</v>
      </c>
      <c r="BC79" s="1309"/>
      <c r="BD79" s="1309"/>
      <c r="BE79" s="1309"/>
      <c r="BF79" s="1309"/>
      <c r="BG79" s="1309"/>
      <c r="BH79" s="1309"/>
      <c r="BI79" s="1309"/>
      <c r="BJ79" s="1309"/>
      <c r="BK79" s="1309"/>
      <c r="BL79" s="1309"/>
      <c r="BM79" s="1309"/>
      <c r="BN79" s="1309"/>
      <c r="BO79" s="1309"/>
      <c r="BP79" s="1311">
        <v>7.8</v>
      </c>
      <c r="BQ79" s="1311"/>
      <c r="BR79" s="1311"/>
      <c r="BS79" s="1311"/>
      <c r="BT79" s="1311"/>
      <c r="BU79" s="1311"/>
      <c r="BV79" s="1311"/>
      <c r="BW79" s="1311"/>
      <c r="BX79" s="1311">
        <v>7.5</v>
      </c>
      <c r="BY79" s="1311"/>
      <c r="BZ79" s="1311"/>
      <c r="CA79" s="1311"/>
      <c r="CB79" s="1311"/>
      <c r="CC79" s="1311"/>
      <c r="CD79" s="1311"/>
      <c r="CE79" s="1311"/>
      <c r="CF79" s="1311">
        <v>7.2</v>
      </c>
      <c r="CG79" s="1311"/>
      <c r="CH79" s="1311"/>
      <c r="CI79" s="1311"/>
      <c r="CJ79" s="1311"/>
      <c r="CK79" s="1311"/>
      <c r="CL79" s="1311"/>
      <c r="CM79" s="1311"/>
      <c r="CN79" s="1311">
        <v>6.9</v>
      </c>
      <c r="CO79" s="1311"/>
      <c r="CP79" s="1311"/>
      <c r="CQ79" s="1311"/>
      <c r="CR79" s="1311"/>
      <c r="CS79" s="1311"/>
      <c r="CT79" s="1311"/>
      <c r="CU79" s="1311"/>
      <c r="CV79" s="1311">
        <v>6.6</v>
      </c>
      <c r="CW79" s="1311"/>
      <c r="CX79" s="1311"/>
      <c r="CY79" s="1311"/>
      <c r="CZ79" s="1311"/>
      <c r="DA79" s="1311"/>
      <c r="DB79" s="1311"/>
      <c r="DC79" s="1311"/>
    </row>
    <row r="80" spans="2:107" x14ac:dyDescent="0.15">
      <c r="B80" s="1280"/>
      <c r="G80" s="1299"/>
      <c r="H80" s="1299"/>
      <c r="I80" s="1313"/>
      <c r="J80" s="1313"/>
      <c r="K80" s="1337"/>
      <c r="L80" s="1337"/>
      <c r="M80" s="1337"/>
      <c r="N80" s="1337"/>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8"/>
      <c r="L82" s="1338"/>
      <c r="M82" s="1338"/>
      <c r="N82" s="1338"/>
      <c r="AQ82" s="1338"/>
      <c r="AR82" s="1338"/>
      <c r="AS82" s="1338"/>
      <c r="AT82" s="1338"/>
      <c r="BC82" s="1338"/>
      <c r="BD82" s="1338"/>
      <c r="BE82" s="1338"/>
      <c r="BF82" s="1338"/>
      <c r="BO82" s="1338"/>
      <c r="BP82" s="1338"/>
      <c r="BQ82" s="1338"/>
      <c r="BR82" s="1338"/>
      <c r="CA82" s="1338"/>
      <c r="CB82" s="1338"/>
      <c r="CC82" s="1338"/>
      <c r="CD82" s="1338"/>
      <c r="CM82" s="1338"/>
      <c r="CN82" s="1338"/>
      <c r="CO82" s="1338"/>
      <c r="CP82" s="1338"/>
      <c r="CY82" s="1338"/>
      <c r="CZ82" s="1338"/>
      <c r="DA82" s="1338"/>
      <c r="DB82" s="1338"/>
      <c r="DC82" s="1338"/>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9"/>
      <c r="AQ87" s="1339"/>
      <c r="BC87" s="1339"/>
      <c r="BO87" s="1339"/>
      <c r="CA87" s="1339"/>
      <c r="CM87" s="1339"/>
      <c r="CY87" s="1339"/>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WbypKcWD7ssSFVIgiTSqMdXJ+PnTlvmTut5RCg2QJhAvxH+1Geu5nAPbpvZ5y2XnekUK9Ia+JE8zJCSj8laENQ==" saltValue="Re8pCTH1U9fnfo4MJOqhw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334EC-ED22-48FE-B49F-F61557693AA0}">
  <sheetPr>
    <pageSetUpPr fitToPage="1"/>
  </sheetPr>
  <dimension ref="A1:DR125"/>
  <sheetViews>
    <sheetView showGridLines="0" topLeftCell="A83" zoomScale="80" zoomScaleNormal="80" zoomScaleSheetLayoutView="70" workbookViewId="0"/>
  </sheetViews>
  <sheetFormatPr defaultColWidth="0" defaultRowHeight="13.5" customHeight="1" zeroHeight="1" x14ac:dyDescent="0.15"/>
  <cols>
    <col min="1" max="34" width="2.5" style="288" customWidth="1"/>
    <col min="35" max="122" width="2.5" style="287" customWidth="1"/>
    <col min="123" max="16384" width="2.5" style="287" hidden="1"/>
  </cols>
  <sheetData>
    <row r="1" spans="1:34" ht="13.5" customHeight="1"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1:34" x14ac:dyDescent="0.15">
      <c r="S2" s="287"/>
      <c r="AH2" s="287"/>
    </row>
    <row r="3" spans="1:34"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1:34" x14ac:dyDescent="0.15"/>
    <row r="5" spans="1:34" x14ac:dyDescent="0.15"/>
    <row r="6" spans="1:34" x14ac:dyDescent="0.15"/>
    <row r="7" spans="1:34" x14ac:dyDescent="0.15"/>
    <row r="8" spans="1:34" x14ac:dyDescent="0.15"/>
    <row r="9" spans="1:34" x14ac:dyDescent="0.15">
      <c r="AH9" s="287"/>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7"/>
    </row>
    <row r="18" spans="12:34" x14ac:dyDescent="0.15"/>
    <row r="19" spans="12:34" x14ac:dyDescent="0.15"/>
    <row r="20" spans="12:34" x14ac:dyDescent="0.15">
      <c r="AH20" s="287"/>
    </row>
    <row r="21" spans="12:34" x14ac:dyDescent="0.15">
      <c r="AH21" s="287"/>
    </row>
    <row r="22" spans="12:34" x14ac:dyDescent="0.15"/>
    <row r="23" spans="12:34" x14ac:dyDescent="0.15"/>
    <row r="24" spans="12:34" x14ac:dyDescent="0.15">
      <c r="Q24" s="287"/>
    </row>
    <row r="25" spans="12:34" x14ac:dyDescent="0.15"/>
    <row r="26" spans="12:34" x14ac:dyDescent="0.15"/>
    <row r="27" spans="12:34" x14ac:dyDescent="0.15"/>
    <row r="28" spans="12:34" x14ac:dyDescent="0.15">
      <c r="O28" s="287"/>
      <c r="T28" s="287"/>
      <c r="AH28" s="287"/>
    </row>
    <row r="29" spans="12:34" x14ac:dyDescent="0.15"/>
    <row r="30" spans="12:34" x14ac:dyDescent="0.15"/>
    <row r="31" spans="12:34" x14ac:dyDescent="0.15">
      <c r="Q31" s="287"/>
    </row>
    <row r="32" spans="12:34" x14ac:dyDescent="0.15">
      <c r="L32" s="287"/>
    </row>
    <row r="33" spans="2:34" x14ac:dyDescent="0.15">
      <c r="C33" s="287"/>
      <c r="E33" s="287"/>
      <c r="G33" s="287"/>
      <c r="I33" s="287"/>
      <c r="X33" s="287"/>
    </row>
    <row r="34" spans="2:34" x14ac:dyDescent="0.15">
      <c r="B34" s="287"/>
      <c r="P34" s="287"/>
      <c r="R34" s="287"/>
      <c r="T34" s="287"/>
    </row>
    <row r="35" spans="2:34" x14ac:dyDescent="0.15">
      <c r="D35" s="287"/>
      <c r="W35" s="287"/>
      <c r="AC35" s="287"/>
      <c r="AD35" s="287"/>
      <c r="AE35" s="287"/>
      <c r="AF35" s="287"/>
      <c r="AG35" s="287"/>
      <c r="AH35" s="287"/>
    </row>
    <row r="36" spans="2:34" x14ac:dyDescent="0.15">
      <c r="H36" s="287"/>
      <c r="J36" s="287"/>
      <c r="K36" s="287"/>
      <c r="M36" s="287"/>
      <c r="Y36" s="287"/>
      <c r="Z36" s="287"/>
      <c r="AA36" s="287"/>
      <c r="AB36" s="287"/>
      <c r="AC36" s="287"/>
      <c r="AD36" s="287"/>
      <c r="AE36" s="287"/>
      <c r="AF36" s="287"/>
      <c r="AG36" s="287"/>
      <c r="AH36" s="287"/>
    </row>
    <row r="37" spans="2:34" x14ac:dyDescent="0.15">
      <c r="AH37" s="287"/>
    </row>
    <row r="38" spans="2:34" x14ac:dyDescent="0.15">
      <c r="AG38" s="287"/>
      <c r="AH38" s="287"/>
    </row>
    <row r="39" spans="2:34" x14ac:dyDescent="0.15"/>
    <row r="40" spans="2:34" x14ac:dyDescent="0.15">
      <c r="X40" s="287"/>
    </row>
    <row r="41" spans="2:34" x14ac:dyDescent="0.15">
      <c r="R41" s="287"/>
    </row>
    <row r="42" spans="2:34" x14ac:dyDescent="0.15">
      <c r="W42" s="287"/>
    </row>
    <row r="43" spans="2:34" x14ac:dyDescent="0.15">
      <c r="Y43" s="287"/>
      <c r="Z43" s="287"/>
      <c r="AA43" s="287"/>
      <c r="AB43" s="287"/>
      <c r="AC43" s="287"/>
      <c r="AD43" s="287"/>
      <c r="AE43" s="287"/>
      <c r="AF43" s="287"/>
      <c r="AG43" s="287"/>
      <c r="AH43" s="287"/>
    </row>
    <row r="44" spans="2:34" x14ac:dyDescent="0.15">
      <c r="AH44" s="287"/>
    </row>
    <row r="45" spans="2:34" x14ac:dyDescent="0.15">
      <c r="X45" s="287"/>
    </row>
    <row r="46" spans="2:34" x14ac:dyDescent="0.15"/>
    <row r="47" spans="2:34" x14ac:dyDescent="0.15"/>
    <row r="48" spans="2:34" x14ac:dyDescent="0.15">
      <c r="W48" s="287"/>
      <c r="Y48" s="287"/>
      <c r="Z48" s="287"/>
      <c r="AA48" s="287"/>
      <c r="AB48" s="287"/>
      <c r="AC48" s="287"/>
      <c r="AD48" s="287"/>
      <c r="AE48" s="287"/>
      <c r="AF48" s="287"/>
      <c r="AG48" s="287"/>
      <c r="AH48" s="287"/>
    </row>
    <row r="49" spans="28:34" x14ac:dyDescent="0.15"/>
    <row r="50" spans="28:34" x14ac:dyDescent="0.15">
      <c r="AE50" s="287"/>
      <c r="AF50" s="287"/>
      <c r="AG50" s="287"/>
      <c r="AH50" s="287"/>
    </row>
    <row r="51" spans="28:34" x14ac:dyDescent="0.15">
      <c r="AC51" s="287"/>
      <c r="AD51" s="287"/>
      <c r="AE51" s="287"/>
      <c r="AF51" s="287"/>
      <c r="AG51" s="287"/>
      <c r="AH51" s="287"/>
    </row>
    <row r="52" spans="28:34" x14ac:dyDescent="0.15"/>
    <row r="53" spans="28:34" x14ac:dyDescent="0.15">
      <c r="AF53" s="287"/>
      <c r="AG53" s="287"/>
      <c r="AH53" s="287"/>
    </row>
    <row r="54" spans="28:34" x14ac:dyDescent="0.15">
      <c r="AH54" s="287"/>
    </row>
    <row r="55" spans="28:34" x14ac:dyDescent="0.15"/>
    <row r="56" spans="28:34" x14ac:dyDescent="0.15">
      <c r="AB56" s="287"/>
      <c r="AC56" s="287"/>
      <c r="AD56" s="287"/>
      <c r="AE56" s="287"/>
      <c r="AF56" s="287"/>
      <c r="AG56" s="287"/>
      <c r="AH56" s="287"/>
    </row>
    <row r="57" spans="28:34" x14ac:dyDescent="0.15">
      <c r="AH57" s="287"/>
    </row>
    <row r="58" spans="28:34" x14ac:dyDescent="0.15">
      <c r="AH58" s="287"/>
    </row>
    <row r="59" spans="28:34" x14ac:dyDescent="0.15"/>
    <row r="60" spans="28:34" x14ac:dyDescent="0.15"/>
    <row r="61" spans="28:34" x14ac:dyDescent="0.15"/>
    <row r="62" spans="28:34" x14ac:dyDescent="0.15"/>
    <row r="63" spans="28:34" x14ac:dyDescent="0.15">
      <c r="AH63" s="287"/>
    </row>
    <row r="64" spans="28:34" x14ac:dyDescent="0.15">
      <c r="AG64" s="287"/>
      <c r="AH64" s="287"/>
    </row>
    <row r="65" spans="28:34" x14ac:dyDescent="0.15"/>
    <row r="66" spans="28:34" x14ac:dyDescent="0.15"/>
    <row r="67" spans="28:34" x14ac:dyDescent="0.15"/>
    <row r="68" spans="28:34" x14ac:dyDescent="0.15">
      <c r="AB68" s="287"/>
      <c r="AC68" s="287"/>
      <c r="AD68" s="287"/>
      <c r="AE68" s="287"/>
      <c r="AF68" s="287"/>
      <c r="AG68" s="287"/>
      <c r="AH68" s="287"/>
    </row>
    <row r="69" spans="28:34" x14ac:dyDescent="0.15">
      <c r="AF69" s="287"/>
      <c r="AG69" s="287"/>
      <c r="AH69" s="287"/>
    </row>
    <row r="70" spans="28:34" x14ac:dyDescent="0.15"/>
    <row r="71" spans="28:34" x14ac:dyDescent="0.15"/>
    <row r="72" spans="28:34" x14ac:dyDescent="0.15"/>
    <row r="73" spans="28:34" x14ac:dyDescent="0.15"/>
    <row r="74" spans="28:34" x14ac:dyDescent="0.15"/>
    <row r="75" spans="28:34" x14ac:dyDescent="0.15">
      <c r="AH75" s="287"/>
    </row>
    <row r="76" spans="28:34" x14ac:dyDescent="0.15">
      <c r="AF76" s="287"/>
      <c r="AG76" s="287"/>
      <c r="AH76" s="287"/>
    </row>
    <row r="77" spans="28:34" x14ac:dyDescent="0.15">
      <c r="AG77" s="287"/>
      <c r="AH77" s="287"/>
    </row>
    <row r="78" spans="28:34" x14ac:dyDescent="0.15"/>
    <row r="79" spans="28:34" x14ac:dyDescent="0.15"/>
    <row r="80" spans="28:34" x14ac:dyDescent="0.15"/>
    <row r="81" spans="25:34" x14ac:dyDescent="0.15"/>
    <row r="82" spans="25:34" x14ac:dyDescent="0.15">
      <c r="Y82" s="287"/>
    </row>
    <row r="83" spans="25:34" x14ac:dyDescent="0.15">
      <c r="Y83" s="287"/>
      <c r="Z83" s="287"/>
      <c r="AA83" s="287"/>
      <c r="AB83" s="287"/>
      <c r="AC83" s="287"/>
      <c r="AD83" s="287"/>
      <c r="AE83" s="287"/>
      <c r="AF83" s="287"/>
      <c r="AG83" s="287"/>
      <c r="AH83" s="287"/>
    </row>
    <row r="84" spans="25:34" x14ac:dyDescent="0.15"/>
    <row r="85" spans="25:34" x14ac:dyDescent="0.15"/>
    <row r="86" spans="25:34" x14ac:dyDescent="0.15"/>
    <row r="87" spans="25:34" x14ac:dyDescent="0.15"/>
    <row r="88" spans="25:34" x14ac:dyDescent="0.15">
      <c r="AH88" s="28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7"/>
      <c r="AG94" s="287"/>
      <c r="AH94" s="287"/>
    </row>
    <row r="95" spans="25:34" ht="13.5" customHeight="1" x14ac:dyDescent="0.15">
      <c r="AH95" s="28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7"/>
    </row>
    <row r="102" spans="33:34" ht="13.5" customHeight="1" x14ac:dyDescent="0.15"/>
    <row r="103" spans="33:34" ht="13.5" customHeight="1" x14ac:dyDescent="0.15"/>
    <row r="104" spans="33:34" ht="13.5" customHeight="1" x14ac:dyDescent="0.15">
      <c r="AG104" s="287"/>
      <c r="AH104" s="28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7"/>
    </row>
    <row r="117" spans="34:122" ht="13.5" customHeight="1" x14ac:dyDescent="0.15"/>
    <row r="118" spans="34:122" ht="13.5" customHeight="1" x14ac:dyDescent="0.15"/>
    <row r="119" spans="34:122" ht="13.5" customHeight="1" x14ac:dyDescent="0.15"/>
    <row r="120" spans="34:122" ht="13.5" customHeight="1" x14ac:dyDescent="0.15">
      <c r="AH120" s="287"/>
    </row>
    <row r="121" spans="34:122" ht="13.5" customHeight="1" x14ac:dyDescent="0.15">
      <c r="AH121" s="287"/>
    </row>
    <row r="122" spans="34:122" ht="13.5" customHeight="1" x14ac:dyDescent="0.15"/>
    <row r="123" spans="34:122" ht="13.5" customHeight="1" x14ac:dyDescent="0.15"/>
    <row r="124" spans="34:122" ht="13.5" customHeight="1" x14ac:dyDescent="0.15"/>
    <row r="125" spans="34:122" ht="13.5" customHeight="1" x14ac:dyDescent="0.15">
      <c r="DR125" s="287" t="s">
        <v>495</v>
      </c>
    </row>
  </sheetData>
  <sheetProtection algorithmName="SHA-512" hashValue="deCo0W8sy79UUNpm9Iz5KlrIxP4OvAW2Wg1Poyxc+mpnNMvi0eCXaB/2P6aSjrsQOOPcFb/XkF1Wx1PDj2ewqg==" saltValue="JpOQ6X9zL3YovHWa7gQt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35C21-B32A-4CB5-AD77-101F290575A1}">
  <sheetPr>
    <pageSetUpPr fitToPage="1"/>
  </sheetPr>
  <dimension ref="A1:DR131"/>
  <sheetViews>
    <sheetView showGridLines="0" tabSelected="1" topLeftCell="S76" zoomScale="90" zoomScaleNormal="90" zoomScaleSheetLayoutView="55" workbookViewId="0">
      <selection activeCell="CD18" sqref="CD18"/>
    </sheetView>
  </sheetViews>
  <sheetFormatPr defaultColWidth="0" defaultRowHeight="13.5" customHeight="1" zeroHeight="1" x14ac:dyDescent="0.15"/>
  <cols>
    <col min="1" max="34" width="2.5" style="288" customWidth="1"/>
    <col min="35" max="122" width="2.5" style="287" customWidth="1"/>
    <col min="123" max="16384" width="2.5" style="287" hidden="1"/>
  </cols>
  <sheetData>
    <row r="1" spans="2:34" ht="13.5" customHeight="1"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x14ac:dyDescent="0.15">
      <c r="S2" s="287"/>
      <c r="AH2" s="287"/>
    </row>
    <row r="3" spans="2:34"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x14ac:dyDescent="0.15"/>
    <row r="5" spans="2:34" x14ac:dyDescent="0.15"/>
    <row r="6" spans="2:34" x14ac:dyDescent="0.15"/>
    <row r="7" spans="2:34" x14ac:dyDescent="0.15"/>
    <row r="8" spans="2:34" x14ac:dyDescent="0.15"/>
    <row r="9" spans="2:34" x14ac:dyDescent="0.15">
      <c r="AH9" s="28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7"/>
    </row>
    <row r="18" spans="12:34" x14ac:dyDescent="0.15"/>
    <row r="19" spans="12:34" x14ac:dyDescent="0.15"/>
    <row r="20" spans="12:34" x14ac:dyDescent="0.15">
      <c r="AH20" s="287"/>
    </row>
    <row r="21" spans="12:34" x14ac:dyDescent="0.15">
      <c r="AH21" s="287"/>
    </row>
    <row r="22" spans="12:34" x14ac:dyDescent="0.15"/>
    <row r="23" spans="12:34" x14ac:dyDescent="0.15"/>
    <row r="24" spans="12:34" x14ac:dyDescent="0.15">
      <c r="Q24" s="287"/>
    </row>
    <row r="25" spans="12:34" x14ac:dyDescent="0.15"/>
    <row r="26" spans="12:34" x14ac:dyDescent="0.15"/>
    <row r="27" spans="12:34" x14ac:dyDescent="0.15"/>
    <row r="28" spans="12:34" x14ac:dyDescent="0.15">
      <c r="O28" s="287"/>
      <c r="T28" s="287"/>
      <c r="AH28" s="287"/>
    </row>
    <row r="29" spans="12:34" x14ac:dyDescent="0.15"/>
    <row r="30" spans="12:34" x14ac:dyDescent="0.15"/>
    <row r="31" spans="12:34" x14ac:dyDescent="0.15">
      <c r="Q31" s="287"/>
    </row>
    <row r="32" spans="12:34" x14ac:dyDescent="0.15">
      <c r="L32" s="287"/>
    </row>
    <row r="33" spans="2:34" x14ac:dyDescent="0.15">
      <c r="C33" s="287"/>
      <c r="E33" s="287"/>
      <c r="G33" s="287"/>
      <c r="I33" s="287"/>
      <c r="X33" s="287"/>
    </row>
    <row r="34" spans="2:34" x14ac:dyDescent="0.15">
      <c r="B34" s="287"/>
      <c r="P34" s="287"/>
      <c r="R34" s="287"/>
      <c r="T34" s="287"/>
    </row>
    <row r="35" spans="2:34" x14ac:dyDescent="0.15">
      <c r="D35" s="287"/>
      <c r="W35" s="287"/>
      <c r="AC35" s="287"/>
      <c r="AD35" s="287"/>
      <c r="AE35" s="287"/>
      <c r="AF35" s="287"/>
      <c r="AG35" s="287"/>
      <c r="AH35" s="287"/>
    </row>
    <row r="36" spans="2:34" x14ac:dyDescent="0.15">
      <c r="H36" s="287"/>
      <c r="J36" s="287"/>
      <c r="K36" s="287"/>
      <c r="M36" s="287"/>
      <c r="Y36" s="287"/>
      <c r="Z36" s="287"/>
      <c r="AA36" s="287"/>
      <c r="AB36" s="287"/>
      <c r="AC36" s="287"/>
      <c r="AD36" s="287"/>
      <c r="AE36" s="287"/>
      <c r="AF36" s="287"/>
      <c r="AG36" s="287"/>
      <c r="AH36" s="287"/>
    </row>
    <row r="37" spans="2:34" x14ac:dyDescent="0.15">
      <c r="AH37" s="287"/>
    </row>
    <row r="38" spans="2:34" x14ac:dyDescent="0.15">
      <c r="AG38" s="287"/>
      <c r="AH38" s="287"/>
    </row>
    <row r="39" spans="2:34" x14ac:dyDescent="0.15"/>
    <row r="40" spans="2:34" x14ac:dyDescent="0.15">
      <c r="X40" s="287"/>
    </row>
    <row r="41" spans="2:34" x14ac:dyDescent="0.15">
      <c r="R41" s="287"/>
    </row>
    <row r="42" spans="2:34" x14ac:dyDescent="0.15">
      <c r="W42" s="287"/>
    </row>
    <row r="43" spans="2:34" x14ac:dyDescent="0.15">
      <c r="Y43" s="287"/>
      <c r="Z43" s="287"/>
      <c r="AA43" s="287"/>
      <c r="AB43" s="287"/>
      <c r="AC43" s="287"/>
      <c r="AD43" s="287"/>
      <c r="AE43" s="287"/>
      <c r="AF43" s="287"/>
      <c r="AG43" s="287"/>
      <c r="AH43" s="287"/>
    </row>
    <row r="44" spans="2:34" x14ac:dyDescent="0.15">
      <c r="AH44" s="287"/>
    </row>
    <row r="45" spans="2:34" x14ac:dyDescent="0.15">
      <c r="X45" s="287"/>
    </row>
    <row r="46" spans="2:34" x14ac:dyDescent="0.15"/>
    <row r="47" spans="2:34" x14ac:dyDescent="0.15"/>
    <row r="48" spans="2:34" x14ac:dyDescent="0.15">
      <c r="W48" s="287"/>
      <c r="Y48" s="287"/>
      <c r="Z48" s="287"/>
      <c r="AA48" s="287"/>
      <c r="AB48" s="287"/>
      <c r="AC48" s="287"/>
      <c r="AD48" s="287"/>
      <c r="AE48" s="287"/>
      <c r="AF48" s="287"/>
      <c r="AG48" s="287"/>
      <c r="AH48" s="287"/>
    </row>
    <row r="49" spans="28:34" x14ac:dyDescent="0.15"/>
    <row r="50" spans="28:34" x14ac:dyDescent="0.15">
      <c r="AE50" s="287"/>
      <c r="AF50" s="287"/>
      <c r="AG50" s="287"/>
      <c r="AH50" s="287"/>
    </row>
    <row r="51" spans="28:34" x14ac:dyDescent="0.15">
      <c r="AC51" s="287"/>
      <c r="AD51" s="287"/>
      <c r="AE51" s="287"/>
      <c r="AF51" s="287"/>
      <c r="AG51" s="287"/>
      <c r="AH51" s="287"/>
    </row>
    <row r="52" spans="28:34" x14ac:dyDescent="0.15"/>
    <row r="53" spans="28:34" x14ac:dyDescent="0.15">
      <c r="AF53" s="287"/>
      <c r="AG53" s="287"/>
      <c r="AH53" s="287"/>
    </row>
    <row r="54" spans="28:34" x14ac:dyDescent="0.15">
      <c r="AH54" s="287"/>
    </row>
    <row r="55" spans="28:34" x14ac:dyDescent="0.15"/>
    <row r="56" spans="28:34" x14ac:dyDescent="0.15">
      <c r="AB56" s="287"/>
      <c r="AC56" s="287"/>
      <c r="AD56" s="287"/>
      <c r="AE56" s="287"/>
      <c r="AF56" s="287"/>
      <c r="AG56" s="287"/>
      <c r="AH56" s="287"/>
    </row>
    <row r="57" spans="28:34" x14ac:dyDescent="0.15">
      <c r="AH57" s="287"/>
    </row>
    <row r="58" spans="28:34" x14ac:dyDescent="0.15">
      <c r="AH58" s="287"/>
    </row>
    <row r="59" spans="28:34" x14ac:dyDescent="0.15">
      <c r="AG59" s="287"/>
      <c r="AH59" s="287"/>
    </row>
    <row r="60" spans="28:34" x14ac:dyDescent="0.15"/>
    <row r="61" spans="28:34" x14ac:dyDescent="0.15"/>
    <row r="62" spans="28:34" x14ac:dyDescent="0.15"/>
    <row r="63" spans="28:34" x14ac:dyDescent="0.15">
      <c r="AH63" s="287"/>
    </row>
    <row r="64" spans="28:34" x14ac:dyDescent="0.15">
      <c r="AG64" s="287"/>
      <c r="AH64" s="287"/>
    </row>
    <row r="65" spans="28:34" x14ac:dyDescent="0.15"/>
    <row r="66" spans="28:34" x14ac:dyDescent="0.15"/>
    <row r="67" spans="28:34" x14ac:dyDescent="0.15"/>
    <row r="68" spans="28:34" x14ac:dyDescent="0.15">
      <c r="AB68" s="287"/>
      <c r="AC68" s="287"/>
      <c r="AD68" s="287"/>
      <c r="AE68" s="287"/>
      <c r="AF68" s="287"/>
      <c r="AG68" s="287"/>
      <c r="AH68" s="287"/>
    </row>
    <row r="69" spans="28:34" x14ac:dyDescent="0.15">
      <c r="AF69" s="287"/>
      <c r="AG69" s="287"/>
      <c r="AH69" s="287"/>
    </row>
    <row r="70" spans="28:34" x14ac:dyDescent="0.15"/>
    <row r="71" spans="28:34" x14ac:dyDescent="0.15"/>
    <row r="72" spans="28:34" x14ac:dyDescent="0.15"/>
    <row r="73" spans="28:34" x14ac:dyDescent="0.15"/>
    <row r="74" spans="28:34" x14ac:dyDescent="0.15"/>
    <row r="75" spans="28:34" x14ac:dyDescent="0.15">
      <c r="AH75" s="287"/>
    </row>
    <row r="76" spans="28:34" x14ac:dyDescent="0.15">
      <c r="AF76" s="287"/>
      <c r="AG76" s="287"/>
      <c r="AH76" s="287"/>
    </row>
    <row r="77" spans="28:34" x14ac:dyDescent="0.15">
      <c r="AG77" s="287"/>
      <c r="AH77" s="287"/>
    </row>
    <row r="78" spans="28:34" x14ac:dyDescent="0.15"/>
    <row r="79" spans="28:34" x14ac:dyDescent="0.15"/>
    <row r="80" spans="28:34" x14ac:dyDescent="0.15"/>
    <row r="81" spans="25:34" x14ac:dyDescent="0.15"/>
    <row r="82" spans="25:34" x14ac:dyDescent="0.15">
      <c r="Y82" s="287"/>
    </row>
    <row r="83" spans="25:34" x14ac:dyDescent="0.15">
      <c r="Y83" s="287"/>
      <c r="Z83" s="287"/>
      <c r="AA83" s="287"/>
      <c r="AB83" s="287"/>
      <c r="AC83" s="287"/>
      <c r="AD83" s="287"/>
      <c r="AE83" s="287"/>
      <c r="AF83" s="287"/>
      <c r="AG83" s="287"/>
      <c r="AH83" s="287"/>
    </row>
    <row r="84" spans="25:34" x14ac:dyDescent="0.15"/>
    <row r="85" spans="25:34" x14ac:dyDescent="0.15"/>
    <row r="86" spans="25:34" x14ac:dyDescent="0.15"/>
    <row r="87" spans="25:34" x14ac:dyDescent="0.15"/>
    <row r="88" spans="25:34" x14ac:dyDescent="0.15">
      <c r="AH88" s="28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7"/>
      <c r="AG94" s="287"/>
      <c r="AH94" s="287"/>
    </row>
    <row r="95" spans="25:34" ht="13.5" customHeight="1" x14ac:dyDescent="0.15">
      <c r="AH95" s="28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7"/>
    </row>
    <row r="102" spans="33:34" ht="13.5" customHeight="1" x14ac:dyDescent="0.15"/>
    <row r="103" spans="33:34" ht="13.5" customHeight="1" x14ac:dyDescent="0.15"/>
    <row r="104" spans="33:34" ht="13.5" customHeight="1" x14ac:dyDescent="0.15">
      <c r="AG104" s="287"/>
      <c r="AH104" s="28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7"/>
    </row>
    <row r="117" spans="34:122" ht="13.5" customHeight="1" x14ac:dyDescent="0.15"/>
    <row r="118" spans="34:122" ht="13.5" customHeight="1" x14ac:dyDescent="0.15"/>
    <row r="119" spans="34:122" ht="13.5" customHeight="1" x14ac:dyDescent="0.15"/>
    <row r="120" spans="34:122" ht="13.5" customHeight="1" x14ac:dyDescent="0.15">
      <c r="AH120" s="287"/>
    </row>
    <row r="121" spans="34:122" ht="13.5" customHeight="1" x14ac:dyDescent="0.15">
      <c r="AH121" s="287"/>
    </row>
    <row r="122" spans="34:122" ht="13.5" customHeight="1" x14ac:dyDescent="0.15"/>
    <row r="123" spans="34:122" ht="13.5" customHeight="1" x14ac:dyDescent="0.15"/>
    <row r="124" spans="34:122" ht="13.5" customHeight="1" x14ac:dyDescent="0.15"/>
    <row r="125" spans="34:122" ht="13.5" customHeight="1" x14ac:dyDescent="0.15">
      <c r="DR125" s="287"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sheetData>
  <sheetProtection algorithmName="SHA-512" hashValue="c0zREVqdKDUJketVoHr1rHZmosXHzm6oIFW0ir4rzhkVJeLAErdLzVPN4tGQI43DMH8k1OG2Z/00GlZa/0o+qQ==" saltValue="+rPIoLlMLXtcRQuKIexu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6" customWidth="1"/>
    <col min="2" max="8" width="13.375" style="146" customWidth="1"/>
    <col min="9" max="16384" width="11.125" style="146"/>
  </cols>
  <sheetData>
    <row r="1" spans="1:8" x14ac:dyDescent="0.15">
      <c r="A1" s="140"/>
      <c r="B1" s="141"/>
      <c r="C1" s="142"/>
      <c r="D1" s="143"/>
      <c r="E1" s="144"/>
      <c r="F1" s="144"/>
      <c r="G1" s="144"/>
      <c r="H1" s="145"/>
    </row>
    <row r="2" spans="1:8" x14ac:dyDescent="0.15">
      <c r="A2" s="147"/>
      <c r="B2" s="148"/>
      <c r="C2" s="149"/>
      <c r="D2" s="150" t="s">
        <v>52</v>
      </c>
      <c r="E2" s="151"/>
      <c r="F2" s="152" t="s">
        <v>546</v>
      </c>
      <c r="G2" s="153"/>
      <c r="H2" s="154"/>
    </row>
    <row r="3" spans="1:8" x14ac:dyDescent="0.15">
      <c r="A3" s="150" t="s">
        <v>539</v>
      </c>
      <c r="B3" s="155"/>
      <c r="C3" s="156"/>
      <c r="D3" s="157">
        <v>34732</v>
      </c>
      <c r="E3" s="158"/>
      <c r="F3" s="159">
        <v>54227</v>
      </c>
      <c r="G3" s="160"/>
      <c r="H3" s="161"/>
    </row>
    <row r="4" spans="1:8" x14ac:dyDescent="0.15">
      <c r="A4" s="162"/>
      <c r="B4" s="163"/>
      <c r="C4" s="164"/>
      <c r="D4" s="165">
        <v>22223</v>
      </c>
      <c r="E4" s="166"/>
      <c r="F4" s="167">
        <v>29694</v>
      </c>
      <c r="G4" s="168"/>
      <c r="H4" s="169"/>
    </row>
    <row r="5" spans="1:8" x14ac:dyDescent="0.15">
      <c r="A5" s="150" t="s">
        <v>541</v>
      </c>
      <c r="B5" s="155"/>
      <c r="C5" s="156"/>
      <c r="D5" s="157">
        <v>31472</v>
      </c>
      <c r="E5" s="158"/>
      <c r="F5" s="159">
        <v>57295</v>
      </c>
      <c r="G5" s="160"/>
      <c r="H5" s="161"/>
    </row>
    <row r="6" spans="1:8" x14ac:dyDescent="0.15">
      <c r="A6" s="162"/>
      <c r="B6" s="163"/>
      <c r="C6" s="164"/>
      <c r="D6" s="165">
        <v>21465</v>
      </c>
      <c r="E6" s="166"/>
      <c r="F6" s="167">
        <v>32771</v>
      </c>
      <c r="G6" s="168"/>
      <c r="H6" s="169"/>
    </row>
    <row r="7" spans="1:8" x14ac:dyDescent="0.15">
      <c r="A7" s="150" t="s">
        <v>542</v>
      </c>
      <c r="B7" s="155"/>
      <c r="C7" s="156"/>
      <c r="D7" s="157">
        <v>34879</v>
      </c>
      <c r="E7" s="158"/>
      <c r="F7" s="159">
        <v>54110</v>
      </c>
      <c r="G7" s="160"/>
      <c r="H7" s="161"/>
    </row>
    <row r="8" spans="1:8" x14ac:dyDescent="0.15">
      <c r="A8" s="162"/>
      <c r="B8" s="163"/>
      <c r="C8" s="164"/>
      <c r="D8" s="165">
        <v>20481</v>
      </c>
      <c r="E8" s="166"/>
      <c r="F8" s="167">
        <v>30620</v>
      </c>
      <c r="G8" s="168"/>
      <c r="H8" s="169"/>
    </row>
    <row r="9" spans="1:8" x14ac:dyDescent="0.15">
      <c r="A9" s="150" t="s">
        <v>543</v>
      </c>
      <c r="B9" s="155"/>
      <c r="C9" s="156"/>
      <c r="D9" s="157">
        <v>50387</v>
      </c>
      <c r="E9" s="158"/>
      <c r="F9" s="159">
        <v>54684</v>
      </c>
      <c r="G9" s="160"/>
      <c r="H9" s="161"/>
    </row>
    <row r="10" spans="1:8" x14ac:dyDescent="0.15">
      <c r="A10" s="162"/>
      <c r="B10" s="163"/>
      <c r="C10" s="164"/>
      <c r="D10" s="165">
        <v>30863</v>
      </c>
      <c r="E10" s="166"/>
      <c r="F10" s="167">
        <v>32829</v>
      </c>
      <c r="G10" s="168"/>
      <c r="H10" s="169"/>
    </row>
    <row r="11" spans="1:8" x14ac:dyDescent="0.15">
      <c r="A11" s="150" t="s">
        <v>544</v>
      </c>
      <c r="B11" s="155"/>
      <c r="C11" s="156"/>
      <c r="D11" s="157">
        <v>45421</v>
      </c>
      <c r="E11" s="158"/>
      <c r="F11" s="159">
        <v>62383</v>
      </c>
      <c r="G11" s="160"/>
      <c r="H11" s="161"/>
    </row>
    <row r="12" spans="1:8" x14ac:dyDescent="0.15">
      <c r="A12" s="162"/>
      <c r="B12" s="163"/>
      <c r="C12" s="170"/>
      <c r="D12" s="165">
        <v>28932</v>
      </c>
      <c r="E12" s="166"/>
      <c r="F12" s="167">
        <v>35325</v>
      </c>
      <c r="G12" s="168"/>
      <c r="H12" s="169"/>
    </row>
    <row r="13" spans="1:8" x14ac:dyDescent="0.15">
      <c r="A13" s="150"/>
      <c r="B13" s="155"/>
      <c r="C13" s="171"/>
      <c r="D13" s="172">
        <v>39378</v>
      </c>
      <c r="E13" s="173"/>
      <c r="F13" s="174">
        <v>56540</v>
      </c>
      <c r="G13" s="175"/>
      <c r="H13" s="161"/>
    </row>
    <row r="14" spans="1:8" x14ac:dyDescent="0.15">
      <c r="A14" s="162"/>
      <c r="B14" s="163"/>
      <c r="C14" s="164"/>
      <c r="D14" s="165">
        <v>24793</v>
      </c>
      <c r="E14" s="166"/>
      <c r="F14" s="167">
        <v>32248</v>
      </c>
      <c r="G14" s="168"/>
      <c r="H14" s="169"/>
    </row>
    <row r="17" spans="1:11" x14ac:dyDescent="0.15">
      <c r="A17" s="146" t="s">
        <v>53</v>
      </c>
    </row>
    <row r="18" spans="1:11" x14ac:dyDescent="0.15">
      <c r="A18" s="176"/>
      <c r="B18" s="176" t="str">
        <f>実質収支比率等に係る経年分析!F$46</f>
        <v>H27</v>
      </c>
      <c r="C18" s="176" t="str">
        <f>実質収支比率等に係る経年分析!G$46</f>
        <v>H28</v>
      </c>
      <c r="D18" s="176" t="str">
        <f>実質収支比率等に係る経年分析!H$46</f>
        <v>H29</v>
      </c>
      <c r="E18" s="176" t="str">
        <f>実質収支比率等に係る経年分析!I$46</f>
        <v>H30</v>
      </c>
      <c r="F18" s="176" t="str">
        <f>実質収支比率等に係る経年分析!J$46</f>
        <v>R01</v>
      </c>
    </row>
    <row r="19" spans="1:11" x14ac:dyDescent="0.15">
      <c r="A19" s="176" t="s">
        <v>54</v>
      </c>
      <c r="B19" s="176">
        <f>ROUND(VALUE(SUBSTITUTE(実質収支比率等に係る経年分析!F$48,"▲","-")),2)</f>
        <v>13.63</v>
      </c>
      <c r="C19" s="176">
        <f>ROUND(VALUE(SUBSTITUTE(実質収支比率等に係る経年分析!G$48,"▲","-")),2)</f>
        <v>11.65</v>
      </c>
      <c r="D19" s="176">
        <f>ROUND(VALUE(SUBSTITUTE(実質収支比率等に係る経年分析!H$48,"▲","-")),2)</f>
        <v>10.33</v>
      </c>
      <c r="E19" s="176">
        <f>ROUND(VALUE(SUBSTITUTE(実質収支比率等に係る経年分析!I$48,"▲","-")),2)</f>
        <v>12.86</v>
      </c>
      <c r="F19" s="176">
        <f>ROUND(VALUE(SUBSTITUTE(実質収支比率等に係る経年分析!J$48,"▲","-")),2)</f>
        <v>11.96</v>
      </c>
    </row>
    <row r="20" spans="1:11" x14ac:dyDescent="0.15">
      <c r="A20" s="176" t="s">
        <v>55</v>
      </c>
      <c r="B20" s="176">
        <f>ROUND(VALUE(SUBSTITUTE(実質収支比率等に係る経年分析!F$47,"▲","-")),2)</f>
        <v>9.9499999999999993</v>
      </c>
      <c r="C20" s="176">
        <f>ROUND(VALUE(SUBSTITUTE(実質収支比率等に係る経年分析!G$47,"▲","-")),2)</f>
        <v>13.34</v>
      </c>
      <c r="D20" s="176">
        <f>ROUND(VALUE(SUBSTITUTE(実質収支比率等に係る経年分析!H$47,"▲","-")),2)</f>
        <v>15.5</v>
      </c>
      <c r="E20" s="176">
        <f>ROUND(VALUE(SUBSTITUTE(実質収支比率等に係る経年分析!I$47,"▲","-")),2)</f>
        <v>17.82</v>
      </c>
      <c r="F20" s="176">
        <f>ROUND(VALUE(SUBSTITUTE(実質収支比率等に係る経年分析!J$47,"▲","-")),2)</f>
        <v>17.25</v>
      </c>
    </row>
    <row r="21" spans="1:11" x14ac:dyDescent="0.15">
      <c r="A21" s="176" t="s">
        <v>56</v>
      </c>
      <c r="B21" s="176">
        <f>IF(ISNUMBER(VALUE(SUBSTITUTE(実質収支比率等に係る経年分析!F$49,"▲","-"))),ROUND(VALUE(SUBSTITUTE(実質収支比率等に係る経年分析!F$49,"▲","-")),2),NA())</f>
        <v>-0.56999999999999995</v>
      </c>
      <c r="C21" s="176">
        <f>IF(ISNUMBER(VALUE(SUBSTITUTE(実質収支比率等に係る経年分析!G$49,"▲","-"))),ROUND(VALUE(SUBSTITUTE(実質収支比率等に係る経年分析!G$49,"▲","-")),2),NA())</f>
        <v>-8.7899999999999991</v>
      </c>
      <c r="D21" s="176">
        <f>IF(ISNUMBER(VALUE(SUBSTITUTE(実質収支比率等に係る経年分析!H$49,"▲","-"))),ROUND(VALUE(SUBSTITUTE(実質収支比率等に係る経年分析!H$49,"▲","-")),2),NA())</f>
        <v>-7.71</v>
      </c>
      <c r="E21" s="176">
        <f>IF(ISNUMBER(VALUE(SUBSTITUTE(実質収支比率等に係る経年分析!I$49,"▲","-"))),ROUND(VALUE(SUBSTITUTE(実質収支比率等に係る経年分析!I$49,"▲","-")),2),NA())</f>
        <v>-2.77</v>
      </c>
      <c r="F21" s="176">
        <f>IF(ISNUMBER(VALUE(SUBSTITUTE(実質収支比率等に係る経年分析!J$49,"▲","-"))),ROUND(VALUE(SUBSTITUTE(実質収支比率等に係る経年分析!J$49,"▲","-")),2),NA())</f>
        <v>-10.88</v>
      </c>
    </row>
    <row r="24" spans="1:11" x14ac:dyDescent="0.15">
      <c r="A24" s="146" t="s">
        <v>57</v>
      </c>
    </row>
    <row r="25" spans="1:11" x14ac:dyDescent="0.15">
      <c r="A25" s="177"/>
      <c r="B25" s="177" t="str">
        <f>連結実質赤字比率に係る赤字・黒字の構成分析!F$33</f>
        <v>H27</v>
      </c>
      <c r="C25" s="177"/>
      <c r="D25" s="177" t="str">
        <f>連結実質赤字比率に係る赤字・黒字の構成分析!G$33</f>
        <v>H28</v>
      </c>
      <c r="E25" s="177"/>
      <c r="F25" s="177" t="str">
        <f>連結実質赤字比率に係る赤字・黒字の構成分析!H$33</f>
        <v>H29</v>
      </c>
      <c r="G25" s="177"/>
      <c r="H25" s="177" t="str">
        <f>連結実質赤字比率に係る赤字・黒字の構成分析!I$33</f>
        <v>H30</v>
      </c>
      <c r="I25" s="177"/>
      <c r="J25" s="177" t="str">
        <f>連結実質赤字比率に係る赤字・黒字の構成分析!J$33</f>
        <v>R01</v>
      </c>
      <c r="K25" s="177"/>
    </row>
    <row r="26" spans="1:11" x14ac:dyDescent="0.15">
      <c r="A26" s="177"/>
      <c r="B26" s="177" t="s">
        <v>58</v>
      </c>
      <c r="C26" s="177" t="s">
        <v>59</v>
      </c>
      <c r="D26" s="177" t="s">
        <v>58</v>
      </c>
      <c r="E26" s="177" t="s">
        <v>59</v>
      </c>
      <c r="F26" s="177" t="s">
        <v>58</v>
      </c>
      <c r="G26" s="177" t="s">
        <v>59</v>
      </c>
      <c r="H26" s="177" t="s">
        <v>58</v>
      </c>
      <c r="I26" s="177" t="s">
        <v>59</v>
      </c>
      <c r="J26" s="177" t="s">
        <v>58</v>
      </c>
      <c r="K26" s="177" t="s">
        <v>59</v>
      </c>
    </row>
    <row r="27" spans="1:11" x14ac:dyDescent="0.15">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#N/A</v>
      </c>
      <c r="C27" s="177">
        <f>IF(ROUND(VALUE(SUBSTITUTE(連結実質赤字比率に係る赤字・黒字の構成分析!F$43,"▲", "-")), 2) &gt;= 0, ABS(ROUND(VALUE(SUBSTITUTE(連結実質赤字比率に係る赤字・黒字の構成分析!F$43,"▲", "-")), 2)), NA())</f>
        <v>7.23</v>
      </c>
      <c r="D27" s="177" t="e">
        <f>IF(ROUND(VALUE(SUBSTITUTE(連結実質赤字比率に係る赤字・黒字の構成分析!G$43,"▲", "-")), 2) &lt; 0, ABS(ROUND(VALUE(SUBSTITUTE(連結実質赤字比率に係る赤字・黒字の構成分析!G$43,"▲", "-")), 2)), NA())</f>
        <v>#VALUE!</v>
      </c>
      <c r="E27" s="177" t="e">
        <f>IF(ROUND(VALUE(SUBSTITUTE(連結実質赤字比率に係る赤字・黒字の構成分析!G$43,"▲", "-")), 2) &gt;= 0, ABS(ROUND(VALUE(SUBSTITUTE(連結実質赤字比率に係る赤字・黒字の構成分析!G$43,"▲", "-")), 2)), NA())</f>
        <v>#VALUE!</v>
      </c>
      <c r="F27" s="177" t="e">
        <f>IF(ROUND(VALUE(SUBSTITUTE(連結実質赤字比率に係る赤字・黒字の構成分析!H$43,"▲", "-")), 2) &lt; 0, ABS(ROUND(VALUE(SUBSTITUTE(連結実質赤字比率に係る赤字・黒字の構成分析!H$43,"▲", "-")), 2)), NA())</f>
        <v>#VALUE!</v>
      </c>
      <c r="G27" s="177" t="e">
        <f>IF(ROUND(VALUE(SUBSTITUTE(連結実質赤字比率に係る赤字・黒字の構成分析!H$43,"▲", "-")), 2) &gt;= 0, ABS(ROUND(VALUE(SUBSTITUTE(連結実質赤字比率に係る赤字・黒字の構成分析!H$43,"▲", "-")), 2)), NA())</f>
        <v>#VALUE!</v>
      </c>
      <c r="H27" s="177" t="e">
        <f>IF(ROUND(VALUE(SUBSTITUTE(連結実質赤字比率に係る赤字・黒字の構成分析!I$43,"▲", "-")), 2) &lt; 0, ABS(ROUND(VALUE(SUBSTITUTE(連結実質赤字比率に係る赤字・黒字の構成分析!I$43,"▲", "-")), 2)), NA())</f>
        <v>#VALUE!</v>
      </c>
      <c r="I27" s="177" t="e">
        <f>IF(ROUND(VALUE(SUBSTITUTE(連結実質赤字比率に係る赤字・黒字の構成分析!I$43,"▲", "-")), 2) &gt;= 0, ABS(ROUND(VALUE(SUBSTITUTE(連結実質赤字比率に係る赤字・黒字の構成分析!I$43,"▲", "-")), 2)), NA())</f>
        <v>#VALUE!</v>
      </c>
      <c r="J27" s="177" t="e">
        <f>IF(ROUND(VALUE(SUBSTITUTE(連結実質赤字比率に係る赤字・黒字の構成分析!J$43,"▲", "-")), 2) &lt; 0, ABS(ROUND(VALUE(SUBSTITUTE(連結実質赤字比率に係る赤字・黒字の構成分析!J$43,"▲", "-")), 2)), NA())</f>
        <v>#VALUE!</v>
      </c>
      <c r="K27" s="177" t="e">
        <f>IF(ROUND(VALUE(SUBSTITUTE(連結実質赤字比率に係る赤字・黒字の構成分析!J$43,"▲", "-")), 2) &gt;= 0, ABS(ROUND(VALUE(SUBSTITUTE(連結実質赤字比率に係る赤字・黒字の構成分析!J$43,"▲", "-")), 2)), NA())</f>
        <v>#VALUE!</v>
      </c>
    </row>
    <row r="28" spans="1:11" x14ac:dyDescent="0.15">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x14ac:dyDescent="0.15">
      <c r="A29" s="177" t="e">
        <f>IF(連結実質赤字比率に係る赤字・黒字の構成分析!C$41="",NA(),連結実質赤字比率に係る赤字・黒字の構成分析!C$41)</f>
        <v>#N/A</v>
      </c>
      <c r="B29" s="177" t="e">
        <f>IF(ROUND(VALUE(SUBSTITUTE(連結実質赤字比率に係る赤字・黒字の構成分析!F$41,"▲", "-")), 2) &lt; 0, ABS(ROUND(VALUE(SUBSTITUTE(連結実質赤字比率に係る赤字・黒字の構成分析!F$41,"▲", "-")), 2)), NA())</f>
        <v>#VALUE!</v>
      </c>
      <c r="C29" s="177" t="e">
        <f>IF(ROUND(VALUE(SUBSTITUTE(連結実質赤字比率に係る赤字・黒字の構成分析!F$41,"▲", "-")), 2) &gt;= 0, ABS(ROUND(VALUE(SUBSTITUTE(連結実質赤字比率に係る赤字・黒字の構成分析!F$41,"▲", "-")), 2)), NA())</f>
        <v>#VALUE!</v>
      </c>
      <c r="D29" s="177" t="e">
        <f>IF(ROUND(VALUE(SUBSTITUTE(連結実質赤字比率に係る赤字・黒字の構成分析!G$41,"▲", "-")), 2) &lt; 0, ABS(ROUND(VALUE(SUBSTITUTE(連結実質赤字比率に係る赤字・黒字の構成分析!G$41,"▲", "-")), 2)), NA())</f>
        <v>#VALUE!</v>
      </c>
      <c r="E29" s="177" t="e">
        <f>IF(ROUND(VALUE(SUBSTITUTE(連結実質赤字比率に係る赤字・黒字の構成分析!G$41,"▲", "-")), 2) &gt;= 0, ABS(ROUND(VALUE(SUBSTITUTE(連結実質赤字比率に係る赤字・黒字の構成分析!G$41,"▲", "-")), 2)), NA())</f>
        <v>#VALUE!</v>
      </c>
      <c r="F29" s="177" t="e">
        <f>IF(ROUND(VALUE(SUBSTITUTE(連結実質赤字比率に係る赤字・黒字の構成分析!H$41,"▲", "-")), 2) &lt; 0, ABS(ROUND(VALUE(SUBSTITUTE(連結実質赤字比率に係る赤字・黒字の構成分析!H$41,"▲", "-")), 2)), NA())</f>
        <v>#VALUE!</v>
      </c>
      <c r="G29" s="177" t="e">
        <f>IF(ROUND(VALUE(SUBSTITUTE(連結実質赤字比率に係る赤字・黒字の構成分析!H$41,"▲", "-")), 2) &gt;= 0, ABS(ROUND(VALUE(SUBSTITUTE(連結実質赤字比率に係る赤字・黒字の構成分析!H$41,"▲", "-")), 2)), NA())</f>
        <v>#VALUE!</v>
      </c>
      <c r="H29" s="177" t="e">
        <f>IF(ROUND(VALUE(SUBSTITUTE(連結実質赤字比率に係る赤字・黒字の構成分析!I$41,"▲", "-")), 2) &lt; 0, ABS(ROUND(VALUE(SUBSTITUTE(連結実質赤字比率に係る赤字・黒字の構成分析!I$41,"▲", "-")), 2)), NA())</f>
        <v>#VALUE!</v>
      </c>
      <c r="I29" s="177" t="e">
        <f>IF(ROUND(VALUE(SUBSTITUTE(連結実質赤字比率に係る赤字・黒字の構成分析!I$41,"▲", "-")), 2) &gt;= 0, ABS(ROUND(VALUE(SUBSTITUTE(連結実質赤字比率に係る赤字・黒字の構成分析!I$41,"▲", "-")), 2)), NA())</f>
        <v>#VALUE!</v>
      </c>
      <c r="J29" s="177" t="e">
        <f>IF(ROUND(VALUE(SUBSTITUTE(連結実質赤字比率に係る赤字・黒字の構成分析!J$41,"▲", "-")), 2) &lt; 0, ABS(ROUND(VALUE(SUBSTITUTE(連結実質赤字比率に係る赤字・黒字の構成分析!J$41,"▲", "-")), 2)), NA())</f>
        <v>#VALUE!</v>
      </c>
      <c r="K29" s="177" t="e">
        <f>IF(ROUND(VALUE(SUBSTITUTE(連結実質赤字比率に係る赤字・黒字の構成分析!J$41,"▲", "-")), 2) &gt;= 0, ABS(ROUND(VALUE(SUBSTITUTE(連結実質赤字比率に係る赤字・黒字の構成分析!J$41,"▲", "-")), 2)), NA())</f>
        <v>#VALUE!</v>
      </c>
    </row>
    <row r="30" spans="1:11" x14ac:dyDescent="0.15">
      <c r="A30" s="177" t="e">
        <f>IF(連結実質赤字比率に係る赤字・黒字の構成分析!C$40="",NA(),連結実質赤字比率に係る赤字・黒字の構成分析!C$40)</f>
        <v>#N/A</v>
      </c>
      <c r="B30" s="177" t="e">
        <f>IF(ROUND(VALUE(SUBSTITUTE(連結実質赤字比率に係る赤字・黒字の構成分析!F$40,"▲", "-")), 2) &lt; 0, ABS(ROUND(VALUE(SUBSTITUTE(連結実質赤字比率に係る赤字・黒字の構成分析!F$40,"▲", "-")), 2)), NA())</f>
        <v>#VALUE!</v>
      </c>
      <c r="C30" s="177" t="e">
        <f>IF(ROUND(VALUE(SUBSTITUTE(連結実質赤字比率に係る赤字・黒字の構成分析!F$40,"▲", "-")), 2) &gt;= 0, ABS(ROUND(VALUE(SUBSTITUTE(連結実質赤字比率に係る赤字・黒字の構成分析!F$40,"▲", "-")), 2)), NA())</f>
        <v>#VALUE!</v>
      </c>
      <c r="D30" s="177" t="e">
        <f>IF(ROUND(VALUE(SUBSTITUTE(連結実質赤字比率に係る赤字・黒字の構成分析!G$40,"▲", "-")), 2) &lt; 0, ABS(ROUND(VALUE(SUBSTITUTE(連結実質赤字比率に係る赤字・黒字の構成分析!G$40,"▲", "-")), 2)), NA())</f>
        <v>#VALUE!</v>
      </c>
      <c r="E30" s="177" t="e">
        <f>IF(ROUND(VALUE(SUBSTITUTE(連結実質赤字比率に係る赤字・黒字の構成分析!G$40,"▲", "-")), 2) &gt;= 0, ABS(ROUND(VALUE(SUBSTITUTE(連結実質赤字比率に係る赤字・黒字の構成分析!G$40,"▲", "-")), 2)), NA())</f>
        <v>#VALUE!</v>
      </c>
      <c r="F30" s="177" t="e">
        <f>IF(ROUND(VALUE(SUBSTITUTE(連結実質赤字比率に係る赤字・黒字の構成分析!H$40,"▲", "-")), 2) &lt; 0, ABS(ROUND(VALUE(SUBSTITUTE(連結実質赤字比率に係る赤字・黒字の構成分析!H$40,"▲", "-")), 2)), NA())</f>
        <v>#VALUE!</v>
      </c>
      <c r="G30" s="177" t="e">
        <f>IF(ROUND(VALUE(SUBSTITUTE(連結実質赤字比率に係る赤字・黒字の構成分析!H$40,"▲", "-")), 2) &gt;= 0, ABS(ROUND(VALUE(SUBSTITUTE(連結実質赤字比率に係る赤字・黒字の構成分析!H$40,"▲", "-")), 2)), NA())</f>
        <v>#VALUE!</v>
      </c>
      <c r="H30" s="177" t="e">
        <f>IF(ROUND(VALUE(SUBSTITUTE(連結実質赤字比率に係る赤字・黒字の構成分析!I$40,"▲", "-")), 2) &lt; 0, ABS(ROUND(VALUE(SUBSTITUTE(連結実質赤字比率に係る赤字・黒字の構成分析!I$40,"▲", "-")), 2)), NA())</f>
        <v>#VALUE!</v>
      </c>
      <c r="I30" s="177" t="e">
        <f>IF(ROUND(VALUE(SUBSTITUTE(連結実質赤字比率に係る赤字・黒字の構成分析!I$40,"▲", "-")), 2) &gt;= 0, ABS(ROUND(VALUE(SUBSTITUTE(連結実質赤字比率に係る赤字・黒字の構成分析!I$40,"▲", "-")), 2)), NA())</f>
        <v>#VALUE!</v>
      </c>
      <c r="J30" s="177" t="e">
        <f>IF(ROUND(VALUE(SUBSTITUTE(連結実質赤字比率に係る赤字・黒字の構成分析!J$40,"▲", "-")), 2) &lt; 0, ABS(ROUND(VALUE(SUBSTITUTE(連結実質赤字比率に係る赤字・黒字の構成分析!J$40,"▲", "-")), 2)), NA())</f>
        <v>#VALUE!</v>
      </c>
      <c r="K30" s="177" t="e">
        <f>IF(ROUND(VALUE(SUBSTITUTE(連結実質赤字比率に係る赤字・黒字の構成分析!J$40,"▲", "-")), 2) &gt;= 0, ABS(ROUND(VALUE(SUBSTITUTE(連結実質赤字比率に係る赤字・黒字の構成分析!J$40,"▲", "-")), 2)), NA())</f>
        <v>#VALUE!</v>
      </c>
    </row>
    <row r="31" spans="1:11" x14ac:dyDescent="0.15">
      <c r="A31" s="177" t="str">
        <f>IF(連結実質赤字比率に係る赤字・黒字の構成分析!C$39="",NA(),連結実質赤字比率に係る赤字・黒字の構成分析!C$39)</f>
        <v>農業集落排水事業特別会計</v>
      </c>
      <c r="B31" s="177" t="e">
        <f>IF(ROUND(VALUE(SUBSTITUTE(連結実質赤字比率に係る赤字・黒字の構成分析!F$39,"▲", "-")), 2) &lt; 0, ABS(ROUND(VALUE(SUBSTITUTE(連結実質赤字比率に係る赤字・黒字の構成分析!F$39,"▲", "-")), 2)), NA())</f>
        <v>#N/A</v>
      </c>
      <c r="C31" s="177">
        <f>IF(ROUND(VALUE(SUBSTITUTE(連結実質赤字比率に係る赤字・黒字の構成分析!F$39,"▲", "-")), 2) &gt;= 0, ABS(ROUND(VALUE(SUBSTITUTE(連結実質赤字比率に係る赤字・黒字の構成分析!F$39,"▲", "-")), 2)), NA())</f>
        <v>0.03</v>
      </c>
      <c r="D31" s="177" t="e">
        <f>IF(ROUND(VALUE(SUBSTITUTE(連結実質赤字比率に係る赤字・黒字の構成分析!G$39,"▲", "-")), 2) &lt; 0, ABS(ROUND(VALUE(SUBSTITUTE(連結実質赤字比率に係る赤字・黒字の構成分析!G$39,"▲", "-")), 2)), NA())</f>
        <v>#N/A</v>
      </c>
      <c r="E31" s="177">
        <f>IF(ROUND(VALUE(SUBSTITUTE(連結実質赤字比率に係る赤字・黒字の構成分析!G$39,"▲", "-")), 2) &gt;= 0, ABS(ROUND(VALUE(SUBSTITUTE(連結実質赤字比率に係る赤字・黒字の構成分析!G$39,"▲", "-")), 2)), NA())</f>
        <v>0.04</v>
      </c>
      <c r="F31" s="177" t="e">
        <f>IF(ROUND(VALUE(SUBSTITUTE(連結実質赤字比率に係る赤字・黒字の構成分析!H$39,"▲", "-")), 2) &lt; 0, ABS(ROUND(VALUE(SUBSTITUTE(連結実質赤字比率に係る赤字・黒字の構成分析!H$39,"▲", "-")), 2)), NA())</f>
        <v>#N/A</v>
      </c>
      <c r="G31" s="177">
        <f>IF(ROUND(VALUE(SUBSTITUTE(連結実質赤字比率に係る赤字・黒字の構成分析!H$39,"▲", "-")), 2) &gt;= 0, ABS(ROUND(VALUE(SUBSTITUTE(連結実質赤字比率に係る赤字・黒字の構成分析!H$39,"▲", "-")), 2)), NA())</f>
        <v>0.06</v>
      </c>
      <c r="H31" s="177" t="e">
        <f>IF(ROUND(VALUE(SUBSTITUTE(連結実質赤字比率に係る赤字・黒字の構成分析!I$39,"▲", "-")), 2) &lt; 0, ABS(ROUND(VALUE(SUBSTITUTE(連結実質赤字比率に係る赤字・黒字の構成分析!I$39,"▲", "-")), 2)), NA())</f>
        <v>#N/A</v>
      </c>
      <c r="I31" s="177">
        <f>IF(ROUND(VALUE(SUBSTITUTE(連結実質赤字比率に係る赤字・黒字の構成分析!I$39,"▲", "-")), 2) &gt;= 0, ABS(ROUND(VALUE(SUBSTITUTE(連結実質赤字比率に係る赤字・黒字の構成分析!I$39,"▲", "-")), 2)), NA())</f>
        <v>0.06</v>
      </c>
      <c r="J31" s="177" t="e">
        <f>IF(ROUND(VALUE(SUBSTITUTE(連結実質赤字比率に係る赤字・黒字の構成分析!J$39,"▲", "-")), 2) &lt; 0, ABS(ROUND(VALUE(SUBSTITUTE(連結実質赤字比率に係る赤字・黒字の構成分析!J$39,"▲", "-")), 2)), NA())</f>
        <v>#N/A</v>
      </c>
      <c r="K31" s="177">
        <f>IF(ROUND(VALUE(SUBSTITUTE(連結実質赤字比率に係る赤字・黒字の構成分析!J$39,"▲", "-")), 2) &gt;= 0, ABS(ROUND(VALUE(SUBSTITUTE(連結実質赤字比率に係る赤字・黒字の構成分析!J$39,"▲", "-")), 2)), NA())</f>
        <v>0.09</v>
      </c>
    </row>
    <row r="32" spans="1:11" x14ac:dyDescent="0.15">
      <c r="A32" s="177" t="str">
        <f>IF(連結実質赤字比率に係る赤字・黒字の構成分析!C$38="",NA(),連結実質赤字比率に係る赤字・黒字の構成分析!C$38)</f>
        <v>国民健康保険特別会計</v>
      </c>
      <c r="B32" s="177" t="e">
        <f>IF(ROUND(VALUE(SUBSTITUTE(連結実質赤字比率に係る赤字・黒字の構成分析!F$38,"▲", "-")), 2) &lt; 0, ABS(ROUND(VALUE(SUBSTITUTE(連結実質赤字比率に係る赤字・黒字の構成分析!F$38,"▲", "-")), 2)), NA())</f>
        <v>#N/A</v>
      </c>
      <c r="C32" s="177">
        <f>IF(ROUND(VALUE(SUBSTITUTE(連結実質赤字比率に係る赤字・黒字の構成分析!F$38,"▲", "-")), 2) &gt;= 0, ABS(ROUND(VALUE(SUBSTITUTE(連結実質赤字比率に係る赤字・黒字の構成分析!F$38,"▲", "-")), 2)), NA())</f>
        <v>0.68</v>
      </c>
      <c r="D32" s="177" t="e">
        <f>IF(ROUND(VALUE(SUBSTITUTE(連結実質赤字比率に係る赤字・黒字の構成分析!G$38,"▲", "-")), 2) &lt; 0, ABS(ROUND(VALUE(SUBSTITUTE(連結実質赤字比率に係る赤字・黒字の構成分析!G$38,"▲", "-")), 2)), NA())</f>
        <v>#N/A</v>
      </c>
      <c r="E32" s="177">
        <f>IF(ROUND(VALUE(SUBSTITUTE(連結実質赤字比率に係る赤字・黒字の構成分析!G$38,"▲", "-")), 2) &gt;= 0, ABS(ROUND(VALUE(SUBSTITUTE(連結実質赤字比率に係る赤字・黒字の構成分析!G$38,"▲", "-")), 2)), NA())</f>
        <v>1.05</v>
      </c>
      <c r="F32" s="177" t="e">
        <f>IF(ROUND(VALUE(SUBSTITUTE(連結実質赤字比率に係る赤字・黒字の構成分析!H$38,"▲", "-")), 2) &lt; 0, ABS(ROUND(VALUE(SUBSTITUTE(連結実質赤字比率に係る赤字・黒字の構成分析!H$38,"▲", "-")), 2)), NA())</f>
        <v>#N/A</v>
      </c>
      <c r="G32" s="177">
        <f>IF(ROUND(VALUE(SUBSTITUTE(連結実質赤字比率に係る赤字・黒字の構成分析!H$38,"▲", "-")), 2) &gt;= 0, ABS(ROUND(VALUE(SUBSTITUTE(連結実質赤字比率に係る赤字・黒字の構成分析!H$38,"▲", "-")), 2)), NA())</f>
        <v>1.75</v>
      </c>
      <c r="H32" s="177" t="e">
        <f>IF(ROUND(VALUE(SUBSTITUTE(連結実質赤字比率に係る赤字・黒字の構成分析!I$38,"▲", "-")), 2) &lt; 0, ABS(ROUND(VALUE(SUBSTITUTE(連結実質赤字比率に係る赤字・黒字の構成分析!I$38,"▲", "-")), 2)), NA())</f>
        <v>#N/A</v>
      </c>
      <c r="I32" s="177">
        <f>IF(ROUND(VALUE(SUBSTITUTE(連結実質赤字比率に係る赤字・黒字の構成分析!I$38,"▲", "-")), 2) &gt;= 0, ABS(ROUND(VALUE(SUBSTITUTE(連結実質赤字比率に係る赤字・黒字の構成分析!I$38,"▲", "-")), 2)), NA())</f>
        <v>0.44</v>
      </c>
      <c r="J32" s="177" t="e">
        <f>IF(ROUND(VALUE(SUBSTITUTE(連結実質赤字比率に係る赤字・黒字の構成分析!J$38,"▲", "-")), 2) &lt; 0, ABS(ROUND(VALUE(SUBSTITUTE(連結実質赤字比率に係る赤字・黒字の構成分析!J$38,"▲", "-")), 2)), NA())</f>
        <v>#N/A</v>
      </c>
      <c r="K32" s="177">
        <f>IF(ROUND(VALUE(SUBSTITUTE(連結実質赤字比率に係る赤字・黒字の構成分析!J$38,"▲", "-")), 2) &gt;= 0, ABS(ROUND(VALUE(SUBSTITUTE(連結実質赤字比率に係る赤字・黒字の構成分析!J$38,"▲", "-")), 2)), NA())</f>
        <v>0.1</v>
      </c>
    </row>
    <row r="33" spans="1:16" x14ac:dyDescent="0.15">
      <c r="A33" s="177" t="str">
        <f>IF(連結実質赤字比率に係る赤字・黒字の構成分析!C$37="",NA(),連結実質赤字比率に係る赤字・黒字の構成分析!C$37)</f>
        <v>後期高齢者医療特別会計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0.37</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0.32</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0.28999999999999998</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0.27</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0.22</v>
      </c>
    </row>
    <row r="34" spans="1:16" x14ac:dyDescent="0.15">
      <c r="A34" s="177" t="str">
        <f>IF(連結実質赤字比率に係る赤字・黒字の構成分析!C$36="",NA(),連結実質赤字比率に係る赤字・黒字の構成分析!C$36)</f>
        <v>下水道事業特別会計</v>
      </c>
      <c r="B34" s="177" t="e">
        <f>IF(ROUND(VALUE(SUBSTITUTE(連結実質赤字比率に係る赤字・黒字の構成分析!F$36,"▲", "-")), 2) &lt; 0, ABS(ROUND(VALUE(SUBSTITUTE(連結実質赤字比率に係る赤字・黒字の構成分析!F$36,"▲", "-")), 2)), NA())</f>
        <v>#N/A</v>
      </c>
      <c r="C34" s="177">
        <f>IF(ROUND(VALUE(SUBSTITUTE(連結実質赤字比率に係る赤字・黒字の構成分析!F$36,"▲", "-")), 2) &gt;= 0, ABS(ROUND(VALUE(SUBSTITUTE(連結実質赤字比率に係る赤字・黒字の構成分析!F$36,"▲", "-")), 2)), NA())</f>
        <v>0.73</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0.73</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0.51</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0.72</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0.64</v>
      </c>
    </row>
    <row r="35" spans="1:16" x14ac:dyDescent="0.15">
      <c r="A35" s="177" t="str">
        <f>IF(連結実質赤字比率に係る赤字・黒字の構成分析!C$35="",NA(),連結実質赤字比率に係る赤字・黒字の構成分析!C$35)</f>
        <v>介護保険特別会計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1.27</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1.36</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1.91</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1.74</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2</v>
      </c>
    </row>
    <row r="36" spans="1:16" x14ac:dyDescent="0.15">
      <c r="A36" s="177" t="str">
        <f>IF(連結実質赤字比率に係る赤字・黒字の構成分析!C$34="",NA(),連結実質赤字比率に係る赤字・黒字の構成分析!C$34)</f>
        <v>一般会計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13.78</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11.64</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10.33</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12.85</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11.95</v>
      </c>
    </row>
    <row r="39" spans="1:16" x14ac:dyDescent="0.15">
      <c r="A39" s="146" t="s">
        <v>60</v>
      </c>
    </row>
    <row r="40" spans="1:16" x14ac:dyDescent="0.15">
      <c r="A40" s="178"/>
      <c r="B40" s="178" t="str">
        <f>'実質公債費比率（分子）の構造'!K$44</f>
        <v>H27</v>
      </c>
      <c r="C40" s="178"/>
      <c r="D40" s="178"/>
      <c r="E40" s="178" t="str">
        <f>'実質公債費比率（分子）の構造'!L$44</f>
        <v>H28</v>
      </c>
      <c r="F40" s="178"/>
      <c r="G40" s="178"/>
      <c r="H40" s="178" t="str">
        <f>'実質公債費比率（分子）の構造'!M$44</f>
        <v>H29</v>
      </c>
      <c r="I40" s="178"/>
      <c r="J40" s="178"/>
      <c r="K40" s="178" t="str">
        <f>'実質公債費比率（分子）の構造'!N$44</f>
        <v>H30</v>
      </c>
      <c r="L40" s="178"/>
      <c r="M40" s="178"/>
      <c r="N40" s="178" t="str">
        <f>'実質公債費比率（分子）の構造'!O$44</f>
        <v>R01</v>
      </c>
      <c r="O40" s="178"/>
      <c r="P40" s="178"/>
    </row>
    <row r="41" spans="1:16" x14ac:dyDescent="0.15">
      <c r="A41" s="178"/>
      <c r="B41" s="178" t="s">
        <v>61</v>
      </c>
      <c r="C41" s="178"/>
      <c r="D41" s="178" t="s">
        <v>62</v>
      </c>
      <c r="E41" s="178" t="s">
        <v>61</v>
      </c>
      <c r="F41" s="178"/>
      <c r="G41" s="178" t="s">
        <v>62</v>
      </c>
      <c r="H41" s="178" t="s">
        <v>61</v>
      </c>
      <c r="I41" s="178"/>
      <c r="J41" s="178" t="s">
        <v>62</v>
      </c>
      <c r="K41" s="178" t="s">
        <v>61</v>
      </c>
      <c r="L41" s="178"/>
      <c r="M41" s="178" t="s">
        <v>62</v>
      </c>
      <c r="N41" s="178" t="s">
        <v>61</v>
      </c>
      <c r="O41" s="178"/>
      <c r="P41" s="178" t="s">
        <v>62</v>
      </c>
    </row>
    <row r="42" spans="1:16" x14ac:dyDescent="0.15">
      <c r="A42" s="178" t="s">
        <v>63</v>
      </c>
      <c r="B42" s="178"/>
      <c r="C42" s="178"/>
      <c r="D42" s="178">
        <f>'実質公債費比率（分子）の構造'!K$52</f>
        <v>2263</v>
      </c>
      <c r="E42" s="178"/>
      <c r="F42" s="178"/>
      <c r="G42" s="178">
        <f>'実質公債費比率（分子）の構造'!L$52</f>
        <v>2325</v>
      </c>
      <c r="H42" s="178"/>
      <c r="I42" s="178"/>
      <c r="J42" s="178">
        <f>'実質公債費比率（分子）の構造'!M$52</f>
        <v>2390</v>
      </c>
      <c r="K42" s="178"/>
      <c r="L42" s="178"/>
      <c r="M42" s="178">
        <f>'実質公債費比率（分子）の構造'!N$52</f>
        <v>2376</v>
      </c>
      <c r="N42" s="178"/>
      <c r="O42" s="178"/>
      <c r="P42" s="178">
        <f>'実質公債費比率（分子）の構造'!O$52</f>
        <v>2407</v>
      </c>
    </row>
    <row r="43" spans="1:16" x14ac:dyDescent="0.15">
      <c r="A43" s="178" t="s">
        <v>64</v>
      </c>
      <c r="B43" s="178">
        <f>'実質公債費比率（分子）の構造'!K$51</f>
        <v>1</v>
      </c>
      <c r="C43" s="178"/>
      <c r="D43" s="178"/>
      <c r="E43" s="178">
        <f>'実質公債費比率（分子）の構造'!L$51</f>
        <v>1</v>
      </c>
      <c r="F43" s="178"/>
      <c r="G43" s="178"/>
      <c r="H43" s="178">
        <f>'実質公債費比率（分子）の構造'!M$51</f>
        <v>1</v>
      </c>
      <c r="I43" s="178"/>
      <c r="J43" s="178"/>
      <c r="K43" s="178">
        <f>'実質公債費比率（分子）の構造'!N$51</f>
        <v>1</v>
      </c>
      <c r="L43" s="178"/>
      <c r="M43" s="178"/>
      <c r="N43" s="178">
        <f>'実質公債費比率（分子）の構造'!O$51</f>
        <v>1</v>
      </c>
      <c r="O43" s="178"/>
      <c r="P43" s="178"/>
    </row>
    <row r="44" spans="1:16" x14ac:dyDescent="0.15">
      <c r="A44" s="178" t="s">
        <v>65</v>
      </c>
      <c r="B44" s="178">
        <f>'実質公債費比率（分子）の構造'!K$50</f>
        <v>1</v>
      </c>
      <c r="C44" s="178"/>
      <c r="D44" s="178"/>
      <c r="E44" s="178">
        <f>'実質公債費比率（分子）の構造'!L$50</f>
        <v>1</v>
      </c>
      <c r="F44" s="178"/>
      <c r="G44" s="178"/>
      <c r="H44" s="178">
        <f>'実質公債費比率（分子）の構造'!M$50</f>
        <v>1</v>
      </c>
      <c r="I44" s="178"/>
      <c r="J44" s="178"/>
      <c r="K44" s="178">
        <f>'実質公債費比率（分子）の構造'!N$50</f>
        <v>80</v>
      </c>
      <c r="L44" s="178"/>
      <c r="M44" s="178"/>
      <c r="N44" s="178">
        <f>'実質公債費比率（分子）の構造'!O$50</f>
        <v>135</v>
      </c>
      <c r="O44" s="178"/>
      <c r="P44" s="178"/>
    </row>
    <row r="45" spans="1:16" x14ac:dyDescent="0.15">
      <c r="A45" s="178" t="s">
        <v>66</v>
      </c>
      <c r="B45" s="178">
        <f>'実質公債費比率（分子）の構造'!K$49</f>
        <v>304</v>
      </c>
      <c r="C45" s="178"/>
      <c r="D45" s="178"/>
      <c r="E45" s="178">
        <f>'実質公債費比率（分子）の構造'!L$49</f>
        <v>377</v>
      </c>
      <c r="F45" s="178"/>
      <c r="G45" s="178"/>
      <c r="H45" s="178">
        <f>'実質公債費比率（分子）の構造'!M$49</f>
        <v>373</v>
      </c>
      <c r="I45" s="178"/>
      <c r="J45" s="178"/>
      <c r="K45" s="178">
        <f>'実質公債費比率（分子）の構造'!N$49</f>
        <v>366</v>
      </c>
      <c r="L45" s="178"/>
      <c r="M45" s="178"/>
      <c r="N45" s="178">
        <f>'実質公債費比率（分子）の構造'!O$49</f>
        <v>369</v>
      </c>
      <c r="O45" s="178"/>
      <c r="P45" s="178"/>
    </row>
    <row r="46" spans="1:16" x14ac:dyDescent="0.15">
      <c r="A46" s="178" t="s">
        <v>67</v>
      </c>
      <c r="B46" s="178">
        <f>'実質公債費比率（分子）の構造'!K$48</f>
        <v>549</v>
      </c>
      <c r="C46" s="178"/>
      <c r="D46" s="178"/>
      <c r="E46" s="178">
        <f>'実質公債費比率（分子）の構造'!L$48</f>
        <v>504</v>
      </c>
      <c r="F46" s="178"/>
      <c r="G46" s="178"/>
      <c r="H46" s="178">
        <f>'実質公債費比率（分子）の構造'!M$48</f>
        <v>485</v>
      </c>
      <c r="I46" s="178"/>
      <c r="J46" s="178"/>
      <c r="K46" s="178">
        <f>'実質公債費比率（分子）の構造'!N$48</f>
        <v>442</v>
      </c>
      <c r="L46" s="178"/>
      <c r="M46" s="178"/>
      <c r="N46" s="178">
        <f>'実質公債費比率（分子）の構造'!O$48</f>
        <v>434</v>
      </c>
      <c r="O46" s="178"/>
      <c r="P46" s="178"/>
    </row>
    <row r="47" spans="1:16" x14ac:dyDescent="0.15">
      <c r="A47" s="178" t="s">
        <v>68</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x14ac:dyDescent="0.15">
      <c r="A48" s="178" t="s">
        <v>69</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x14ac:dyDescent="0.15">
      <c r="A49" s="178" t="s">
        <v>70</v>
      </c>
      <c r="B49" s="178">
        <f>'実質公債費比率（分子）の構造'!K$45</f>
        <v>2134</v>
      </c>
      <c r="C49" s="178"/>
      <c r="D49" s="178"/>
      <c r="E49" s="178">
        <f>'実質公債費比率（分子）の構造'!L$45</f>
        <v>2166</v>
      </c>
      <c r="F49" s="178"/>
      <c r="G49" s="178"/>
      <c r="H49" s="178">
        <f>'実質公債費比率（分子）の構造'!M$45</f>
        <v>2189</v>
      </c>
      <c r="I49" s="178"/>
      <c r="J49" s="178"/>
      <c r="K49" s="178">
        <f>'実質公債費比率（分子）の構造'!N$45</f>
        <v>2207</v>
      </c>
      <c r="L49" s="178"/>
      <c r="M49" s="178"/>
      <c r="N49" s="178">
        <f>'実質公債費比率（分子）の構造'!O$45</f>
        <v>2193</v>
      </c>
      <c r="O49" s="178"/>
      <c r="P49" s="178"/>
    </row>
    <row r="50" spans="1:16" x14ac:dyDescent="0.15">
      <c r="A50" s="178" t="s">
        <v>71</v>
      </c>
      <c r="B50" s="178" t="e">
        <f>NA()</f>
        <v>#N/A</v>
      </c>
      <c r="C50" s="178">
        <f>IF(ISNUMBER('実質公債費比率（分子）の構造'!K$53),'実質公債費比率（分子）の構造'!K$53,NA())</f>
        <v>726</v>
      </c>
      <c r="D50" s="178" t="e">
        <f>NA()</f>
        <v>#N/A</v>
      </c>
      <c r="E50" s="178" t="e">
        <f>NA()</f>
        <v>#N/A</v>
      </c>
      <c r="F50" s="178">
        <f>IF(ISNUMBER('実質公債費比率（分子）の構造'!L$53),'実質公債費比率（分子）の構造'!L$53,NA())</f>
        <v>724</v>
      </c>
      <c r="G50" s="178" t="e">
        <f>NA()</f>
        <v>#N/A</v>
      </c>
      <c r="H50" s="178" t="e">
        <f>NA()</f>
        <v>#N/A</v>
      </c>
      <c r="I50" s="178">
        <f>IF(ISNUMBER('実質公債費比率（分子）の構造'!M$53),'実質公債費比率（分子）の構造'!M$53,NA())</f>
        <v>659</v>
      </c>
      <c r="J50" s="178" t="e">
        <f>NA()</f>
        <v>#N/A</v>
      </c>
      <c r="K50" s="178" t="e">
        <f>NA()</f>
        <v>#N/A</v>
      </c>
      <c r="L50" s="178">
        <f>IF(ISNUMBER('実質公債費比率（分子）の構造'!N$53),'実質公債費比率（分子）の構造'!N$53,NA())</f>
        <v>720</v>
      </c>
      <c r="M50" s="178" t="e">
        <f>NA()</f>
        <v>#N/A</v>
      </c>
      <c r="N50" s="178" t="e">
        <f>NA()</f>
        <v>#N/A</v>
      </c>
      <c r="O50" s="178">
        <f>IF(ISNUMBER('実質公債費比率（分子）の構造'!O$53),'実質公債費比率（分子）の構造'!O$53,NA())</f>
        <v>725</v>
      </c>
      <c r="P50" s="178" t="e">
        <f>NA()</f>
        <v>#N/A</v>
      </c>
    </row>
    <row r="53" spans="1:16" x14ac:dyDescent="0.15">
      <c r="A53" s="146" t="s">
        <v>72</v>
      </c>
    </row>
    <row r="54" spans="1:16" x14ac:dyDescent="0.15">
      <c r="A54" s="177"/>
      <c r="B54" s="177" t="str">
        <f>'将来負担比率（分子）の構造'!I$40</f>
        <v>H27</v>
      </c>
      <c r="C54" s="177"/>
      <c r="D54" s="177"/>
      <c r="E54" s="177" t="str">
        <f>'将来負担比率（分子）の構造'!J$40</f>
        <v>H28</v>
      </c>
      <c r="F54" s="177"/>
      <c r="G54" s="177"/>
      <c r="H54" s="177" t="str">
        <f>'将来負担比率（分子）の構造'!K$40</f>
        <v>H29</v>
      </c>
      <c r="I54" s="177"/>
      <c r="J54" s="177"/>
      <c r="K54" s="177" t="str">
        <f>'将来負担比率（分子）の構造'!L$40</f>
        <v>H30</v>
      </c>
      <c r="L54" s="177"/>
      <c r="M54" s="177"/>
      <c r="N54" s="177" t="str">
        <f>'将来負担比率（分子）の構造'!M$40</f>
        <v>R01</v>
      </c>
      <c r="O54" s="177"/>
      <c r="P54" s="177"/>
    </row>
    <row r="55" spans="1:16" x14ac:dyDescent="0.15">
      <c r="A55" s="177"/>
      <c r="B55" s="177" t="s">
        <v>73</v>
      </c>
      <c r="C55" s="177"/>
      <c r="D55" s="177" t="s">
        <v>74</v>
      </c>
      <c r="E55" s="177" t="s">
        <v>73</v>
      </c>
      <c r="F55" s="177"/>
      <c r="G55" s="177" t="s">
        <v>74</v>
      </c>
      <c r="H55" s="177" t="s">
        <v>73</v>
      </c>
      <c r="I55" s="177"/>
      <c r="J55" s="177" t="s">
        <v>74</v>
      </c>
      <c r="K55" s="177" t="s">
        <v>73</v>
      </c>
      <c r="L55" s="177"/>
      <c r="M55" s="177" t="s">
        <v>74</v>
      </c>
      <c r="N55" s="177" t="s">
        <v>73</v>
      </c>
      <c r="O55" s="177"/>
      <c r="P55" s="177" t="s">
        <v>74</v>
      </c>
    </row>
    <row r="56" spans="1:16" x14ac:dyDescent="0.15">
      <c r="A56" s="177" t="s">
        <v>43</v>
      </c>
      <c r="B56" s="177"/>
      <c r="C56" s="177"/>
      <c r="D56" s="177">
        <f>'将来負担比率（分子）の構造'!I$52</f>
        <v>21529</v>
      </c>
      <c r="E56" s="177"/>
      <c r="F56" s="177"/>
      <c r="G56" s="177">
        <f>'将来負担比率（分子）の構造'!J$52</f>
        <v>23185</v>
      </c>
      <c r="H56" s="177"/>
      <c r="I56" s="177"/>
      <c r="J56" s="177">
        <f>'将来負担比率（分子）の構造'!K$52</f>
        <v>23389</v>
      </c>
      <c r="K56" s="177"/>
      <c r="L56" s="177"/>
      <c r="M56" s="177">
        <f>'将来負担比率（分子）の構造'!L$52</f>
        <v>23295</v>
      </c>
      <c r="N56" s="177"/>
      <c r="O56" s="177"/>
      <c r="P56" s="177">
        <f>'将来負担比率（分子）の構造'!M$52</f>
        <v>23569</v>
      </c>
    </row>
    <row r="57" spans="1:16" x14ac:dyDescent="0.15">
      <c r="A57" s="177" t="s">
        <v>42</v>
      </c>
      <c r="B57" s="177"/>
      <c r="C57" s="177"/>
      <c r="D57" s="177">
        <f>'将来負担比率（分子）の構造'!I$51</f>
        <v>1781</v>
      </c>
      <c r="E57" s="177"/>
      <c r="F57" s="177"/>
      <c r="G57" s="177">
        <f>'将来負担比率（分子）の構造'!J$51</f>
        <v>1650</v>
      </c>
      <c r="H57" s="177"/>
      <c r="I57" s="177"/>
      <c r="J57" s="177">
        <f>'将来負担比率（分子）の構造'!K$51</f>
        <v>1538</v>
      </c>
      <c r="K57" s="177"/>
      <c r="L57" s="177"/>
      <c r="M57" s="177">
        <f>'将来負担比率（分子）の構造'!L$51</f>
        <v>1464</v>
      </c>
      <c r="N57" s="177"/>
      <c r="O57" s="177"/>
      <c r="P57" s="177">
        <f>'将来負担比率（分子）の構造'!M$51</f>
        <v>1508</v>
      </c>
    </row>
    <row r="58" spans="1:16" x14ac:dyDescent="0.15">
      <c r="A58" s="177" t="s">
        <v>41</v>
      </c>
      <c r="B58" s="177"/>
      <c r="C58" s="177"/>
      <c r="D58" s="177">
        <f>'将来負担比率（分子）の構造'!I$50</f>
        <v>2953</v>
      </c>
      <c r="E58" s="177"/>
      <c r="F58" s="177"/>
      <c r="G58" s="177">
        <f>'将来負担比率（分子）の構造'!J$50</f>
        <v>3338</v>
      </c>
      <c r="H58" s="177"/>
      <c r="I58" s="177"/>
      <c r="J58" s="177">
        <f>'将来負担比率（分子）の構造'!K$50</f>
        <v>3778</v>
      </c>
      <c r="K58" s="177"/>
      <c r="L58" s="177"/>
      <c r="M58" s="177">
        <f>'将来負担比率（分子）の構造'!L$50</f>
        <v>4234</v>
      </c>
      <c r="N58" s="177"/>
      <c r="O58" s="177"/>
      <c r="P58" s="177">
        <f>'将来負担比率（分子）の構造'!M$50</f>
        <v>4258</v>
      </c>
    </row>
    <row r="59" spans="1:16" x14ac:dyDescent="0.15">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x14ac:dyDescent="0.15">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x14ac:dyDescent="0.15">
      <c r="A61" s="177" t="s">
        <v>36</v>
      </c>
      <c r="B61" s="177">
        <f>'将来負担比率（分子）の構造'!I$46</f>
        <v>45</v>
      </c>
      <c r="C61" s="177"/>
      <c r="D61" s="177"/>
      <c r="E61" s="177">
        <f>'将来負担比率（分子）の構造'!J$46</f>
        <v>15</v>
      </c>
      <c r="F61" s="177"/>
      <c r="G61" s="177"/>
      <c r="H61" s="177">
        <f>'将来負担比率（分子）の構造'!K$46</f>
        <v>10</v>
      </c>
      <c r="I61" s="177"/>
      <c r="J61" s="177"/>
      <c r="K61" s="177">
        <f>'将来負担比率（分子）の構造'!L$46</f>
        <v>15</v>
      </c>
      <c r="L61" s="177"/>
      <c r="M61" s="177"/>
      <c r="N61" s="177">
        <f>'将来負担比率（分子）の構造'!M$46</f>
        <v>5</v>
      </c>
      <c r="O61" s="177"/>
      <c r="P61" s="177"/>
    </row>
    <row r="62" spans="1:16" x14ac:dyDescent="0.15">
      <c r="A62" s="177" t="s">
        <v>35</v>
      </c>
      <c r="B62" s="177">
        <f>'将来負担比率（分子）の構造'!I$45</f>
        <v>4002</v>
      </c>
      <c r="C62" s="177"/>
      <c r="D62" s="177"/>
      <c r="E62" s="177">
        <f>'将来負担比率（分子）の構造'!J$45</f>
        <v>4014</v>
      </c>
      <c r="F62" s="177"/>
      <c r="G62" s="177"/>
      <c r="H62" s="177">
        <f>'将来負担比率（分子）の構造'!K$45</f>
        <v>3878</v>
      </c>
      <c r="I62" s="177"/>
      <c r="J62" s="177"/>
      <c r="K62" s="177">
        <f>'将来負担比率（分子）の構造'!L$45</f>
        <v>3739</v>
      </c>
      <c r="L62" s="177"/>
      <c r="M62" s="177"/>
      <c r="N62" s="177">
        <f>'将来負担比率（分子）の構造'!M$45</f>
        <v>3853</v>
      </c>
      <c r="O62" s="177"/>
      <c r="P62" s="177"/>
    </row>
    <row r="63" spans="1:16" x14ac:dyDescent="0.15">
      <c r="A63" s="177" t="s">
        <v>34</v>
      </c>
      <c r="B63" s="177">
        <f>'将来負担比率（分子）の構造'!I$44</f>
        <v>4803</v>
      </c>
      <c r="C63" s="177"/>
      <c r="D63" s="177"/>
      <c r="E63" s="177">
        <f>'将来負担比率（分子）の構造'!J$44</f>
        <v>7204</v>
      </c>
      <c r="F63" s="177"/>
      <c r="G63" s="177"/>
      <c r="H63" s="177">
        <f>'将来負担比率（分子）の構造'!K$44</f>
        <v>7693</v>
      </c>
      <c r="I63" s="177"/>
      <c r="J63" s="177"/>
      <c r="K63" s="177">
        <f>'将来負担比率（分子）の構造'!L$44</f>
        <v>7441</v>
      </c>
      <c r="L63" s="177"/>
      <c r="M63" s="177"/>
      <c r="N63" s="177">
        <f>'将来負担比率（分子）の構造'!M$44</f>
        <v>8251</v>
      </c>
      <c r="O63" s="177"/>
      <c r="P63" s="177"/>
    </row>
    <row r="64" spans="1:16" x14ac:dyDescent="0.15">
      <c r="A64" s="177" t="s">
        <v>33</v>
      </c>
      <c r="B64" s="177">
        <f>'将来負担比率（分子）の構造'!I$43</f>
        <v>5341</v>
      </c>
      <c r="C64" s="177"/>
      <c r="D64" s="177"/>
      <c r="E64" s="177">
        <f>'将来負担比率（分子）の構造'!J$43</f>
        <v>4712</v>
      </c>
      <c r="F64" s="177"/>
      <c r="G64" s="177"/>
      <c r="H64" s="177">
        <f>'将来負担比率（分子）の構造'!K$43</f>
        <v>4449</v>
      </c>
      <c r="I64" s="177"/>
      <c r="J64" s="177"/>
      <c r="K64" s="177">
        <f>'将来負担比率（分子）の構造'!L$43</f>
        <v>4195</v>
      </c>
      <c r="L64" s="177"/>
      <c r="M64" s="177"/>
      <c r="N64" s="177">
        <f>'将来負担比率（分子）の構造'!M$43</f>
        <v>4094</v>
      </c>
      <c r="O64" s="177"/>
      <c r="P64" s="177"/>
    </row>
    <row r="65" spans="1:16" x14ac:dyDescent="0.15">
      <c r="A65" s="177" t="s">
        <v>32</v>
      </c>
      <c r="B65" s="177">
        <f>'将来負担比率（分子）の構造'!I$42</f>
        <v>4</v>
      </c>
      <c r="C65" s="177"/>
      <c r="D65" s="177"/>
      <c r="E65" s="177">
        <f>'将来負担比率（分子）の構造'!J$42</f>
        <v>3</v>
      </c>
      <c r="F65" s="177"/>
      <c r="G65" s="177"/>
      <c r="H65" s="177">
        <f>'将来負担比率（分子）の構造'!K$42</f>
        <v>1</v>
      </c>
      <c r="I65" s="177"/>
      <c r="J65" s="177"/>
      <c r="K65" s="177">
        <f>'将来負担比率（分子）の構造'!L$42</f>
        <v>1834</v>
      </c>
      <c r="L65" s="177"/>
      <c r="M65" s="177"/>
      <c r="N65" s="177">
        <f>'将来負担比率（分子）の構造'!M$42</f>
        <v>1714</v>
      </c>
      <c r="O65" s="177"/>
      <c r="P65" s="177"/>
    </row>
    <row r="66" spans="1:16" x14ac:dyDescent="0.15">
      <c r="A66" s="177" t="s">
        <v>31</v>
      </c>
      <c r="B66" s="177">
        <f>'将来負担比率（分子）の構造'!I$41</f>
        <v>25191</v>
      </c>
      <c r="C66" s="177"/>
      <c r="D66" s="177"/>
      <c r="E66" s="177">
        <f>'将来負担比率（分子）の構造'!J$41</f>
        <v>25350</v>
      </c>
      <c r="F66" s="177"/>
      <c r="G66" s="177"/>
      <c r="H66" s="177">
        <f>'将来負担比率（分子）の構造'!K$41</f>
        <v>25588</v>
      </c>
      <c r="I66" s="177"/>
      <c r="J66" s="177"/>
      <c r="K66" s="177">
        <f>'将来負担比率（分子）の構造'!L$41</f>
        <v>25948</v>
      </c>
      <c r="L66" s="177"/>
      <c r="M66" s="177"/>
      <c r="N66" s="177">
        <f>'将来負担比率（分子）の構造'!M$41</f>
        <v>26101</v>
      </c>
      <c r="O66" s="177"/>
      <c r="P66" s="177"/>
    </row>
    <row r="67" spans="1:16" x14ac:dyDescent="0.15">
      <c r="A67" s="177" t="s">
        <v>75</v>
      </c>
      <c r="B67" s="177" t="e">
        <f>NA()</f>
        <v>#N/A</v>
      </c>
      <c r="C67" s="177">
        <f>IF(ISNUMBER('将来負担比率（分子）の構造'!I$53), IF('将来負担比率（分子）の構造'!I$53 &lt; 0, 0, '将来負担比率（分子）の構造'!I$53), NA())</f>
        <v>13123</v>
      </c>
      <c r="D67" s="177" t="e">
        <f>NA()</f>
        <v>#N/A</v>
      </c>
      <c r="E67" s="177" t="e">
        <f>NA()</f>
        <v>#N/A</v>
      </c>
      <c r="F67" s="177">
        <f>IF(ISNUMBER('将来負担比率（分子）の構造'!J$53), IF('将来負担比率（分子）の構造'!J$53 &lt; 0, 0, '将来負担比率（分子）の構造'!J$53), NA())</f>
        <v>13124</v>
      </c>
      <c r="G67" s="177" t="e">
        <f>NA()</f>
        <v>#N/A</v>
      </c>
      <c r="H67" s="177" t="e">
        <f>NA()</f>
        <v>#N/A</v>
      </c>
      <c r="I67" s="177">
        <f>IF(ISNUMBER('将来負担比率（分子）の構造'!K$53), IF('将来負担比率（分子）の構造'!K$53 &lt; 0, 0, '将来負担比率（分子）の構造'!K$53), NA())</f>
        <v>12915</v>
      </c>
      <c r="J67" s="177" t="e">
        <f>NA()</f>
        <v>#N/A</v>
      </c>
      <c r="K67" s="177" t="e">
        <f>NA()</f>
        <v>#N/A</v>
      </c>
      <c r="L67" s="177">
        <f>IF(ISNUMBER('将来負担比率（分子）の構造'!L$53), IF('将来負担比率（分子）の構造'!L$53 &lt; 0, 0, '将来負担比率（分子）の構造'!L$53), NA())</f>
        <v>14179</v>
      </c>
      <c r="M67" s="177" t="e">
        <f>NA()</f>
        <v>#N/A</v>
      </c>
      <c r="N67" s="177" t="e">
        <f>NA()</f>
        <v>#N/A</v>
      </c>
      <c r="O67" s="177">
        <f>IF(ISNUMBER('将来負担比率（分子）の構造'!M$53), IF('将来負担比率（分子）の構造'!M$53 &lt; 0, 0, '将来負担比率（分子）の構造'!M$53), NA())</f>
        <v>14684</v>
      </c>
      <c r="P67" s="177" t="e">
        <f>NA()</f>
        <v>#N/A</v>
      </c>
    </row>
    <row r="70" spans="1:16" x14ac:dyDescent="0.15">
      <c r="A70" s="179" t="s">
        <v>76</v>
      </c>
      <c r="B70" s="179"/>
      <c r="C70" s="179"/>
      <c r="D70" s="179"/>
      <c r="E70" s="179"/>
      <c r="F70" s="179"/>
    </row>
    <row r="71" spans="1:16" x14ac:dyDescent="0.15">
      <c r="A71" s="180"/>
      <c r="B71" s="180" t="str">
        <f>基金残高に係る経年分析!F54</f>
        <v>H29</v>
      </c>
      <c r="C71" s="180" t="str">
        <f>基金残高に係る経年分析!G54</f>
        <v>H30</v>
      </c>
      <c r="D71" s="180" t="str">
        <f>基金残高に係る経年分析!H54</f>
        <v>R01</v>
      </c>
    </row>
    <row r="72" spans="1:16" x14ac:dyDescent="0.15">
      <c r="A72" s="180" t="s">
        <v>77</v>
      </c>
      <c r="B72" s="181">
        <f>基金残高に係る経年分析!F55</f>
        <v>2486</v>
      </c>
      <c r="C72" s="181">
        <f>基金残高に係る経年分析!G55</f>
        <v>2874</v>
      </c>
      <c r="D72" s="181">
        <f>基金残高に係る経年分析!H55</f>
        <v>2796</v>
      </c>
    </row>
    <row r="73" spans="1:16" x14ac:dyDescent="0.15">
      <c r="A73" s="180" t="s">
        <v>78</v>
      </c>
      <c r="B73" s="181">
        <f>基金残高に係る経年分析!F56</f>
        <v>212</v>
      </c>
      <c r="C73" s="181">
        <f>基金残高に係る経年分析!G56</f>
        <v>79</v>
      </c>
      <c r="D73" s="181">
        <f>基金残高に係る経年分析!H56</f>
        <v>12</v>
      </c>
    </row>
    <row r="74" spans="1:16" x14ac:dyDescent="0.15">
      <c r="A74" s="180" t="s">
        <v>79</v>
      </c>
      <c r="B74" s="181">
        <f>基金残高に係る経年分析!F57</f>
        <v>523</v>
      </c>
      <c r="C74" s="181">
        <f>基金残高に係る経年分析!G57</f>
        <v>499</v>
      </c>
      <c r="D74" s="181">
        <f>基金残高に係る経年分析!H57</f>
        <v>672</v>
      </c>
    </row>
  </sheetData>
  <sheetProtection algorithmName="SHA-512" hashValue="FggxqFQHr6xkLEs33GWWtihGu6r49cNKLD6t3zLdTmWJ/nQDT9bZE8HFX4ZcNWoLWTZ7Kj+rAFiypXdI4F9y7w==" saltValue="wY7W6e1kzFg1+UdLyr0R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EM49"/>
  <sheetViews>
    <sheetView showGridLines="0" workbookViewId="0">
      <selection activeCell="Z14" sqref="Z14:AC14"/>
    </sheetView>
  </sheetViews>
  <sheetFormatPr defaultColWidth="0" defaultRowHeight="11.25" customHeight="1" zeroHeight="1" x14ac:dyDescent="0.15"/>
  <cols>
    <col min="1" max="95" width="1.625" style="222" customWidth="1"/>
    <col min="96" max="133" width="1.625" style="238" customWidth="1"/>
    <col min="134" max="143" width="1.625" style="222" customWidth="1"/>
    <col min="144" max="16384" width="0" style="222" hidden="1"/>
  </cols>
  <sheetData>
    <row r="1" spans="2:143" ht="22.5" customHeight="1" thickBot="1" x14ac:dyDescent="0.2">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759" t="s">
        <v>210</v>
      </c>
      <c r="DI1" s="760"/>
      <c r="DJ1" s="760"/>
      <c r="DK1" s="760"/>
      <c r="DL1" s="760"/>
      <c r="DM1" s="760"/>
      <c r="DN1" s="761"/>
      <c r="DO1" s="222"/>
      <c r="DP1" s="759" t="s">
        <v>211</v>
      </c>
      <c r="DQ1" s="760"/>
      <c r="DR1" s="760"/>
      <c r="DS1" s="760"/>
      <c r="DT1" s="760"/>
      <c r="DU1" s="760"/>
      <c r="DV1" s="760"/>
      <c r="DW1" s="760"/>
      <c r="DX1" s="760"/>
      <c r="DY1" s="760"/>
      <c r="DZ1" s="760"/>
      <c r="EA1" s="760"/>
      <c r="EB1" s="760"/>
      <c r="EC1" s="761"/>
      <c r="ED1" s="220"/>
      <c r="EE1" s="220"/>
      <c r="EF1" s="220"/>
      <c r="EG1" s="220"/>
      <c r="EH1" s="220"/>
      <c r="EI1" s="220"/>
      <c r="EJ1" s="220"/>
      <c r="EK1" s="220"/>
      <c r="EL1" s="220"/>
      <c r="EM1" s="220"/>
    </row>
    <row r="2" spans="2:143" ht="22.5" customHeight="1" x14ac:dyDescent="0.15">
      <c r="B2" s="223" t="s">
        <v>212</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26" customFormat="1" ht="11.25" customHeight="1" x14ac:dyDescent="0.15">
      <c r="B5" s="706" t="s">
        <v>223</v>
      </c>
      <c r="C5" s="707"/>
      <c r="D5" s="707"/>
      <c r="E5" s="707"/>
      <c r="F5" s="707"/>
      <c r="G5" s="707"/>
      <c r="H5" s="707"/>
      <c r="I5" s="707"/>
      <c r="J5" s="707"/>
      <c r="K5" s="707"/>
      <c r="L5" s="707"/>
      <c r="M5" s="707"/>
      <c r="N5" s="707"/>
      <c r="O5" s="707"/>
      <c r="P5" s="707"/>
      <c r="Q5" s="708"/>
      <c r="R5" s="695">
        <v>12556548</v>
      </c>
      <c r="S5" s="696"/>
      <c r="T5" s="696"/>
      <c r="U5" s="696"/>
      <c r="V5" s="696"/>
      <c r="W5" s="696"/>
      <c r="X5" s="696"/>
      <c r="Y5" s="739"/>
      <c r="Z5" s="757">
        <v>43.1</v>
      </c>
      <c r="AA5" s="757"/>
      <c r="AB5" s="757"/>
      <c r="AC5" s="757"/>
      <c r="AD5" s="758">
        <v>11807597</v>
      </c>
      <c r="AE5" s="758"/>
      <c r="AF5" s="758"/>
      <c r="AG5" s="758"/>
      <c r="AH5" s="758"/>
      <c r="AI5" s="758"/>
      <c r="AJ5" s="758"/>
      <c r="AK5" s="758"/>
      <c r="AL5" s="740">
        <v>75.7</v>
      </c>
      <c r="AM5" s="711"/>
      <c r="AN5" s="711"/>
      <c r="AO5" s="741"/>
      <c r="AP5" s="706" t="s">
        <v>224</v>
      </c>
      <c r="AQ5" s="707"/>
      <c r="AR5" s="707"/>
      <c r="AS5" s="707"/>
      <c r="AT5" s="707"/>
      <c r="AU5" s="707"/>
      <c r="AV5" s="707"/>
      <c r="AW5" s="707"/>
      <c r="AX5" s="707"/>
      <c r="AY5" s="707"/>
      <c r="AZ5" s="707"/>
      <c r="BA5" s="707"/>
      <c r="BB5" s="707"/>
      <c r="BC5" s="707"/>
      <c r="BD5" s="707"/>
      <c r="BE5" s="707"/>
      <c r="BF5" s="708"/>
      <c r="BG5" s="640">
        <v>11807597</v>
      </c>
      <c r="BH5" s="641"/>
      <c r="BI5" s="641"/>
      <c r="BJ5" s="641"/>
      <c r="BK5" s="641"/>
      <c r="BL5" s="641"/>
      <c r="BM5" s="641"/>
      <c r="BN5" s="642"/>
      <c r="BO5" s="677">
        <v>94</v>
      </c>
      <c r="BP5" s="677"/>
      <c r="BQ5" s="677"/>
      <c r="BR5" s="677"/>
      <c r="BS5" s="678">
        <v>221033</v>
      </c>
      <c r="BT5" s="678"/>
      <c r="BU5" s="678"/>
      <c r="BV5" s="678"/>
      <c r="BW5" s="678"/>
      <c r="BX5" s="678"/>
      <c r="BY5" s="678"/>
      <c r="BZ5" s="678"/>
      <c r="CA5" s="678"/>
      <c r="CB5" s="737"/>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37" t="s">
        <v>228</v>
      </c>
      <c r="C6" s="638"/>
      <c r="D6" s="638"/>
      <c r="E6" s="638"/>
      <c r="F6" s="638"/>
      <c r="G6" s="638"/>
      <c r="H6" s="638"/>
      <c r="I6" s="638"/>
      <c r="J6" s="638"/>
      <c r="K6" s="638"/>
      <c r="L6" s="638"/>
      <c r="M6" s="638"/>
      <c r="N6" s="638"/>
      <c r="O6" s="638"/>
      <c r="P6" s="638"/>
      <c r="Q6" s="639"/>
      <c r="R6" s="640">
        <v>250887</v>
      </c>
      <c r="S6" s="641"/>
      <c r="T6" s="641"/>
      <c r="U6" s="641"/>
      <c r="V6" s="641"/>
      <c r="W6" s="641"/>
      <c r="X6" s="641"/>
      <c r="Y6" s="642"/>
      <c r="Z6" s="677">
        <v>0.9</v>
      </c>
      <c r="AA6" s="677"/>
      <c r="AB6" s="677"/>
      <c r="AC6" s="677"/>
      <c r="AD6" s="678">
        <v>250887</v>
      </c>
      <c r="AE6" s="678"/>
      <c r="AF6" s="678"/>
      <c r="AG6" s="678"/>
      <c r="AH6" s="678"/>
      <c r="AI6" s="678"/>
      <c r="AJ6" s="678"/>
      <c r="AK6" s="678"/>
      <c r="AL6" s="643">
        <v>1.6</v>
      </c>
      <c r="AM6" s="644"/>
      <c r="AN6" s="644"/>
      <c r="AO6" s="679"/>
      <c r="AP6" s="637" t="s">
        <v>229</v>
      </c>
      <c r="AQ6" s="638"/>
      <c r="AR6" s="638"/>
      <c r="AS6" s="638"/>
      <c r="AT6" s="638"/>
      <c r="AU6" s="638"/>
      <c r="AV6" s="638"/>
      <c r="AW6" s="638"/>
      <c r="AX6" s="638"/>
      <c r="AY6" s="638"/>
      <c r="AZ6" s="638"/>
      <c r="BA6" s="638"/>
      <c r="BB6" s="638"/>
      <c r="BC6" s="638"/>
      <c r="BD6" s="638"/>
      <c r="BE6" s="638"/>
      <c r="BF6" s="639"/>
      <c r="BG6" s="640">
        <v>11807597</v>
      </c>
      <c r="BH6" s="641"/>
      <c r="BI6" s="641"/>
      <c r="BJ6" s="641"/>
      <c r="BK6" s="641"/>
      <c r="BL6" s="641"/>
      <c r="BM6" s="641"/>
      <c r="BN6" s="642"/>
      <c r="BO6" s="677">
        <v>94</v>
      </c>
      <c r="BP6" s="677"/>
      <c r="BQ6" s="677"/>
      <c r="BR6" s="677"/>
      <c r="BS6" s="678">
        <v>221033</v>
      </c>
      <c r="BT6" s="678"/>
      <c r="BU6" s="678"/>
      <c r="BV6" s="678"/>
      <c r="BW6" s="678"/>
      <c r="BX6" s="678"/>
      <c r="BY6" s="678"/>
      <c r="BZ6" s="678"/>
      <c r="CA6" s="678"/>
      <c r="CB6" s="737"/>
      <c r="CD6" s="698" t="s">
        <v>230</v>
      </c>
      <c r="CE6" s="699"/>
      <c r="CF6" s="699"/>
      <c r="CG6" s="699"/>
      <c r="CH6" s="699"/>
      <c r="CI6" s="699"/>
      <c r="CJ6" s="699"/>
      <c r="CK6" s="699"/>
      <c r="CL6" s="699"/>
      <c r="CM6" s="699"/>
      <c r="CN6" s="699"/>
      <c r="CO6" s="699"/>
      <c r="CP6" s="699"/>
      <c r="CQ6" s="700"/>
      <c r="CR6" s="640">
        <v>223617</v>
      </c>
      <c r="CS6" s="641"/>
      <c r="CT6" s="641"/>
      <c r="CU6" s="641"/>
      <c r="CV6" s="641"/>
      <c r="CW6" s="641"/>
      <c r="CX6" s="641"/>
      <c r="CY6" s="642"/>
      <c r="CZ6" s="740">
        <v>0.8</v>
      </c>
      <c r="DA6" s="711"/>
      <c r="DB6" s="711"/>
      <c r="DC6" s="743"/>
      <c r="DD6" s="646" t="s">
        <v>126</v>
      </c>
      <c r="DE6" s="641"/>
      <c r="DF6" s="641"/>
      <c r="DG6" s="641"/>
      <c r="DH6" s="641"/>
      <c r="DI6" s="641"/>
      <c r="DJ6" s="641"/>
      <c r="DK6" s="641"/>
      <c r="DL6" s="641"/>
      <c r="DM6" s="641"/>
      <c r="DN6" s="641"/>
      <c r="DO6" s="641"/>
      <c r="DP6" s="642"/>
      <c r="DQ6" s="646">
        <v>223617</v>
      </c>
      <c r="DR6" s="641"/>
      <c r="DS6" s="641"/>
      <c r="DT6" s="641"/>
      <c r="DU6" s="641"/>
      <c r="DV6" s="641"/>
      <c r="DW6" s="641"/>
      <c r="DX6" s="641"/>
      <c r="DY6" s="641"/>
      <c r="DZ6" s="641"/>
      <c r="EA6" s="641"/>
      <c r="EB6" s="641"/>
      <c r="EC6" s="684"/>
    </row>
    <row r="7" spans="2:143" ht="11.25" customHeight="1" x14ac:dyDescent="0.15">
      <c r="B7" s="637" t="s">
        <v>231</v>
      </c>
      <c r="C7" s="638"/>
      <c r="D7" s="638"/>
      <c r="E7" s="638"/>
      <c r="F7" s="638"/>
      <c r="G7" s="638"/>
      <c r="H7" s="638"/>
      <c r="I7" s="638"/>
      <c r="J7" s="638"/>
      <c r="K7" s="638"/>
      <c r="L7" s="638"/>
      <c r="M7" s="638"/>
      <c r="N7" s="638"/>
      <c r="O7" s="638"/>
      <c r="P7" s="638"/>
      <c r="Q7" s="639"/>
      <c r="R7" s="640">
        <v>8500</v>
      </c>
      <c r="S7" s="641"/>
      <c r="T7" s="641"/>
      <c r="U7" s="641"/>
      <c r="V7" s="641"/>
      <c r="W7" s="641"/>
      <c r="X7" s="641"/>
      <c r="Y7" s="642"/>
      <c r="Z7" s="677">
        <v>0</v>
      </c>
      <c r="AA7" s="677"/>
      <c r="AB7" s="677"/>
      <c r="AC7" s="677"/>
      <c r="AD7" s="678">
        <v>8500</v>
      </c>
      <c r="AE7" s="678"/>
      <c r="AF7" s="678"/>
      <c r="AG7" s="678"/>
      <c r="AH7" s="678"/>
      <c r="AI7" s="678"/>
      <c r="AJ7" s="678"/>
      <c r="AK7" s="678"/>
      <c r="AL7" s="643">
        <v>0.1</v>
      </c>
      <c r="AM7" s="644"/>
      <c r="AN7" s="644"/>
      <c r="AO7" s="679"/>
      <c r="AP7" s="637" t="s">
        <v>232</v>
      </c>
      <c r="AQ7" s="638"/>
      <c r="AR7" s="638"/>
      <c r="AS7" s="638"/>
      <c r="AT7" s="638"/>
      <c r="AU7" s="638"/>
      <c r="AV7" s="638"/>
      <c r="AW7" s="638"/>
      <c r="AX7" s="638"/>
      <c r="AY7" s="638"/>
      <c r="AZ7" s="638"/>
      <c r="BA7" s="638"/>
      <c r="BB7" s="638"/>
      <c r="BC7" s="638"/>
      <c r="BD7" s="638"/>
      <c r="BE7" s="638"/>
      <c r="BF7" s="639"/>
      <c r="BG7" s="640">
        <v>5156906</v>
      </c>
      <c r="BH7" s="641"/>
      <c r="BI7" s="641"/>
      <c r="BJ7" s="641"/>
      <c r="BK7" s="641"/>
      <c r="BL7" s="641"/>
      <c r="BM7" s="641"/>
      <c r="BN7" s="642"/>
      <c r="BO7" s="677">
        <v>41.1</v>
      </c>
      <c r="BP7" s="677"/>
      <c r="BQ7" s="677"/>
      <c r="BR7" s="677"/>
      <c r="BS7" s="678">
        <v>221033</v>
      </c>
      <c r="BT7" s="678"/>
      <c r="BU7" s="678"/>
      <c r="BV7" s="678"/>
      <c r="BW7" s="678"/>
      <c r="BX7" s="678"/>
      <c r="BY7" s="678"/>
      <c r="BZ7" s="678"/>
      <c r="CA7" s="678"/>
      <c r="CB7" s="737"/>
      <c r="CD7" s="673" t="s">
        <v>233</v>
      </c>
      <c r="CE7" s="674"/>
      <c r="CF7" s="674"/>
      <c r="CG7" s="674"/>
      <c r="CH7" s="674"/>
      <c r="CI7" s="674"/>
      <c r="CJ7" s="674"/>
      <c r="CK7" s="674"/>
      <c r="CL7" s="674"/>
      <c r="CM7" s="674"/>
      <c r="CN7" s="674"/>
      <c r="CO7" s="674"/>
      <c r="CP7" s="674"/>
      <c r="CQ7" s="675"/>
      <c r="CR7" s="640">
        <v>2574048</v>
      </c>
      <c r="CS7" s="641"/>
      <c r="CT7" s="641"/>
      <c r="CU7" s="641"/>
      <c r="CV7" s="641"/>
      <c r="CW7" s="641"/>
      <c r="CX7" s="641"/>
      <c r="CY7" s="642"/>
      <c r="CZ7" s="677">
        <v>9.5</v>
      </c>
      <c r="DA7" s="677"/>
      <c r="DB7" s="677"/>
      <c r="DC7" s="677"/>
      <c r="DD7" s="646">
        <v>176007</v>
      </c>
      <c r="DE7" s="641"/>
      <c r="DF7" s="641"/>
      <c r="DG7" s="641"/>
      <c r="DH7" s="641"/>
      <c r="DI7" s="641"/>
      <c r="DJ7" s="641"/>
      <c r="DK7" s="641"/>
      <c r="DL7" s="641"/>
      <c r="DM7" s="641"/>
      <c r="DN7" s="641"/>
      <c r="DO7" s="641"/>
      <c r="DP7" s="642"/>
      <c r="DQ7" s="646">
        <v>1856566</v>
      </c>
      <c r="DR7" s="641"/>
      <c r="DS7" s="641"/>
      <c r="DT7" s="641"/>
      <c r="DU7" s="641"/>
      <c r="DV7" s="641"/>
      <c r="DW7" s="641"/>
      <c r="DX7" s="641"/>
      <c r="DY7" s="641"/>
      <c r="DZ7" s="641"/>
      <c r="EA7" s="641"/>
      <c r="EB7" s="641"/>
      <c r="EC7" s="684"/>
    </row>
    <row r="8" spans="2:143" ht="11.25" customHeight="1" x14ac:dyDescent="0.15">
      <c r="B8" s="637" t="s">
        <v>234</v>
      </c>
      <c r="C8" s="638"/>
      <c r="D8" s="638"/>
      <c r="E8" s="638"/>
      <c r="F8" s="638"/>
      <c r="G8" s="638"/>
      <c r="H8" s="638"/>
      <c r="I8" s="638"/>
      <c r="J8" s="638"/>
      <c r="K8" s="638"/>
      <c r="L8" s="638"/>
      <c r="M8" s="638"/>
      <c r="N8" s="638"/>
      <c r="O8" s="638"/>
      <c r="P8" s="638"/>
      <c r="Q8" s="639"/>
      <c r="R8" s="640">
        <v>41747</v>
      </c>
      <c r="S8" s="641"/>
      <c r="T8" s="641"/>
      <c r="U8" s="641"/>
      <c r="V8" s="641"/>
      <c r="W8" s="641"/>
      <c r="X8" s="641"/>
      <c r="Y8" s="642"/>
      <c r="Z8" s="677">
        <v>0.1</v>
      </c>
      <c r="AA8" s="677"/>
      <c r="AB8" s="677"/>
      <c r="AC8" s="677"/>
      <c r="AD8" s="678">
        <v>41747</v>
      </c>
      <c r="AE8" s="678"/>
      <c r="AF8" s="678"/>
      <c r="AG8" s="678"/>
      <c r="AH8" s="678"/>
      <c r="AI8" s="678"/>
      <c r="AJ8" s="678"/>
      <c r="AK8" s="678"/>
      <c r="AL8" s="643">
        <v>0.3</v>
      </c>
      <c r="AM8" s="644"/>
      <c r="AN8" s="644"/>
      <c r="AO8" s="679"/>
      <c r="AP8" s="637" t="s">
        <v>235</v>
      </c>
      <c r="AQ8" s="638"/>
      <c r="AR8" s="638"/>
      <c r="AS8" s="638"/>
      <c r="AT8" s="638"/>
      <c r="AU8" s="638"/>
      <c r="AV8" s="638"/>
      <c r="AW8" s="638"/>
      <c r="AX8" s="638"/>
      <c r="AY8" s="638"/>
      <c r="AZ8" s="638"/>
      <c r="BA8" s="638"/>
      <c r="BB8" s="638"/>
      <c r="BC8" s="638"/>
      <c r="BD8" s="638"/>
      <c r="BE8" s="638"/>
      <c r="BF8" s="639"/>
      <c r="BG8" s="640">
        <v>135830</v>
      </c>
      <c r="BH8" s="641"/>
      <c r="BI8" s="641"/>
      <c r="BJ8" s="641"/>
      <c r="BK8" s="641"/>
      <c r="BL8" s="641"/>
      <c r="BM8" s="641"/>
      <c r="BN8" s="642"/>
      <c r="BO8" s="677">
        <v>1.1000000000000001</v>
      </c>
      <c r="BP8" s="677"/>
      <c r="BQ8" s="677"/>
      <c r="BR8" s="677"/>
      <c r="BS8" s="646" t="s">
        <v>126</v>
      </c>
      <c r="BT8" s="641"/>
      <c r="BU8" s="641"/>
      <c r="BV8" s="641"/>
      <c r="BW8" s="641"/>
      <c r="BX8" s="641"/>
      <c r="BY8" s="641"/>
      <c r="BZ8" s="641"/>
      <c r="CA8" s="641"/>
      <c r="CB8" s="684"/>
      <c r="CD8" s="673" t="s">
        <v>236</v>
      </c>
      <c r="CE8" s="674"/>
      <c r="CF8" s="674"/>
      <c r="CG8" s="674"/>
      <c r="CH8" s="674"/>
      <c r="CI8" s="674"/>
      <c r="CJ8" s="674"/>
      <c r="CK8" s="674"/>
      <c r="CL8" s="674"/>
      <c r="CM8" s="674"/>
      <c r="CN8" s="674"/>
      <c r="CO8" s="674"/>
      <c r="CP8" s="674"/>
      <c r="CQ8" s="675"/>
      <c r="CR8" s="640">
        <v>9894839</v>
      </c>
      <c r="CS8" s="641"/>
      <c r="CT8" s="641"/>
      <c r="CU8" s="641"/>
      <c r="CV8" s="641"/>
      <c r="CW8" s="641"/>
      <c r="CX8" s="641"/>
      <c r="CY8" s="642"/>
      <c r="CZ8" s="677">
        <v>36.4</v>
      </c>
      <c r="DA8" s="677"/>
      <c r="DB8" s="677"/>
      <c r="DC8" s="677"/>
      <c r="DD8" s="646">
        <v>33957</v>
      </c>
      <c r="DE8" s="641"/>
      <c r="DF8" s="641"/>
      <c r="DG8" s="641"/>
      <c r="DH8" s="641"/>
      <c r="DI8" s="641"/>
      <c r="DJ8" s="641"/>
      <c r="DK8" s="641"/>
      <c r="DL8" s="641"/>
      <c r="DM8" s="641"/>
      <c r="DN8" s="641"/>
      <c r="DO8" s="641"/>
      <c r="DP8" s="642"/>
      <c r="DQ8" s="646">
        <v>5146260</v>
      </c>
      <c r="DR8" s="641"/>
      <c r="DS8" s="641"/>
      <c r="DT8" s="641"/>
      <c r="DU8" s="641"/>
      <c r="DV8" s="641"/>
      <c r="DW8" s="641"/>
      <c r="DX8" s="641"/>
      <c r="DY8" s="641"/>
      <c r="DZ8" s="641"/>
      <c r="EA8" s="641"/>
      <c r="EB8" s="641"/>
      <c r="EC8" s="684"/>
    </row>
    <row r="9" spans="2:143" ht="11.25" customHeight="1" x14ac:dyDescent="0.15">
      <c r="B9" s="637" t="s">
        <v>237</v>
      </c>
      <c r="C9" s="638"/>
      <c r="D9" s="638"/>
      <c r="E9" s="638"/>
      <c r="F9" s="638"/>
      <c r="G9" s="638"/>
      <c r="H9" s="638"/>
      <c r="I9" s="638"/>
      <c r="J9" s="638"/>
      <c r="K9" s="638"/>
      <c r="L9" s="638"/>
      <c r="M9" s="638"/>
      <c r="N9" s="638"/>
      <c r="O9" s="638"/>
      <c r="P9" s="638"/>
      <c r="Q9" s="639"/>
      <c r="R9" s="640">
        <v>24925</v>
      </c>
      <c r="S9" s="641"/>
      <c r="T9" s="641"/>
      <c r="U9" s="641"/>
      <c r="V9" s="641"/>
      <c r="W9" s="641"/>
      <c r="X9" s="641"/>
      <c r="Y9" s="642"/>
      <c r="Z9" s="677">
        <v>0.1</v>
      </c>
      <c r="AA9" s="677"/>
      <c r="AB9" s="677"/>
      <c r="AC9" s="677"/>
      <c r="AD9" s="678">
        <v>24925</v>
      </c>
      <c r="AE9" s="678"/>
      <c r="AF9" s="678"/>
      <c r="AG9" s="678"/>
      <c r="AH9" s="678"/>
      <c r="AI9" s="678"/>
      <c r="AJ9" s="678"/>
      <c r="AK9" s="678"/>
      <c r="AL9" s="643">
        <v>0.2</v>
      </c>
      <c r="AM9" s="644"/>
      <c r="AN9" s="644"/>
      <c r="AO9" s="679"/>
      <c r="AP9" s="637" t="s">
        <v>238</v>
      </c>
      <c r="AQ9" s="638"/>
      <c r="AR9" s="638"/>
      <c r="AS9" s="638"/>
      <c r="AT9" s="638"/>
      <c r="AU9" s="638"/>
      <c r="AV9" s="638"/>
      <c r="AW9" s="638"/>
      <c r="AX9" s="638"/>
      <c r="AY9" s="638"/>
      <c r="AZ9" s="638"/>
      <c r="BA9" s="638"/>
      <c r="BB9" s="638"/>
      <c r="BC9" s="638"/>
      <c r="BD9" s="638"/>
      <c r="BE9" s="638"/>
      <c r="BF9" s="639"/>
      <c r="BG9" s="640">
        <v>3859173</v>
      </c>
      <c r="BH9" s="641"/>
      <c r="BI9" s="641"/>
      <c r="BJ9" s="641"/>
      <c r="BK9" s="641"/>
      <c r="BL9" s="641"/>
      <c r="BM9" s="641"/>
      <c r="BN9" s="642"/>
      <c r="BO9" s="677">
        <v>30.7</v>
      </c>
      <c r="BP9" s="677"/>
      <c r="BQ9" s="677"/>
      <c r="BR9" s="677"/>
      <c r="BS9" s="646" t="s">
        <v>171</v>
      </c>
      <c r="BT9" s="641"/>
      <c r="BU9" s="641"/>
      <c r="BV9" s="641"/>
      <c r="BW9" s="641"/>
      <c r="BX9" s="641"/>
      <c r="BY9" s="641"/>
      <c r="BZ9" s="641"/>
      <c r="CA9" s="641"/>
      <c r="CB9" s="684"/>
      <c r="CD9" s="673" t="s">
        <v>239</v>
      </c>
      <c r="CE9" s="674"/>
      <c r="CF9" s="674"/>
      <c r="CG9" s="674"/>
      <c r="CH9" s="674"/>
      <c r="CI9" s="674"/>
      <c r="CJ9" s="674"/>
      <c r="CK9" s="674"/>
      <c r="CL9" s="674"/>
      <c r="CM9" s="674"/>
      <c r="CN9" s="674"/>
      <c r="CO9" s="674"/>
      <c r="CP9" s="674"/>
      <c r="CQ9" s="675"/>
      <c r="CR9" s="640">
        <v>3118815</v>
      </c>
      <c r="CS9" s="641"/>
      <c r="CT9" s="641"/>
      <c r="CU9" s="641"/>
      <c r="CV9" s="641"/>
      <c r="CW9" s="641"/>
      <c r="CX9" s="641"/>
      <c r="CY9" s="642"/>
      <c r="CZ9" s="677">
        <v>11.5</v>
      </c>
      <c r="DA9" s="677"/>
      <c r="DB9" s="677"/>
      <c r="DC9" s="677"/>
      <c r="DD9" s="646">
        <v>359322</v>
      </c>
      <c r="DE9" s="641"/>
      <c r="DF9" s="641"/>
      <c r="DG9" s="641"/>
      <c r="DH9" s="641"/>
      <c r="DI9" s="641"/>
      <c r="DJ9" s="641"/>
      <c r="DK9" s="641"/>
      <c r="DL9" s="641"/>
      <c r="DM9" s="641"/>
      <c r="DN9" s="641"/>
      <c r="DO9" s="641"/>
      <c r="DP9" s="642"/>
      <c r="DQ9" s="646">
        <v>2649224</v>
      </c>
      <c r="DR9" s="641"/>
      <c r="DS9" s="641"/>
      <c r="DT9" s="641"/>
      <c r="DU9" s="641"/>
      <c r="DV9" s="641"/>
      <c r="DW9" s="641"/>
      <c r="DX9" s="641"/>
      <c r="DY9" s="641"/>
      <c r="DZ9" s="641"/>
      <c r="EA9" s="641"/>
      <c r="EB9" s="641"/>
      <c r="EC9" s="684"/>
    </row>
    <row r="10" spans="2:143" ht="11.25" customHeight="1" x14ac:dyDescent="0.15">
      <c r="B10" s="637" t="s">
        <v>240</v>
      </c>
      <c r="C10" s="638"/>
      <c r="D10" s="638"/>
      <c r="E10" s="638"/>
      <c r="F10" s="638"/>
      <c r="G10" s="638"/>
      <c r="H10" s="638"/>
      <c r="I10" s="638"/>
      <c r="J10" s="638"/>
      <c r="K10" s="638"/>
      <c r="L10" s="638"/>
      <c r="M10" s="638"/>
      <c r="N10" s="638"/>
      <c r="O10" s="638"/>
      <c r="P10" s="638"/>
      <c r="Q10" s="639"/>
      <c r="R10" s="640" t="s">
        <v>126</v>
      </c>
      <c r="S10" s="641"/>
      <c r="T10" s="641"/>
      <c r="U10" s="641"/>
      <c r="V10" s="641"/>
      <c r="W10" s="641"/>
      <c r="X10" s="641"/>
      <c r="Y10" s="642"/>
      <c r="Z10" s="677" t="s">
        <v>126</v>
      </c>
      <c r="AA10" s="677"/>
      <c r="AB10" s="677"/>
      <c r="AC10" s="677"/>
      <c r="AD10" s="678" t="s">
        <v>126</v>
      </c>
      <c r="AE10" s="678"/>
      <c r="AF10" s="678"/>
      <c r="AG10" s="678"/>
      <c r="AH10" s="678"/>
      <c r="AI10" s="678"/>
      <c r="AJ10" s="678"/>
      <c r="AK10" s="678"/>
      <c r="AL10" s="643" t="s">
        <v>126</v>
      </c>
      <c r="AM10" s="644"/>
      <c r="AN10" s="644"/>
      <c r="AO10" s="679"/>
      <c r="AP10" s="637" t="s">
        <v>241</v>
      </c>
      <c r="AQ10" s="638"/>
      <c r="AR10" s="638"/>
      <c r="AS10" s="638"/>
      <c r="AT10" s="638"/>
      <c r="AU10" s="638"/>
      <c r="AV10" s="638"/>
      <c r="AW10" s="638"/>
      <c r="AX10" s="638"/>
      <c r="AY10" s="638"/>
      <c r="AZ10" s="638"/>
      <c r="BA10" s="638"/>
      <c r="BB10" s="638"/>
      <c r="BC10" s="638"/>
      <c r="BD10" s="638"/>
      <c r="BE10" s="638"/>
      <c r="BF10" s="639"/>
      <c r="BG10" s="640">
        <v>289313</v>
      </c>
      <c r="BH10" s="641"/>
      <c r="BI10" s="641"/>
      <c r="BJ10" s="641"/>
      <c r="BK10" s="641"/>
      <c r="BL10" s="641"/>
      <c r="BM10" s="641"/>
      <c r="BN10" s="642"/>
      <c r="BO10" s="677">
        <v>2.2999999999999998</v>
      </c>
      <c r="BP10" s="677"/>
      <c r="BQ10" s="677"/>
      <c r="BR10" s="677"/>
      <c r="BS10" s="646">
        <v>48183</v>
      </c>
      <c r="BT10" s="641"/>
      <c r="BU10" s="641"/>
      <c r="BV10" s="641"/>
      <c r="BW10" s="641"/>
      <c r="BX10" s="641"/>
      <c r="BY10" s="641"/>
      <c r="BZ10" s="641"/>
      <c r="CA10" s="641"/>
      <c r="CB10" s="684"/>
      <c r="CD10" s="673" t="s">
        <v>242</v>
      </c>
      <c r="CE10" s="674"/>
      <c r="CF10" s="674"/>
      <c r="CG10" s="674"/>
      <c r="CH10" s="674"/>
      <c r="CI10" s="674"/>
      <c r="CJ10" s="674"/>
      <c r="CK10" s="674"/>
      <c r="CL10" s="674"/>
      <c r="CM10" s="674"/>
      <c r="CN10" s="674"/>
      <c r="CO10" s="674"/>
      <c r="CP10" s="674"/>
      <c r="CQ10" s="675"/>
      <c r="CR10" s="640">
        <v>63999</v>
      </c>
      <c r="CS10" s="641"/>
      <c r="CT10" s="641"/>
      <c r="CU10" s="641"/>
      <c r="CV10" s="641"/>
      <c r="CW10" s="641"/>
      <c r="CX10" s="641"/>
      <c r="CY10" s="642"/>
      <c r="CZ10" s="677">
        <v>0.2</v>
      </c>
      <c r="DA10" s="677"/>
      <c r="DB10" s="677"/>
      <c r="DC10" s="677"/>
      <c r="DD10" s="646" t="s">
        <v>171</v>
      </c>
      <c r="DE10" s="641"/>
      <c r="DF10" s="641"/>
      <c r="DG10" s="641"/>
      <c r="DH10" s="641"/>
      <c r="DI10" s="641"/>
      <c r="DJ10" s="641"/>
      <c r="DK10" s="641"/>
      <c r="DL10" s="641"/>
      <c r="DM10" s="641"/>
      <c r="DN10" s="641"/>
      <c r="DO10" s="641"/>
      <c r="DP10" s="642"/>
      <c r="DQ10" s="646">
        <v>49726</v>
      </c>
      <c r="DR10" s="641"/>
      <c r="DS10" s="641"/>
      <c r="DT10" s="641"/>
      <c r="DU10" s="641"/>
      <c r="DV10" s="641"/>
      <c r="DW10" s="641"/>
      <c r="DX10" s="641"/>
      <c r="DY10" s="641"/>
      <c r="DZ10" s="641"/>
      <c r="EA10" s="641"/>
      <c r="EB10" s="641"/>
      <c r="EC10" s="684"/>
    </row>
    <row r="11" spans="2:143" ht="11.25" customHeight="1" x14ac:dyDescent="0.15">
      <c r="B11" s="637" t="s">
        <v>243</v>
      </c>
      <c r="C11" s="638"/>
      <c r="D11" s="638"/>
      <c r="E11" s="638"/>
      <c r="F11" s="638"/>
      <c r="G11" s="638"/>
      <c r="H11" s="638"/>
      <c r="I11" s="638"/>
      <c r="J11" s="638"/>
      <c r="K11" s="638"/>
      <c r="L11" s="638"/>
      <c r="M11" s="638"/>
      <c r="N11" s="638"/>
      <c r="O11" s="638"/>
      <c r="P11" s="638"/>
      <c r="Q11" s="639"/>
      <c r="R11" s="640">
        <v>1404915</v>
      </c>
      <c r="S11" s="641"/>
      <c r="T11" s="641"/>
      <c r="U11" s="641"/>
      <c r="V11" s="641"/>
      <c r="W11" s="641"/>
      <c r="X11" s="641"/>
      <c r="Y11" s="642"/>
      <c r="Z11" s="643">
        <v>4.8</v>
      </c>
      <c r="AA11" s="644"/>
      <c r="AB11" s="644"/>
      <c r="AC11" s="645"/>
      <c r="AD11" s="646">
        <v>1404915</v>
      </c>
      <c r="AE11" s="641"/>
      <c r="AF11" s="641"/>
      <c r="AG11" s="641"/>
      <c r="AH11" s="641"/>
      <c r="AI11" s="641"/>
      <c r="AJ11" s="641"/>
      <c r="AK11" s="642"/>
      <c r="AL11" s="643">
        <v>9</v>
      </c>
      <c r="AM11" s="644"/>
      <c r="AN11" s="644"/>
      <c r="AO11" s="679"/>
      <c r="AP11" s="637" t="s">
        <v>244</v>
      </c>
      <c r="AQ11" s="638"/>
      <c r="AR11" s="638"/>
      <c r="AS11" s="638"/>
      <c r="AT11" s="638"/>
      <c r="AU11" s="638"/>
      <c r="AV11" s="638"/>
      <c r="AW11" s="638"/>
      <c r="AX11" s="638"/>
      <c r="AY11" s="638"/>
      <c r="AZ11" s="638"/>
      <c r="BA11" s="638"/>
      <c r="BB11" s="638"/>
      <c r="BC11" s="638"/>
      <c r="BD11" s="638"/>
      <c r="BE11" s="638"/>
      <c r="BF11" s="639"/>
      <c r="BG11" s="640">
        <v>872590</v>
      </c>
      <c r="BH11" s="641"/>
      <c r="BI11" s="641"/>
      <c r="BJ11" s="641"/>
      <c r="BK11" s="641"/>
      <c r="BL11" s="641"/>
      <c r="BM11" s="641"/>
      <c r="BN11" s="642"/>
      <c r="BO11" s="677">
        <v>6.9</v>
      </c>
      <c r="BP11" s="677"/>
      <c r="BQ11" s="677"/>
      <c r="BR11" s="677"/>
      <c r="BS11" s="646">
        <v>172850</v>
      </c>
      <c r="BT11" s="641"/>
      <c r="BU11" s="641"/>
      <c r="BV11" s="641"/>
      <c r="BW11" s="641"/>
      <c r="BX11" s="641"/>
      <c r="BY11" s="641"/>
      <c r="BZ11" s="641"/>
      <c r="CA11" s="641"/>
      <c r="CB11" s="684"/>
      <c r="CD11" s="673" t="s">
        <v>245</v>
      </c>
      <c r="CE11" s="674"/>
      <c r="CF11" s="674"/>
      <c r="CG11" s="674"/>
      <c r="CH11" s="674"/>
      <c r="CI11" s="674"/>
      <c r="CJ11" s="674"/>
      <c r="CK11" s="674"/>
      <c r="CL11" s="674"/>
      <c r="CM11" s="674"/>
      <c r="CN11" s="674"/>
      <c r="CO11" s="674"/>
      <c r="CP11" s="674"/>
      <c r="CQ11" s="675"/>
      <c r="CR11" s="640">
        <v>372438</v>
      </c>
      <c r="CS11" s="641"/>
      <c r="CT11" s="641"/>
      <c r="CU11" s="641"/>
      <c r="CV11" s="641"/>
      <c r="CW11" s="641"/>
      <c r="CX11" s="641"/>
      <c r="CY11" s="642"/>
      <c r="CZ11" s="677">
        <v>1.4</v>
      </c>
      <c r="DA11" s="677"/>
      <c r="DB11" s="677"/>
      <c r="DC11" s="677"/>
      <c r="DD11" s="646">
        <v>94426</v>
      </c>
      <c r="DE11" s="641"/>
      <c r="DF11" s="641"/>
      <c r="DG11" s="641"/>
      <c r="DH11" s="641"/>
      <c r="DI11" s="641"/>
      <c r="DJ11" s="641"/>
      <c r="DK11" s="641"/>
      <c r="DL11" s="641"/>
      <c r="DM11" s="641"/>
      <c r="DN11" s="641"/>
      <c r="DO11" s="641"/>
      <c r="DP11" s="642"/>
      <c r="DQ11" s="646">
        <v>284456</v>
      </c>
      <c r="DR11" s="641"/>
      <c r="DS11" s="641"/>
      <c r="DT11" s="641"/>
      <c r="DU11" s="641"/>
      <c r="DV11" s="641"/>
      <c r="DW11" s="641"/>
      <c r="DX11" s="641"/>
      <c r="DY11" s="641"/>
      <c r="DZ11" s="641"/>
      <c r="EA11" s="641"/>
      <c r="EB11" s="641"/>
      <c r="EC11" s="684"/>
    </row>
    <row r="12" spans="2:143" ht="11.25" customHeight="1" x14ac:dyDescent="0.15">
      <c r="B12" s="637" t="s">
        <v>246</v>
      </c>
      <c r="C12" s="638"/>
      <c r="D12" s="638"/>
      <c r="E12" s="638"/>
      <c r="F12" s="638"/>
      <c r="G12" s="638"/>
      <c r="H12" s="638"/>
      <c r="I12" s="638"/>
      <c r="J12" s="638"/>
      <c r="K12" s="638"/>
      <c r="L12" s="638"/>
      <c r="M12" s="638"/>
      <c r="N12" s="638"/>
      <c r="O12" s="638"/>
      <c r="P12" s="638"/>
      <c r="Q12" s="639"/>
      <c r="R12" s="640" t="s">
        <v>171</v>
      </c>
      <c r="S12" s="641"/>
      <c r="T12" s="641"/>
      <c r="U12" s="641"/>
      <c r="V12" s="641"/>
      <c r="W12" s="641"/>
      <c r="X12" s="641"/>
      <c r="Y12" s="642"/>
      <c r="Z12" s="677" t="s">
        <v>171</v>
      </c>
      <c r="AA12" s="677"/>
      <c r="AB12" s="677"/>
      <c r="AC12" s="677"/>
      <c r="AD12" s="678" t="s">
        <v>171</v>
      </c>
      <c r="AE12" s="678"/>
      <c r="AF12" s="678"/>
      <c r="AG12" s="678"/>
      <c r="AH12" s="678"/>
      <c r="AI12" s="678"/>
      <c r="AJ12" s="678"/>
      <c r="AK12" s="678"/>
      <c r="AL12" s="643" t="s">
        <v>247</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5856904</v>
      </c>
      <c r="BH12" s="641"/>
      <c r="BI12" s="641"/>
      <c r="BJ12" s="641"/>
      <c r="BK12" s="641"/>
      <c r="BL12" s="641"/>
      <c r="BM12" s="641"/>
      <c r="BN12" s="642"/>
      <c r="BO12" s="677">
        <v>46.6</v>
      </c>
      <c r="BP12" s="677"/>
      <c r="BQ12" s="677"/>
      <c r="BR12" s="677"/>
      <c r="BS12" s="646" t="s">
        <v>171</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890658</v>
      </c>
      <c r="CS12" s="641"/>
      <c r="CT12" s="641"/>
      <c r="CU12" s="641"/>
      <c r="CV12" s="641"/>
      <c r="CW12" s="641"/>
      <c r="CX12" s="641"/>
      <c r="CY12" s="642"/>
      <c r="CZ12" s="677">
        <v>3.3</v>
      </c>
      <c r="DA12" s="677"/>
      <c r="DB12" s="677"/>
      <c r="DC12" s="677"/>
      <c r="DD12" s="646">
        <v>13229</v>
      </c>
      <c r="DE12" s="641"/>
      <c r="DF12" s="641"/>
      <c r="DG12" s="641"/>
      <c r="DH12" s="641"/>
      <c r="DI12" s="641"/>
      <c r="DJ12" s="641"/>
      <c r="DK12" s="641"/>
      <c r="DL12" s="641"/>
      <c r="DM12" s="641"/>
      <c r="DN12" s="641"/>
      <c r="DO12" s="641"/>
      <c r="DP12" s="642"/>
      <c r="DQ12" s="646">
        <v>311061</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247</v>
      </c>
      <c r="S13" s="641"/>
      <c r="T13" s="641"/>
      <c r="U13" s="641"/>
      <c r="V13" s="641"/>
      <c r="W13" s="641"/>
      <c r="X13" s="641"/>
      <c r="Y13" s="642"/>
      <c r="Z13" s="677" t="s">
        <v>126</v>
      </c>
      <c r="AA13" s="677"/>
      <c r="AB13" s="677"/>
      <c r="AC13" s="677"/>
      <c r="AD13" s="678" t="s">
        <v>247</v>
      </c>
      <c r="AE13" s="678"/>
      <c r="AF13" s="678"/>
      <c r="AG13" s="678"/>
      <c r="AH13" s="678"/>
      <c r="AI13" s="678"/>
      <c r="AJ13" s="678"/>
      <c r="AK13" s="678"/>
      <c r="AL13" s="643" t="s">
        <v>126</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5843931</v>
      </c>
      <c r="BH13" s="641"/>
      <c r="BI13" s="641"/>
      <c r="BJ13" s="641"/>
      <c r="BK13" s="641"/>
      <c r="BL13" s="641"/>
      <c r="BM13" s="641"/>
      <c r="BN13" s="642"/>
      <c r="BO13" s="677">
        <v>46.5</v>
      </c>
      <c r="BP13" s="677"/>
      <c r="BQ13" s="677"/>
      <c r="BR13" s="677"/>
      <c r="BS13" s="646" t="s">
        <v>247</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2905229</v>
      </c>
      <c r="CS13" s="641"/>
      <c r="CT13" s="641"/>
      <c r="CU13" s="641"/>
      <c r="CV13" s="641"/>
      <c r="CW13" s="641"/>
      <c r="CX13" s="641"/>
      <c r="CY13" s="642"/>
      <c r="CZ13" s="677">
        <v>10.7</v>
      </c>
      <c r="DA13" s="677"/>
      <c r="DB13" s="677"/>
      <c r="DC13" s="677"/>
      <c r="DD13" s="646">
        <v>1479758</v>
      </c>
      <c r="DE13" s="641"/>
      <c r="DF13" s="641"/>
      <c r="DG13" s="641"/>
      <c r="DH13" s="641"/>
      <c r="DI13" s="641"/>
      <c r="DJ13" s="641"/>
      <c r="DK13" s="641"/>
      <c r="DL13" s="641"/>
      <c r="DM13" s="641"/>
      <c r="DN13" s="641"/>
      <c r="DO13" s="641"/>
      <c r="DP13" s="642"/>
      <c r="DQ13" s="646">
        <v>1602872</v>
      </c>
      <c r="DR13" s="641"/>
      <c r="DS13" s="641"/>
      <c r="DT13" s="641"/>
      <c r="DU13" s="641"/>
      <c r="DV13" s="641"/>
      <c r="DW13" s="641"/>
      <c r="DX13" s="641"/>
      <c r="DY13" s="641"/>
      <c r="DZ13" s="641"/>
      <c r="EA13" s="641"/>
      <c r="EB13" s="641"/>
      <c r="EC13" s="684"/>
    </row>
    <row r="14" spans="2:143" ht="11.25" customHeight="1" x14ac:dyDescent="0.15">
      <c r="B14" s="637" t="s">
        <v>253</v>
      </c>
      <c r="C14" s="638"/>
      <c r="D14" s="638"/>
      <c r="E14" s="638"/>
      <c r="F14" s="638"/>
      <c r="G14" s="638"/>
      <c r="H14" s="638"/>
      <c r="I14" s="638"/>
      <c r="J14" s="638"/>
      <c r="K14" s="638"/>
      <c r="L14" s="638"/>
      <c r="M14" s="638"/>
      <c r="N14" s="638"/>
      <c r="O14" s="638"/>
      <c r="P14" s="638"/>
      <c r="Q14" s="639"/>
      <c r="R14" s="640">
        <v>38297</v>
      </c>
      <c r="S14" s="641"/>
      <c r="T14" s="641"/>
      <c r="U14" s="641"/>
      <c r="V14" s="641"/>
      <c r="W14" s="641"/>
      <c r="X14" s="641"/>
      <c r="Y14" s="642"/>
      <c r="Z14" s="677">
        <v>0.1</v>
      </c>
      <c r="AA14" s="677"/>
      <c r="AB14" s="677"/>
      <c r="AC14" s="677"/>
      <c r="AD14" s="678">
        <v>38297</v>
      </c>
      <c r="AE14" s="678"/>
      <c r="AF14" s="678"/>
      <c r="AG14" s="678"/>
      <c r="AH14" s="678"/>
      <c r="AI14" s="678"/>
      <c r="AJ14" s="678"/>
      <c r="AK14" s="678"/>
      <c r="AL14" s="643">
        <v>0.2</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217290</v>
      </c>
      <c r="BH14" s="641"/>
      <c r="BI14" s="641"/>
      <c r="BJ14" s="641"/>
      <c r="BK14" s="641"/>
      <c r="BL14" s="641"/>
      <c r="BM14" s="641"/>
      <c r="BN14" s="642"/>
      <c r="BO14" s="677">
        <v>1.7</v>
      </c>
      <c r="BP14" s="677"/>
      <c r="BQ14" s="677"/>
      <c r="BR14" s="677"/>
      <c r="BS14" s="646" t="s">
        <v>171</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1343218</v>
      </c>
      <c r="CS14" s="641"/>
      <c r="CT14" s="641"/>
      <c r="CU14" s="641"/>
      <c r="CV14" s="641"/>
      <c r="CW14" s="641"/>
      <c r="CX14" s="641"/>
      <c r="CY14" s="642"/>
      <c r="CZ14" s="677">
        <v>4.9000000000000004</v>
      </c>
      <c r="DA14" s="677"/>
      <c r="DB14" s="677"/>
      <c r="DC14" s="677"/>
      <c r="DD14" s="646">
        <v>351271</v>
      </c>
      <c r="DE14" s="641"/>
      <c r="DF14" s="641"/>
      <c r="DG14" s="641"/>
      <c r="DH14" s="641"/>
      <c r="DI14" s="641"/>
      <c r="DJ14" s="641"/>
      <c r="DK14" s="641"/>
      <c r="DL14" s="641"/>
      <c r="DM14" s="641"/>
      <c r="DN14" s="641"/>
      <c r="DO14" s="641"/>
      <c r="DP14" s="642"/>
      <c r="DQ14" s="646">
        <v>1336409</v>
      </c>
      <c r="DR14" s="641"/>
      <c r="DS14" s="641"/>
      <c r="DT14" s="641"/>
      <c r="DU14" s="641"/>
      <c r="DV14" s="641"/>
      <c r="DW14" s="641"/>
      <c r="DX14" s="641"/>
      <c r="DY14" s="641"/>
      <c r="DZ14" s="641"/>
      <c r="EA14" s="641"/>
      <c r="EB14" s="641"/>
      <c r="EC14" s="684"/>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247</v>
      </c>
      <c r="S15" s="641"/>
      <c r="T15" s="641"/>
      <c r="U15" s="641"/>
      <c r="V15" s="641"/>
      <c r="W15" s="641"/>
      <c r="X15" s="641"/>
      <c r="Y15" s="642"/>
      <c r="Z15" s="677" t="s">
        <v>126</v>
      </c>
      <c r="AA15" s="677"/>
      <c r="AB15" s="677"/>
      <c r="AC15" s="677"/>
      <c r="AD15" s="678" t="s">
        <v>247</v>
      </c>
      <c r="AE15" s="678"/>
      <c r="AF15" s="678"/>
      <c r="AG15" s="678"/>
      <c r="AH15" s="678"/>
      <c r="AI15" s="678"/>
      <c r="AJ15" s="678"/>
      <c r="AK15" s="678"/>
      <c r="AL15" s="643" t="s">
        <v>171</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576497</v>
      </c>
      <c r="BH15" s="641"/>
      <c r="BI15" s="641"/>
      <c r="BJ15" s="641"/>
      <c r="BK15" s="641"/>
      <c r="BL15" s="641"/>
      <c r="BM15" s="641"/>
      <c r="BN15" s="642"/>
      <c r="BO15" s="677">
        <v>4.5999999999999996</v>
      </c>
      <c r="BP15" s="677"/>
      <c r="BQ15" s="677"/>
      <c r="BR15" s="677"/>
      <c r="BS15" s="646" t="s">
        <v>126</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3592625</v>
      </c>
      <c r="CS15" s="641"/>
      <c r="CT15" s="641"/>
      <c r="CU15" s="641"/>
      <c r="CV15" s="641"/>
      <c r="CW15" s="641"/>
      <c r="CX15" s="641"/>
      <c r="CY15" s="642"/>
      <c r="CZ15" s="677">
        <v>13.2</v>
      </c>
      <c r="DA15" s="677"/>
      <c r="DB15" s="677"/>
      <c r="DC15" s="677"/>
      <c r="DD15" s="646">
        <v>935451</v>
      </c>
      <c r="DE15" s="641"/>
      <c r="DF15" s="641"/>
      <c r="DG15" s="641"/>
      <c r="DH15" s="641"/>
      <c r="DI15" s="641"/>
      <c r="DJ15" s="641"/>
      <c r="DK15" s="641"/>
      <c r="DL15" s="641"/>
      <c r="DM15" s="641"/>
      <c r="DN15" s="641"/>
      <c r="DO15" s="641"/>
      <c r="DP15" s="642"/>
      <c r="DQ15" s="646">
        <v>2449011</v>
      </c>
      <c r="DR15" s="641"/>
      <c r="DS15" s="641"/>
      <c r="DT15" s="641"/>
      <c r="DU15" s="641"/>
      <c r="DV15" s="641"/>
      <c r="DW15" s="641"/>
      <c r="DX15" s="641"/>
      <c r="DY15" s="641"/>
      <c r="DZ15" s="641"/>
      <c r="EA15" s="641"/>
      <c r="EB15" s="641"/>
      <c r="EC15" s="684"/>
    </row>
    <row r="16" spans="2:143" ht="11.25" customHeight="1" x14ac:dyDescent="0.15">
      <c r="B16" s="637" t="s">
        <v>259</v>
      </c>
      <c r="C16" s="638"/>
      <c r="D16" s="638"/>
      <c r="E16" s="638"/>
      <c r="F16" s="638"/>
      <c r="G16" s="638"/>
      <c r="H16" s="638"/>
      <c r="I16" s="638"/>
      <c r="J16" s="638"/>
      <c r="K16" s="638"/>
      <c r="L16" s="638"/>
      <c r="M16" s="638"/>
      <c r="N16" s="638"/>
      <c r="O16" s="638"/>
      <c r="P16" s="638"/>
      <c r="Q16" s="639"/>
      <c r="R16" s="640">
        <v>11249</v>
      </c>
      <c r="S16" s="641"/>
      <c r="T16" s="641"/>
      <c r="U16" s="641"/>
      <c r="V16" s="641"/>
      <c r="W16" s="641"/>
      <c r="X16" s="641"/>
      <c r="Y16" s="642"/>
      <c r="Z16" s="677">
        <v>0</v>
      </c>
      <c r="AA16" s="677"/>
      <c r="AB16" s="677"/>
      <c r="AC16" s="677"/>
      <c r="AD16" s="678">
        <v>11249</v>
      </c>
      <c r="AE16" s="678"/>
      <c r="AF16" s="678"/>
      <c r="AG16" s="678"/>
      <c r="AH16" s="678"/>
      <c r="AI16" s="678"/>
      <c r="AJ16" s="678"/>
      <c r="AK16" s="678"/>
      <c r="AL16" s="643">
        <v>0.1</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126</v>
      </c>
      <c r="BH16" s="641"/>
      <c r="BI16" s="641"/>
      <c r="BJ16" s="641"/>
      <c r="BK16" s="641"/>
      <c r="BL16" s="641"/>
      <c r="BM16" s="641"/>
      <c r="BN16" s="642"/>
      <c r="BO16" s="677" t="s">
        <v>171</v>
      </c>
      <c r="BP16" s="677"/>
      <c r="BQ16" s="677"/>
      <c r="BR16" s="677"/>
      <c r="BS16" s="646" t="s">
        <v>126</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t="s">
        <v>247</v>
      </c>
      <c r="CS16" s="641"/>
      <c r="CT16" s="641"/>
      <c r="CU16" s="641"/>
      <c r="CV16" s="641"/>
      <c r="CW16" s="641"/>
      <c r="CX16" s="641"/>
      <c r="CY16" s="642"/>
      <c r="CZ16" s="677" t="s">
        <v>171</v>
      </c>
      <c r="DA16" s="677"/>
      <c r="DB16" s="677"/>
      <c r="DC16" s="677"/>
      <c r="DD16" s="646" t="s">
        <v>126</v>
      </c>
      <c r="DE16" s="641"/>
      <c r="DF16" s="641"/>
      <c r="DG16" s="641"/>
      <c r="DH16" s="641"/>
      <c r="DI16" s="641"/>
      <c r="DJ16" s="641"/>
      <c r="DK16" s="641"/>
      <c r="DL16" s="641"/>
      <c r="DM16" s="641"/>
      <c r="DN16" s="641"/>
      <c r="DO16" s="641"/>
      <c r="DP16" s="642"/>
      <c r="DQ16" s="646" t="s">
        <v>126</v>
      </c>
      <c r="DR16" s="641"/>
      <c r="DS16" s="641"/>
      <c r="DT16" s="641"/>
      <c r="DU16" s="641"/>
      <c r="DV16" s="641"/>
      <c r="DW16" s="641"/>
      <c r="DX16" s="641"/>
      <c r="DY16" s="641"/>
      <c r="DZ16" s="641"/>
      <c r="EA16" s="641"/>
      <c r="EB16" s="641"/>
      <c r="EC16" s="684"/>
    </row>
    <row r="17" spans="2:133" ht="11.25" customHeight="1" x14ac:dyDescent="0.15">
      <c r="B17" s="637" t="s">
        <v>262</v>
      </c>
      <c r="C17" s="638"/>
      <c r="D17" s="638"/>
      <c r="E17" s="638"/>
      <c r="F17" s="638"/>
      <c r="G17" s="638"/>
      <c r="H17" s="638"/>
      <c r="I17" s="638"/>
      <c r="J17" s="638"/>
      <c r="K17" s="638"/>
      <c r="L17" s="638"/>
      <c r="M17" s="638"/>
      <c r="N17" s="638"/>
      <c r="O17" s="638"/>
      <c r="P17" s="638"/>
      <c r="Q17" s="639"/>
      <c r="R17" s="640">
        <v>230204</v>
      </c>
      <c r="S17" s="641"/>
      <c r="T17" s="641"/>
      <c r="U17" s="641"/>
      <c r="V17" s="641"/>
      <c r="W17" s="641"/>
      <c r="X17" s="641"/>
      <c r="Y17" s="642"/>
      <c r="Z17" s="677">
        <v>0.8</v>
      </c>
      <c r="AA17" s="677"/>
      <c r="AB17" s="677"/>
      <c r="AC17" s="677"/>
      <c r="AD17" s="678">
        <v>230204</v>
      </c>
      <c r="AE17" s="678"/>
      <c r="AF17" s="678"/>
      <c r="AG17" s="678"/>
      <c r="AH17" s="678"/>
      <c r="AI17" s="678"/>
      <c r="AJ17" s="678"/>
      <c r="AK17" s="678"/>
      <c r="AL17" s="643">
        <v>1.5</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247</v>
      </c>
      <c r="BH17" s="641"/>
      <c r="BI17" s="641"/>
      <c r="BJ17" s="641"/>
      <c r="BK17" s="641"/>
      <c r="BL17" s="641"/>
      <c r="BM17" s="641"/>
      <c r="BN17" s="642"/>
      <c r="BO17" s="677" t="s">
        <v>171</v>
      </c>
      <c r="BP17" s="677"/>
      <c r="BQ17" s="677"/>
      <c r="BR17" s="677"/>
      <c r="BS17" s="646" t="s">
        <v>247</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2193117</v>
      </c>
      <c r="CS17" s="641"/>
      <c r="CT17" s="641"/>
      <c r="CU17" s="641"/>
      <c r="CV17" s="641"/>
      <c r="CW17" s="641"/>
      <c r="CX17" s="641"/>
      <c r="CY17" s="642"/>
      <c r="CZ17" s="677">
        <v>8.1</v>
      </c>
      <c r="DA17" s="677"/>
      <c r="DB17" s="677"/>
      <c r="DC17" s="677"/>
      <c r="DD17" s="646" t="s">
        <v>126</v>
      </c>
      <c r="DE17" s="641"/>
      <c r="DF17" s="641"/>
      <c r="DG17" s="641"/>
      <c r="DH17" s="641"/>
      <c r="DI17" s="641"/>
      <c r="DJ17" s="641"/>
      <c r="DK17" s="641"/>
      <c r="DL17" s="641"/>
      <c r="DM17" s="641"/>
      <c r="DN17" s="641"/>
      <c r="DO17" s="641"/>
      <c r="DP17" s="642"/>
      <c r="DQ17" s="646">
        <v>2172121</v>
      </c>
      <c r="DR17" s="641"/>
      <c r="DS17" s="641"/>
      <c r="DT17" s="641"/>
      <c r="DU17" s="641"/>
      <c r="DV17" s="641"/>
      <c r="DW17" s="641"/>
      <c r="DX17" s="641"/>
      <c r="DY17" s="641"/>
      <c r="DZ17" s="641"/>
      <c r="EA17" s="641"/>
      <c r="EB17" s="641"/>
      <c r="EC17" s="684"/>
    </row>
    <row r="18" spans="2:133" ht="11.25" customHeight="1" x14ac:dyDescent="0.15">
      <c r="B18" s="637" t="s">
        <v>265</v>
      </c>
      <c r="C18" s="638"/>
      <c r="D18" s="638"/>
      <c r="E18" s="638"/>
      <c r="F18" s="638"/>
      <c r="G18" s="638"/>
      <c r="H18" s="638"/>
      <c r="I18" s="638"/>
      <c r="J18" s="638"/>
      <c r="K18" s="638"/>
      <c r="L18" s="638"/>
      <c r="M18" s="638"/>
      <c r="N18" s="638"/>
      <c r="O18" s="638"/>
      <c r="P18" s="638"/>
      <c r="Q18" s="639"/>
      <c r="R18" s="640">
        <v>71423</v>
      </c>
      <c r="S18" s="641"/>
      <c r="T18" s="641"/>
      <c r="U18" s="641"/>
      <c r="V18" s="641"/>
      <c r="W18" s="641"/>
      <c r="X18" s="641"/>
      <c r="Y18" s="642"/>
      <c r="Z18" s="677">
        <v>0.2</v>
      </c>
      <c r="AA18" s="677"/>
      <c r="AB18" s="677"/>
      <c r="AC18" s="677"/>
      <c r="AD18" s="678">
        <v>71423</v>
      </c>
      <c r="AE18" s="678"/>
      <c r="AF18" s="678"/>
      <c r="AG18" s="678"/>
      <c r="AH18" s="678"/>
      <c r="AI18" s="678"/>
      <c r="AJ18" s="678"/>
      <c r="AK18" s="678"/>
      <c r="AL18" s="643">
        <v>0.5</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171</v>
      </c>
      <c r="BH18" s="641"/>
      <c r="BI18" s="641"/>
      <c r="BJ18" s="641"/>
      <c r="BK18" s="641"/>
      <c r="BL18" s="641"/>
      <c r="BM18" s="641"/>
      <c r="BN18" s="642"/>
      <c r="BO18" s="677" t="s">
        <v>247</v>
      </c>
      <c r="BP18" s="677"/>
      <c r="BQ18" s="677"/>
      <c r="BR18" s="677"/>
      <c r="BS18" s="646" t="s">
        <v>126</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171</v>
      </c>
      <c r="CS18" s="641"/>
      <c r="CT18" s="641"/>
      <c r="CU18" s="641"/>
      <c r="CV18" s="641"/>
      <c r="CW18" s="641"/>
      <c r="CX18" s="641"/>
      <c r="CY18" s="642"/>
      <c r="CZ18" s="677" t="s">
        <v>126</v>
      </c>
      <c r="DA18" s="677"/>
      <c r="DB18" s="677"/>
      <c r="DC18" s="677"/>
      <c r="DD18" s="646" t="s">
        <v>247</v>
      </c>
      <c r="DE18" s="641"/>
      <c r="DF18" s="641"/>
      <c r="DG18" s="641"/>
      <c r="DH18" s="641"/>
      <c r="DI18" s="641"/>
      <c r="DJ18" s="641"/>
      <c r="DK18" s="641"/>
      <c r="DL18" s="641"/>
      <c r="DM18" s="641"/>
      <c r="DN18" s="641"/>
      <c r="DO18" s="641"/>
      <c r="DP18" s="642"/>
      <c r="DQ18" s="646" t="s">
        <v>126</v>
      </c>
      <c r="DR18" s="641"/>
      <c r="DS18" s="641"/>
      <c r="DT18" s="641"/>
      <c r="DU18" s="641"/>
      <c r="DV18" s="641"/>
      <c r="DW18" s="641"/>
      <c r="DX18" s="641"/>
      <c r="DY18" s="641"/>
      <c r="DZ18" s="641"/>
      <c r="EA18" s="641"/>
      <c r="EB18" s="641"/>
      <c r="EC18" s="684"/>
    </row>
    <row r="19" spans="2:133" ht="11.25" customHeight="1" x14ac:dyDescent="0.15">
      <c r="B19" s="637" t="s">
        <v>268</v>
      </c>
      <c r="C19" s="638"/>
      <c r="D19" s="638"/>
      <c r="E19" s="638"/>
      <c r="F19" s="638"/>
      <c r="G19" s="638"/>
      <c r="H19" s="638"/>
      <c r="I19" s="638"/>
      <c r="J19" s="638"/>
      <c r="K19" s="638"/>
      <c r="L19" s="638"/>
      <c r="M19" s="638"/>
      <c r="N19" s="638"/>
      <c r="O19" s="638"/>
      <c r="P19" s="638"/>
      <c r="Q19" s="639"/>
      <c r="R19" s="640">
        <v>5934</v>
      </c>
      <c r="S19" s="641"/>
      <c r="T19" s="641"/>
      <c r="U19" s="641"/>
      <c r="V19" s="641"/>
      <c r="W19" s="641"/>
      <c r="X19" s="641"/>
      <c r="Y19" s="642"/>
      <c r="Z19" s="677">
        <v>0</v>
      </c>
      <c r="AA19" s="677"/>
      <c r="AB19" s="677"/>
      <c r="AC19" s="677"/>
      <c r="AD19" s="678">
        <v>5934</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v>748951</v>
      </c>
      <c r="BH19" s="641"/>
      <c r="BI19" s="641"/>
      <c r="BJ19" s="641"/>
      <c r="BK19" s="641"/>
      <c r="BL19" s="641"/>
      <c r="BM19" s="641"/>
      <c r="BN19" s="642"/>
      <c r="BO19" s="677">
        <v>6</v>
      </c>
      <c r="BP19" s="677"/>
      <c r="BQ19" s="677"/>
      <c r="BR19" s="677"/>
      <c r="BS19" s="646" t="s">
        <v>247</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126</v>
      </c>
      <c r="CS19" s="641"/>
      <c r="CT19" s="641"/>
      <c r="CU19" s="641"/>
      <c r="CV19" s="641"/>
      <c r="CW19" s="641"/>
      <c r="CX19" s="641"/>
      <c r="CY19" s="642"/>
      <c r="CZ19" s="677" t="s">
        <v>171</v>
      </c>
      <c r="DA19" s="677"/>
      <c r="DB19" s="677"/>
      <c r="DC19" s="677"/>
      <c r="DD19" s="646" t="s">
        <v>126</v>
      </c>
      <c r="DE19" s="641"/>
      <c r="DF19" s="641"/>
      <c r="DG19" s="641"/>
      <c r="DH19" s="641"/>
      <c r="DI19" s="641"/>
      <c r="DJ19" s="641"/>
      <c r="DK19" s="641"/>
      <c r="DL19" s="641"/>
      <c r="DM19" s="641"/>
      <c r="DN19" s="641"/>
      <c r="DO19" s="641"/>
      <c r="DP19" s="642"/>
      <c r="DQ19" s="646" t="s">
        <v>171</v>
      </c>
      <c r="DR19" s="641"/>
      <c r="DS19" s="641"/>
      <c r="DT19" s="641"/>
      <c r="DU19" s="641"/>
      <c r="DV19" s="641"/>
      <c r="DW19" s="641"/>
      <c r="DX19" s="641"/>
      <c r="DY19" s="641"/>
      <c r="DZ19" s="641"/>
      <c r="EA19" s="641"/>
      <c r="EB19" s="641"/>
      <c r="EC19" s="684"/>
    </row>
    <row r="20" spans="2:133" ht="11.25" customHeight="1" x14ac:dyDescent="0.15">
      <c r="B20" s="637" t="s">
        <v>271</v>
      </c>
      <c r="C20" s="638"/>
      <c r="D20" s="638"/>
      <c r="E20" s="638"/>
      <c r="F20" s="638"/>
      <c r="G20" s="638"/>
      <c r="H20" s="638"/>
      <c r="I20" s="638"/>
      <c r="J20" s="638"/>
      <c r="K20" s="638"/>
      <c r="L20" s="638"/>
      <c r="M20" s="638"/>
      <c r="N20" s="638"/>
      <c r="O20" s="638"/>
      <c r="P20" s="638"/>
      <c r="Q20" s="639"/>
      <c r="R20" s="640">
        <v>1630</v>
      </c>
      <c r="S20" s="641"/>
      <c r="T20" s="641"/>
      <c r="U20" s="641"/>
      <c r="V20" s="641"/>
      <c r="W20" s="641"/>
      <c r="X20" s="641"/>
      <c r="Y20" s="642"/>
      <c r="Z20" s="677">
        <v>0</v>
      </c>
      <c r="AA20" s="677"/>
      <c r="AB20" s="677"/>
      <c r="AC20" s="677"/>
      <c r="AD20" s="678">
        <v>1630</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v>748951</v>
      </c>
      <c r="BH20" s="641"/>
      <c r="BI20" s="641"/>
      <c r="BJ20" s="641"/>
      <c r="BK20" s="641"/>
      <c r="BL20" s="641"/>
      <c r="BM20" s="641"/>
      <c r="BN20" s="642"/>
      <c r="BO20" s="677">
        <v>6</v>
      </c>
      <c r="BP20" s="677"/>
      <c r="BQ20" s="677"/>
      <c r="BR20" s="677"/>
      <c r="BS20" s="646" t="s">
        <v>171</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27172603</v>
      </c>
      <c r="CS20" s="641"/>
      <c r="CT20" s="641"/>
      <c r="CU20" s="641"/>
      <c r="CV20" s="641"/>
      <c r="CW20" s="641"/>
      <c r="CX20" s="641"/>
      <c r="CY20" s="642"/>
      <c r="CZ20" s="677">
        <v>100</v>
      </c>
      <c r="DA20" s="677"/>
      <c r="DB20" s="677"/>
      <c r="DC20" s="677"/>
      <c r="DD20" s="646">
        <v>3443421</v>
      </c>
      <c r="DE20" s="641"/>
      <c r="DF20" s="641"/>
      <c r="DG20" s="641"/>
      <c r="DH20" s="641"/>
      <c r="DI20" s="641"/>
      <c r="DJ20" s="641"/>
      <c r="DK20" s="641"/>
      <c r="DL20" s="641"/>
      <c r="DM20" s="641"/>
      <c r="DN20" s="641"/>
      <c r="DO20" s="641"/>
      <c r="DP20" s="642"/>
      <c r="DQ20" s="646">
        <v>18081323</v>
      </c>
      <c r="DR20" s="641"/>
      <c r="DS20" s="641"/>
      <c r="DT20" s="641"/>
      <c r="DU20" s="641"/>
      <c r="DV20" s="641"/>
      <c r="DW20" s="641"/>
      <c r="DX20" s="641"/>
      <c r="DY20" s="641"/>
      <c r="DZ20" s="641"/>
      <c r="EA20" s="641"/>
      <c r="EB20" s="641"/>
      <c r="EC20" s="684"/>
    </row>
    <row r="21" spans="2:133" ht="11.25" customHeight="1" x14ac:dyDescent="0.15">
      <c r="B21" s="637" t="s">
        <v>274</v>
      </c>
      <c r="C21" s="638"/>
      <c r="D21" s="638"/>
      <c r="E21" s="638"/>
      <c r="F21" s="638"/>
      <c r="G21" s="638"/>
      <c r="H21" s="638"/>
      <c r="I21" s="638"/>
      <c r="J21" s="638"/>
      <c r="K21" s="638"/>
      <c r="L21" s="638"/>
      <c r="M21" s="638"/>
      <c r="N21" s="638"/>
      <c r="O21" s="638"/>
      <c r="P21" s="638"/>
      <c r="Q21" s="639"/>
      <c r="R21" s="640">
        <v>151217</v>
      </c>
      <c r="S21" s="641"/>
      <c r="T21" s="641"/>
      <c r="U21" s="641"/>
      <c r="V21" s="641"/>
      <c r="W21" s="641"/>
      <c r="X21" s="641"/>
      <c r="Y21" s="642"/>
      <c r="Z21" s="677">
        <v>0.5</v>
      </c>
      <c r="AA21" s="677"/>
      <c r="AB21" s="677"/>
      <c r="AC21" s="677"/>
      <c r="AD21" s="678">
        <v>151217</v>
      </c>
      <c r="AE21" s="678"/>
      <c r="AF21" s="678"/>
      <c r="AG21" s="678"/>
      <c r="AH21" s="678"/>
      <c r="AI21" s="678"/>
      <c r="AJ21" s="678"/>
      <c r="AK21" s="678"/>
      <c r="AL21" s="643">
        <v>1</v>
      </c>
      <c r="AM21" s="644"/>
      <c r="AN21" s="644"/>
      <c r="AO21" s="679"/>
      <c r="AP21" s="734" t="s">
        <v>275</v>
      </c>
      <c r="AQ21" s="742"/>
      <c r="AR21" s="742"/>
      <c r="AS21" s="742"/>
      <c r="AT21" s="742"/>
      <c r="AU21" s="742"/>
      <c r="AV21" s="742"/>
      <c r="AW21" s="742"/>
      <c r="AX21" s="742"/>
      <c r="AY21" s="742"/>
      <c r="AZ21" s="742"/>
      <c r="BA21" s="742"/>
      <c r="BB21" s="742"/>
      <c r="BC21" s="742"/>
      <c r="BD21" s="742"/>
      <c r="BE21" s="742"/>
      <c r="BF21" s="736"/>
      <c r="BG21" s="640" t="s">
        <v>247</v>
      </c>
      <c r="BH21" s="641"/>
      <c r="BI21" s="641"/>
      <c r="BJ21" s="641"/>
      <c r="BK21" s="641"/>
      <c r="BL21" s="641"/>
      <c r="BM21" s="641"/>
      <c r="BN21" s="642"/>
      <c r="BO21" s="677" t="s">
        <v>171</v>
      </c>
      <c r="BP21" s="677"/>
      <c r="BQ21" s="677"/>
      <c r="BR21" s="677"/>
      <c r="BS21" s="646" t="s">
        <v>171</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2104319</v>
      </c>
      <c r="S22" s="641"/>
      <c r="T22" s="641"/>
      <c r="U22" s="641"/>
      <c r="V22" s="641"/>
      <c r="W22" s="641"/>
      <c r="X22" s="641"/>
      <c r="Y22" s="642"/>
      <c r="Z22" s="677">
        <v>7.2</v>
      </c>
      <c r="AA22" s="677"/>
      <c r="AB22" s="677"/>
      <c r="AC22" s="677"/>
      <c r="AD22" s="678">
        <v>1685194</v>
      </c>
      <c r="AE22" s="678"/>
      <c r="AF22" s="678"/>
      <c r="AG22" s="678"/>
      <c r="AH22" s="678"/>
      <c r="AI22" s="678"/>
      <c r="AJ22" s="678"/>
      <c r="AK22" s="678"/>
      <c r="AL22" s="643">
        <v>10.8</v>
      </c>
      <c r="AM22" s="644"/>
      <c r="AN22" s="644"/>
      <c r="AO22" s="679"/>
      <c r="AP22" s="734" t="s">
        <v>277</v>
      </c>
      <c r="AQ22" s="742"/>
      <c r="AR22" s="742"/>
      <c r="AS22" s="742"/>
      <c r="AT22" s="742"/>
      <c r="AU22" s="742"/>
      <c r="AV22" s="742"/>
      <c r="AW22" s="742"/>
      <c r="AX22" s="742"/>
      <c r="AY22" s="742"/>
      <c r="AZ22" s="742"/>
      <c r="BA22" s="742"/>
      <c r="BB22" s="742"/>
      <c r="BC22" s="742"/>
      <c r="BD22" s="742"/>
      <c r="BE22" s="742"/>
      <c r="BF22" s="736"/>
      <c r="BG22" s="640" t="s">
        <v>247</v>
      </c>
      <c r="BH22" s="641"/>
      <c r="BI22" s="641"/>
      <c r="BJ22" s="641"/>
      <c r="BK22" s="641"/>
      <c r="BL22" s="641"/>
      <c r="BM22" s="641"/>
      <c r="BN22" s="642"/>
      <c r="BO22" s="677" t="s">
        <v>126</v>
      </c>
      <c r="BP22" s="677"/>
      <c r="BQ22" s="677"/>
      <c r="BR22" s="677"/>
      <c r="BS22" s="646" t="s">
        <v>171</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v>1685194</v>
      </c>
      <c r="S23" s="641"/>
      <c r="T23" s="641"/>
      <c r="U23" s="641"/>
      <c r="V23" s="641"/>
      <c r="W23" s="641"/>
      <c r="X23" s="641"/>
      <c r="Y23" s="642"/>
      <c r="Z23" s="677">
        <v>5.8</v>
      </c>
      <c r="AA23" s="677"/>
      <c r="AB23" s="677"/>
      <c r="AC23" s="677"/>
      <c r="AD23" s="678">
        <v>1685194</v>
      </c>
      <c r="AE23" s="678"/>
      <c r="AF23" s="678"/>
      <c r="AG23" s="678"/>
      <c r="AH23" s="678"/>
      <c r="AI23" s="678"/>
      <c r="AJ23" s="678"/>
      <c r="AK23" s="678"/>
      <c r="AL23" s="643">
        <v>10.8</v>
      </c>
      <c r="AM23" s="644"/>
      <c r="AN23" s="644"/>
      <c r="AO23" s="679"/>
      <c r="AP23" s="734" t="s">
        <v>280</v>
      </c>
      <c r="AQ23" s="742"/>
      <c r="AR23" s="742"/>
      <c r="AS23" s="742"/>
      <c r="AT23" s="742"/>
      <c r="AU23" s="742"/>
      <c r="AV23" s="742"/>
      <c r="AW23" s="742"/>
      <c r="AX23" s="742"/>
      <c r="AY23" s="742"/>
      <c r="AZ23" s="742"/>
      <c r="BA23" s="742"/>
      <c r="BB23" s="742"/>
      <c r="BC23" s="742"/>
      <c r="BD23" s="742"/>
      <c r="BE23" s="742"/>
      <c r="BF23" s="736"/>
      <c r="BG23" s="640">
        <v>748951</v>
      </c>
      <c r="BH23" s="641"/>
      <c r="BI23" s="641"/>
      <c r="BJ23" s="641"/>
      <c r="BK23" s="641"/>
      <c r="BL23" s="641"/>
      <c r="BM23" s="641"/>
      <c r="BN23" s="642"/>
      <c r="BO23" s="677">
        <v>6</v>
      </c>
      <c r="BP23" s="677"/>
      <c r="BQ23" s="677"/>
      <c r="BR23" s="677"/>
      <c r="BS23" s="646" t="s">
        <v>171</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418924</v>
      </c>
      <c r="S24" s="641"/>
      <c r="T24" s="641"/>
      <c r="U24" s="641"/>
      <c r="V24" s="641"/>
      <c r="W24" s="641"/>
      <c r="X24" s="641"/>
      <c r="Y24" s="642"/>
      <c r="Z24" s="677">
        <v>1.4</v>
      </c>
      <c r="AA24" s="677"/>
      <c r="AB24" s="677"/>
      <c r="AC24" s="677"/>
      <c r="AD24" s="678" t="s">
        <v>126</v>
      </c>
      <c r="AE24" s="678"/>
      <c r="AF24" s="678"/>
      <c r="AG24" s="678"/>
      <c r="AH24" s="678"/>
      <c r="AI24" s="678"/>
      <c r="AJ24" s="678"/>
      <c r="AK24" s="678"/>
      <c r="AL24" s="643" t="s">
        <v>171</v>
      </c>
      <c r="AM24" s="644"/>
      <c r="AN24" s="644"/>
      <c r="AO24" s="679"/>
      <c r="AP24" s="734" t="s">
        <v>287</v>
      </c>
      <c r="AQ24" s="742"/>
      <c r="AR24" s="742"/>
      <c r="AS24" s="742"/>
      <c r="AT24" s="742"/>
      <c r="AU24" s="742"/>
      <c r="AV24" s="742"/>
      <c r="AW24" s="742"/>
      <c r="AX24" s="742"/>
      <c r="AY24" s="742"/>
      <c r="AZ24" s="742"/>
      <c r="BA24" s="742"/>
      <c r="BB24" s="742"/>
      <c r="BC24" s="742"/>
      <c r="BD24" s="742"/>
      <c r="BE24" s="742"/>
      <c r="BF24" s="736"/>
      <c r="BG24" s="640" t="s">
        <v>126</v>
      </c>
      <c r="BH24" s="641"/>
      <c r="BI24" s="641"/>
      <c r="BJ24" s="641"/>
      <c r="BK24" s="641"/>
      <c r="BL24" s="641"/>
      <c r="BM24" s="641"/>
      <c r="BN24" s="642"/>
      <c r="BO24" s="677" t="s">
        <v>126</v>
      </c>
      <c r="BP24" s="677"/>
      <c r="BQ24" s="677"/>
      <c r="BR24" s="677"/>
      <c r="BS24" s="646" t="s">
        <v>247</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12011919</v>
      </c>
      <c r="CS24" s="696"/>
      <c r="CT24" s="696"/>
      <c r="CU24" s="696"/>
      <c r="CV24" s="696"/>
      <c r="CW24" s="696"/>
      <c r="CX24" s="696"/>
      <c r="CY24" s="739"/>
      <c r="CZ24" s="740">
        <v>44.2</v>
      </c>
      <c r="DA24" s="711"/>
      <c r="DB24" s="711"/>
      <c r="DC24" s="743"/>
      <c r="DD24" s="738">
        <v>7803478</v>
      </c>
      <c r="DE24" s="696"/>
      <c r="DF24" s="696"/>
      <c r="DG24" s="696"/>
      <c r="DH24" s="696"/>
      <c r="DI24" s="696"/>
      <c r="DJ24" s="696"/>
      <c r="DK24" s="739"/>
      <c r="DL24" s="738">
        <v>7775116</v>
      </c>
      <c r="DM24" s="696"/>
      <c r="DN24" s="696"/>
      <c r="DO24" s="696"/>
      <c r="DP24" s="696"/>
      <c r="DQ24" s="696"/>
      <c r="DR24" s="696"/>
      <c r="DS24" s="696"/>
      <c r="DT24" s="696"/>
      <c r="DU24" s="696"/>
      <c r="DV24" s="739"/>
      <c r="DW24" s="740">
        <v>47.1</v>
      </c>
      <c r="DX24" s="711"/>
      <c r="DY24" s="711"/>
      <c r="DZ24" s="711"/>
      <c r="EA24" s="711"/>
      <c r="EB24" s="711"/>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v>201</v>
      </c>
      <c r="S25" s="641"/>
      <c r="T25" s="641"/>
      <c r="U25" s="641"/>
      <c r="V25" s="641"/>
      <c r="W25" s="641"/>
      <c r="X25" s="641"/>
      <c r="Y25" s="642"/>
      <c r="Z25" s="677">
        <v>0</v>
      </c>
      <c r="AA25" s="677"/>
      <c r="AB25" s="677"/>
      <c r="AC25" s="677"/>
      <c r="AD25" s="678" t="s">
        <v>126</v>
      </c>
      <c r="AE25" s="678"/>
      <c r="AF25" s="678"/>
      <c r="AG25" s="678"/>
      <c r="AH25" s="678"/>
      <c r="AI25" s="678"/>
      <c r="AJ25" s="678"/>
      <c r="AK25" s="678"/>
      <c r="AL25" s="643" t="s">
        <v>126</v>
      </c>
      <c r="AM25" s="644"/>
      <c r="AN25" s="644"/>
      <c r="AO25" s="679"/>
      <c r="AP25" s="734" t="s">
        <v>290</v>
      </c>
      <c r="AQ25" s="742"/>
      <c r="AR25" s="742"/>
      <c r="AS25" s="742"/>
      <c r="AT25" s="742"/>
      <c r="AU25" s="742"/>
      <c r="AV25" s="742"/>
      <c r="AW25" s="742"/>
      <c r="AX25" s="742"/>
      <c r="AY25" s="742"/>
      <c r="AZ25" s="742"/>
      <c r="BA25" s="742"/>
      <c r="BB25" s="742"/>
      <c r="BC25" s="742"/>
      <c r="BD25" s="742"/>
      <c r="BE25" s="742"/>
      <c r="BF25" s="736"/>
      <c r="BG25" s="640" t="s">
        <v>126</v>
      </c>
      <c r="BH25" s="641"/>
      <c r="BI25" s="641"/>
      <c r="BJ25" s="641"/>
      <c r="BK25" s="641"/>
      <c r="BL25" s="641"/>
      <c r="BM25" s="641"/>
      <c r="BN25" s="642"/>
      <c r="BO25" s="677" t="s">
        <v>126</v>
      </c>
      <c r="BP25" s="677"/>
      <c r="BQ25" s="677"/>
      <c r="BR25" s="677"/>
      <c r="BS25" s="646" t="s">
        <v>171</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4087095</v>
      </c>
      <c r="CS25" s="659"/>
      <c r="CT25" s="659"/>
      <c r="CU25" s="659"/>
      <c r="CV25" s="659"/>
      <c r="CW25" s="659"/>
      <c r="CX25" s="659"/>
      <c r="CY25" s="660"/>
      <c r="CZ25" s="643">
        <v>15</v>
      </c>
      <c r="DA25" s="661"/>
      <c r="DB25" s="661"/>
      <c r="DC25" s="662"/>
      <c r="DD25" s="646">
        <v>3788192</v>
      </c>
      <c r="DE25" s="659"/>
      <c r="DF25" s="659"/>
      <c r="DG25" s="659"/>
      <c r="DH25" s="659"/>
      <c r="DI25" s="659"/>
      <c r="DJ25" s="659"/>
      <c r="DK25" s="660"/>
      <c r="DL25" s="646">
        <v>3760110</v>
      </c>
      <c r="DM25" s="659"/>
      <c r="DN25" s="659"/>
      <c r="DO25" s="659"/>
      <c r="DP25" s="659"/>
      <c r="DQ25" s="659"/>
      <c r="DR25" s="659"/>
      <c r="DS25" s="659"/>
      <c r="DT25" s="659"/>
      <c r="DU25" s="659"/>
      <c r="DV25" s="660"/>
      <c r="DW25" s="643">
        <v>22.8</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16671591</v>
      </c>
      <c r="S26" s="641"/>
      <c r="T26" s="641"/>
      <c r="U26" s="641"/>
      <c r="V26" s="641"/>
      <c r="W26" s="641"/>
      <c r="X26" s="641"/>
      <c r="Y26" s="642"/>
      <c r="Z26" s="677">
        <v>57.2</v>
      </c>
      <c r="AA26" s="677"/>
      <c r="AB26" s="677"/>
      <c r="AC26" s="677"/>
      <c r="AD26" s="678">
        <v>15503515</v>
      </c>
      <c r="AE26" s="678"/>
      <c r="AF26" s="678"/>
      <c r="AG26" s="678"/>
      <c r="AH26" s="678"/>
      <c r="AI26" s="678"/>
      <c r="AJ26" s="678"/>
      <c r="AK26" s="678"/>
      <c r="AL26" s="643">
        <v>99.4</v>
      </c>
      <c r="AM26" s="644"/>
      <c r="AN26" s="644"/>
      <c r="AO26" s="679"/>
      <c r="AP26" s="734" t="s">
        <v>293</v>
      </c>
      <c r="AQ26" s="735"/>
      <c r="AR26" s="735"/>
      <c r="AS26" s="735"/>
      <c r="AT26" s="735"/>
      <c r="AU26" s="735"/>
      <c r="AV26" s="735"/>
      <c r="AW26" s="735"/>
      <c r="AX26" s="735"/>
      <c r="AY26" s="735"/>
      <c r="AZ26" s="735"/>
      <c r="BA26" s="735"/>
      <c r="BB26" s="735"/>
      <c r="BC26" s="735"/>
      <c r="BD26" s="735"/>
      <c r="BE26" s="735"/>
      <c r="BF26" s="736"/>
      <c r="BG26" s="640" t="s">
        <v>126</v>
      </c>
      <c r="BH26" s="641"/>
      <c r="BI26" s="641"/>
      <c r="BJ26" s="641"/>
      <c r="BK26" s="641"/>
      <c r="BL26" s="641"/>
      <c r="BM26" s="641"/>
      <c r="BN26" s="642"/>
      <c r="BO26" s="677" t="s">
        <v>171</v>
      </c>
      <c r="BP26" s="677"/>
      <c r="BQ26" s="677"/>
      <c r="BR26" s="677"/>
      <c r="BS26" s="646" t="s">
        <v>247</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3012564</v>
      </c>
      <c r="CS26" s="641"/>
      <c r="CT26" s="641"/>
      <c r="CU26" s="641"/>
      <c r="CV26" s="641"/>
      <c r="CW26" s="641"/>
      <c r="CX26" s="641"/>
      <c r="CY26" s="642"/>
      <c r="CZ26" s="643">
        <v>11.1</v>
      </c>
      <c r="DA26" s="661"/>
      <c r="DB26" s="661"/>
      <c r="DC26" s="662"/>
      <c r="DD26" s="646">
        <v>2761235</v>
      </c>
      <c r="DE26" s="641"/>
      <c r="DF26" s="641"/>
      <c r="DG26" s="641"/>
      <c r="DH26" s="641"/>
      <c r="DI26" s="641"/>
      <c r="DJ26" s="641"/>
      <c r="DK26" s="642"/>
      <c r="DL26" s="646" t="s">
        <v>171</v>
      </c>
      <c r="DM26" s="641"/>
      <c r="DN26" s="641"/>
      <c r="DO26" s="641"/>
      <c r="DP26" s="641"/>
      <c r="DQ26" s="641"/>
      <c r="DR26" s="641"/>
      <c r="DS26" s="641"/>
      <c r="DT26" s="641"/>
      <c r="DU26" s="641"/>
      <c r="DV26" s="642"/>
      <c r="DW26" s="643" t="s">
        <v>126</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v>11407</v>
      </c>
      <c r="S27" s="641"/>
      <c r="T27" s="641"/>
      <c r="U27" s="641"/>
      <c r="V27" s="641"/>
      <c r="W27" s="641"/>
      <c r="X27" s="641"/>
      <c r="Y27" s="642"/>
      <c r="Z27" s="677">
        <v>0</v>
      </c>
      <c r="AA27" s="677"/>
      <c r="AB27" s="677"/>
      <c r="AC27" s="677"/>
      <c r="AD27" s="678">
        <v>11407</v>
      </c>
      <c r="AE27" s="678"/>
      <c r="AF27" s="678"/>
      <c r="AG27" s="678"/>
      <c r="AH27" s="678"/>
      <c r="AI27" s="678"/>
      <c r="AJ27" s="678"/>
      <c r="AK27" s="678"/>
      <c r="AL27" s="643">
        <v>0.1</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12556548</v>
      </c>
      <c r="BH27" s="641"/>
      <c r="BI27" s="641"/>
      <c r="BJ27" s="641"/>
      <c r="BK27" s="641"/>
      <c r="BL27" s="641"/>
      <c r="BM27" s="641"/>
      <c r="BN27" s="642"/>
      <c r="BO27" s="677">
        <v>100</v>
      </c>
      <c r="BP27" s="677"/>
      <c r="BQ27" s="677"/>
      <c r="BR27" s="677"/>
      <c r="BS27" s="646">
        <v>221033</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5731707</v>
      </c>
      <c r="CS27" s="659"/>
      <c r="CT27" s="659"/>
      <c r="CU27" s="659"/>
      <c r="CV27" s="659"/>
      <c r="CW27" s="659"/>
      <c r="CX27" s="659"/>
      <c r="CY27" s="660"/>
      <c r="CZ27" s="643">
        <v>21.1</v>
      </c>
      <c r="DA27" s="661"/>
      <c r="DB27" s="661"/>
      <c r="DC27" s="662"/>
      <c r="DD27" s="646">
        <v>1843165</v>
      </c>
      <c r="DE27" s="659"/>
      <c r="DF27" s="659"/>
      <c r="DG27" s="659"/>
      <c r="DH27" s="659"/>
      <c r="DI27" s="659"/>
      <c r="DJ27" s="659"/>
      <c r="DK27" s="660"/>
      <c r="DL27" s="646">
        <v>1842885</v>
      </c>
      <c r="DM27" s="659"/>
      <c r="DN27" s="659"/>
      <c r="DO27" s="659"/>
      <c r="DP27" s="659"/>
      <c r="DQ27" s="659"/>
      <c r="DR27" s="659"/>
      <c r="DS27" s="659"/>
      <c r="DT27" s="659"/>
      <c r="DU27" s="659"/>
      <c r="DV27" s="660"/>
      <c r="DW27" s="643">
        <v>11.2</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176168</v>
      </c>
      <c r="S28" s="641"/>
      <c r="T28" s="641"/>
      <c r="U28" s="641"/>
      <c r="V28" s="641"/>
      <c r="W28" s="641"/>
      <c r="X28" s="641"/>
      <c r="Y28" s="642"/>
      <c r="Z28" s="677">
        <v>0.6</v>
      </c>
      <c r="AA28" s="677"/>
      <c r="AB28" s="677"/>
      <c r="AC28" s="677"/>
      <c r="AD28" s="678" t="s">
        <v>126</v>
      </c>
      <c r="AE28" s="678"/>
      <c r="AF28" s="678"/>
      <c r="AG28" s="678"/>
      <c r="AH28" s="678"/>
      <c r="AI28" s="678"/>
      <c r="AJ28" s="678"/>
      <c r="AK28" s="678"/>
      <c r="AL28" s="643" t="s">
        <v>171</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2193117</v>
      </c>
      <c r="CS28" s="641"/>
      <c r="CT28" s="641"/>
      <c r="CU28" s="641"/>
      <c r="CV28" s="641"/>
      <c r="CW28" s="641"/>
      <c r="CX28" s="641"/>
      <c r="CY28" s="642"/>
      <c r="CZ28" s="643">
        <v>8.1</v>
      </c>
      <c r="DA28" s="661"/>
      <c r="DB28" s="661"/>
      <c r="DC28" s="662"/>
      <c r="DD28" s="646">
        <v>2172121</v>
      </c>
      <c r="DE28" s="641"/>
      <c r="DF28" s="641"/>
      <c r="DG28" s="641"/>
      <c r="DH28" s="641"/>
      <c r="DI28" s="641"/>
      <c r="DJ28" s="641"/>
      <c r="DK28" s="642"/>
      <c r="DL28" s="646">
        <v>2172121</v>
      </c>
      <c r="DM28" s="641"/>
      <c r="DN28" s="641"/>
      <c r="DO28" s="641"/>
      <c r="DP28" s="641"/>
      <c r="DQ28" s="641"/>
      <c r="DR28" s="641"/>
      <c r="DS28" s="641"/>
      <c r="DT28" s="641"/>
      <c r="DU28" s="641"/>
      <c r="DV28" s="642"/>
      <c r="DW28" s="643">
        <v>13.2</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459756</v>
      </c>
      <c r="S29" s="641"/>
      <c r="T29" s="641"/>
      <c r="U29" s="641"/>
      <c r="V29" s="641"/>
      <c r="W29" s="641"/>
      <c r="X29" s="641"/>
      <c r="Y29" s="642"/>
      <c r="Z29" s="677">
        <v>1.6</v>
      </c>
      <c r="AA29" s="677"/>
      <c r="AB29" s="677"/>
      <c r="AC29" s="677"/>
      <c r="AD29" s="678">
        <v>20041</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301</v>
      </c>
      <c r="CE29" s="726"/>
      <c r="CF29" s="673" t="s">
        <v>302</v>
      </c>
      <c r="CG29" s="674"/>
      <c r="CH29" s="674"/>
      <c r="CI29" s="674"/>
      <c r="CJ29" s="674"/>
      <c r="CK29" s="674"/>
      <c r="CL29" s="674"/>
      <c r="CM29" s="674"/>
      <c r="CN29" s="674"/>
      <c r="CO29" s="674"/>
      <c r="CP29" s="674"/>
      <c r="CQ29" s="675"/>
      <c r="CR29" s="640">
        <v>2192699</v>
      </c>
      <c r="CS29" s="659"/>
      <c r="CT29" s="659"/>
      <c r="CU29" s="659"/>
      <c r="CV29" s="659"/>
      <c r="CW29" s="659"/>
      <c r="CX29" s="659"/>
      <c r="CY29" s="660"/>
      <c r="CZ29" s="643">
        <v>8.1</v>
      </c>
      <c r="DA29" s="661"/>
      <c r="DB29" s="661"/>
      <c r="DC29" s="662"/>
      <c r="DD29" s="646">
        <v>2171703</v>
      </c>
      <c r="DE29" s="659"/>
      <c r="DF29" s="659"/>
      <c r="DG29" s="659"/>
      <c r="DH29" s="659"/>
      <c r="DI29" s="659"/>
      <c r="DJ29" s="659"/>
      <c r="DK29" s="660"/>
      <c r="DL29" s="646">
        <v>2171703</v>
      </c>
      <c r="DM29" s="659"/>
      <c r="DN29" s="659"/>
      <c r="DO29" s="659"/>
      <c r="DP29" s="659"/>
      <c r="DQ29" s="659"/>
      <c r="DR29" s="659"/>
      <c r="DS29" s="659"/>
      <c r="DT29" s="659"/>
      <c r="DU29" s="659"/>
      <c r="DV29" s="660"/>
      <c r="DW29" s="643">
        <v>13.2</v>
      </c>
      <c r="DX29" s="661"/>
      <c r="DY29" s="661"/>
      <c r="DZ29" s="661"/>
      <c r="EA29" s="661"/>
      <c r="EB29" s="661"/>
      <c r="EC29" s="676"/>
    </row>
    <row r="30" spans="2:133" ht="11.25" customHeight="1" x14ac:dyDescent="0.15">
      <c r="B30" s="637" t="s">
        <v>303</v>
      </c>
      <c r="C30" s="638"/>
      <c r="D30" s="638"/>
      <c r="E30" s="638"/>
      <c r="F30" s="638"/>
      <c r="G30" s="638"/>
      <c r="H30" s="638"/>
      <c r="I30" s="638"/>
      <c r="J30" s="638"/>
      <c r="K30" s="638"/>
      <c r="L30" s="638"/>
      <c r="M30" s="638"/>
      <c r="N30" s="638"/>
      <c r="O30" s="638"/>
      <c r="P30" s="638"/>
      <c r="Q30" s="639"/>
      <c r="R30" s="640">
        <v>44508</v>
      </c>
      <c r="S30" s="641"/>
      <c r="T30" s="641"/>
      <c r="U30" s="641"/>
      <c r="V30" s="641"/>
      <c r="W30" s="641"/>
      <c r="X30" s="641"/>
      <c r="Y30" s="642"/>
      <c r="Z30" s="677">
        <v>0.2</v>
      </c>
      <c r="AA30" s="677"/>
      <c r="AB30" s="677"/>
      <c r="AC30" s="677"/>
      <c r="AD30" s="678" t="s">
        <v>247</v>
      </c>
      <c r="AE30" s="678"/>
      <c r="AF30" s="678"/>
      <c r="AG30" s="678"/>
      <c r="AH30" s="678"/>
      <c r="AI30" s="678"/>
      <c r="AJ30" s="678"/>
      <c r="AK30" s="678"/>
      <c r="AL30" s="643" t="s">
        <v>126</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304</v>
      </c>
      <c r="BH30" s="714"/>
      <c r="BI30" s="714"/>
      <c r="BJ30" s="714"/>
      <c r="BK30" s="714"/>
      <c r="BL30" s="714"/>
      <c r="BM30" s="714"/>
      <c r="BN30" s="714"/>
      <c r="BO30" s="714"/>
      <c r="BP30" s="714"/>
      <c r="BQ30" s="715"/>
      <c r="BR30" s="701" t="s">
        <v>305</v>
      </c>
      <c r="BS30" s="714"/>
      <c r="BT30" s="714"/>
      <c r="BU30" s="714"/>
      <c r="BV30" s="714"/>
      <c r="BW30" s="714"/>
      <c r="BX30" s="714"/>
      <c r="BY30" s="714"/>
      <c r="BZ30" s="714"/>
      <c r="CA30" s="714"/>
      <c r="CB30" s="715"/>
      <c r="CD30" s="727"/>
      <c r="CE30" s="728"/>
      <c r="CF30" s="673" t="s">
        <v>306</v>
      </c>
      <c r="CG30" s="674"/>
      <c r="CH30" s="674"/>
      <c r="CI30" s="674"/>
      <c r="CJ30" s="674"/>
      <c r="CK30" s="674"/>
      <c r="CL30" s="674"/>
      <c r="CM30" s="674"/>
      <c r="CN30" s="674"/>
      <c r="CO30" s="674"/>
      <c r="CP30" s="674"/>
      <c r="CQ30" s="675"/>
      <c r="CR30" s="640">
        <v>2052815</v>
      </c>
      <c r="CS30" s="641"/>
      <c r="CT30" s="641"/>
      <c r="CU30" s="641"/>
      <c r="CV30" s="641"/>
      <c r="CW30" s="641"/>
      <c r="CX30" s="641"/>
      <c r="CY30" s="642"/>
      <c r="CZ30" s="643">
        <v>7.6</v>
      </c>
      <c r="DA30" s="661"/>
      <c r="DB30" s="661"/>
      <c r="DC30" s="662"/>
      <c r="DD30" s="646">
        <v>2033895</v>
      </c>
      <c r="DE30" s="641"/>
      <c r="DF30" s="641"/>
      <c r="DG30" s="641"/>
      <c r="DH30" s="641"/>
      <c r="DI30" s="641"/>
      <c r="DJ30" s="641"/>
      <c r="DK30" s="642"/>
      <c r="DL30" s="646">
        <v>2033895</v>
      </c>
      <c r="DM30" s="641"/>
      <c r="DN30" s="641"/>
      <c r="DO30" s="641"/>
      <c r="DP30" s="641"/>
      <c r="DQ30" s="641"/>
      <c r="DR30" s="641"/>
      <c r="DS30" s="641"/>
      <c r="DT30" s="641"/>
      <c r="DU30" s="641"/>
      <c r="DV30" s="642"/>
      <c r="DW30" s="643">
        <v>12.3</v>
      </c>
      <c r="DX30" s="661"/>
      <c r="DY30" s="661"/>
      <c r="DZ30" s="661"/>
      <c r="EA30" s="661"/>
      <c r="EB30" s="661"/>
      <c r="EC30" s="676"/>
    </row>
    <row r="31" spans="2:133" ht="11.25" customHeight="1" x14ac:dyDescent="0.15">
      <c r="B31" s="637" t="s">
        <v>307</v>
      </c>
      <c r="C31" s="638"/>
      <c r="D31" s="638"/>
      <c r="E31" s="638"/>
      <c r="F31" s="638"/>
      <c r="G31" s="638"/>
      <c r="H31" s="638"/>
      <c r="I31" s="638"/>
      <c r="J31" s="638"/>
      <c r="K31" s="638"/>
      <c r="L31" s="638"/>
      <c r="M31" s="638"/>
      <c r="N31" s="638"/>
      <c r="O31" s="638"/>
      <c r="P31" s="638"/>
      <c r="Q31" s="639"/>
      <c r="R31" s="640">
        <v>3476965</v>
      </c>
      <c r="S31" s="641"/>
      <c r="T31" s="641"/>
      <c r="U31" s="641"/>
      <c r="V31" s="641"/>
      <c r="W31" s="641"/>
      <c r="X31" s="641"/>
      <c r="Y31" s="642"/>
      <c r="Z31" s="677">
        <v>11.9</v>
      </c>
      <c r="AA31" s="677"/>
      <c r="AB31" s="677"/>
      <c r="AC31" s="677"/>
      <c r="AD31" s="678" t="s">
        <v>247</v>
      </c>
      <c r="AE31" s="678"/>
      <c r="AF31" s="678"/>
      <c r="AG31" s="678"/>
      <c r="AH31" s="678"/>
      <c r="AI31" s="678"/>
      <c r="AJ31" s="678"/>
      <c r="AK31" s="678"/>
      <c r="AL31" s="643" t="s">
        <v>247</v>
      </c>
      <c r="AM31" s="644"/>
      <c r="AN31" s="644"/>
      <c r="AO31" s="679"/>
      <c r="AP31" s="716" t="s">
        <v>308</v>
      </c>
      <c r="AQ31" s="717"/>
      <c r="AR31" s="717"/>
      <c r="AS31" s="717"/>
      <c r="AT31" s="722" t="s">
        <v>309</v>
      </c>
      <c r="AU31" s="227"/>
      <c r="AV31" s="227"/>
      <c r="AW31" s="227"/>
      <c r="AX31" s="706" t="s">
        <v>183</v>
      </c>
      <c r="AY31" s="707"/>
      <c r="AZ31" s="707"/>
      <c r="BA31" s="707"/>
      <c r="BB31" s="707"/>
      <c r="BC31" s="707"/>
      <c r="BD31" s="707"/>
      <c r="BE31" s="707"/>
      <c r="BF31" s="708"/>
      <c r="BG31" s="709">
        <v>98.9</v>
      </c>
      <c r="BH31" s="710"/>
      <c r="BI31" s="710"/>
      <c r="BJ31" s="710"/>
      <c r="BK31" s="710"/>
      <c r="BL31" s="710"/>
      <c r="BM31" s="711">
        <v>96.9</v>
      </c>
      <c r="BN31" s="710"/>
      <c r="BO31" s="710"/>
      <c r="BP31" s="710"/>
      <c r="BQ31" s="712"/>
      <c r="BR31" s="709">
        <v>99</v>
      </c>
      <c r="BS31" s="710"/>
      <c r="BT31" s="710"/>
      <c r="BU31" s="710"/>
      <c r="BV31" s="710"/>
      <c r="BW31" s="710"/>
      <c r="BX31" s="711">
        <v>96.8</v>
      </c>
      <c r="BY31" s="710"/>
      <c r="BZ31" s="710"/>
      <c r="CA31" s="710"/>
      <c r="CB31" s="712"/>
      <c r="CD31" s="727"/>
      <c r="CE31" s="728"/>
      <c r="CF31" s="673" t="s">
        <v>310</v>
      </c>
      <c r="CG31" s="674"/>
      <c r="CH31" s="674"/>
      <c r="CI31" s="674"/>
      <c r="CJ31" s="674"/>
      <c r="CK31" s="674"/>
      <c r="CL31" s="674"/>
      <c r="CM31" s="674"/>
      <c r="CN31" s="674"/>
      <c r="CO31" s="674"/>
      <c r="CP31" s="674"/>
      <c r="CQ31" s="675"/>
      <c r="CR31" s="640">
        <v>139884</v>
      </c>
      <c r="CS31" s="659"/>
      <c r="CT31" s="659"/>
      <c r="CU31" s="659"/>
      <c r="CV31" s="659"/>
      <c r="CW31" s="659"/>
      <c r="CX31" s="659"/>
      <c r="CY31" s="660"/>
      <c r="CZ31" s="643">
        <v>0.5</v>
      </c>
      <c r="DA31" s="661"/>
      <c r="DB31" s="661"/>
      <c r="DC31" s="662"/>
      <c r="DD31" s="646">
        <v>137808</v>
      </c>
      <c r="DE31" s="659"/>
      <c r="DF31" s="659"/>
      <c r="DG31" s="659"/>
      <c r="DH31" s="659"/>
      <c r="DI31" s="659"/>
      <c r="DJ31" s="659"/>
      <c r="DK31" s="660"/>
      <c r="DL31" s="646">
        <v>137808</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31" t="s">
        <v>311</v>
      </c>
      <c r="C32" s="732"/>
      <c r="D32" s="732"/>
      <c r="E32" s="732"/>
      <c r="F32" s="732"/>
      <c r="G32" s="732"/>
      <c r="H32" s="732"/>
      <c r="I32" s="732"/>
      <c r="J32" s="732"/>
      <c r="K32" s="732"/>
      <c r="L32" s="732"/>
      <c r="M32" s="732"/>
      <c r="N32" s="732"/>
      <c r="O32" s="732"/>
      <c r="P32" s="732"/>
      <c r="Q32" s="733"/>
      <c r="R32" s="640" t="s">
        <v>247</v>
      </c>
      <c r="S32" s="641"/>
      <c r="T32" s="641"/>
      <c r="U32" s="641"/>
      <c r="V32" s="641"/>
      <c r="W32" s="641"/>
      <c r="X32" s="641"/>
      <c r="Y32" s="642"/>
      <c r="Z32" s="677" t="s">
        <v>126</v>
      </c>
      <c r="AA32" s="677"/>
      <c r="AB32" s="677"/>
      <c r="AC32" s="677"/>
      <c r="AD32" s="678" t="s">
        <v>126</v>
      </c>
      <c r="AE32" s="678"/>
      <c r="AF32" s="678"/>
      <c r="AG32" s="678"/>
      <c r="AH32" s="678"/>
      <c r="AI32" s="678"/>
      <c r="AJ32" s="678"/>
      <c r="AK32" s="678"/>
      <c r="AL32" s="643" t="s">
        <v>171</v>
      </c>
      <c r="AM32" s="644"/>
      <c r="AN32" s="644"/>
      <c r="AO32" s="679"/>
      <c r="AP32" s="718"/>
      <c r="AQ32" s="719"/>
      <c r="AR32" s="719"/>
      <c r="AS32" s="719"/>
      <c r="AT32" s="723"/>
      <c r="AU32" s="226" t="s">
        <v>312</v>
      </c>
      <c r="AV32" s="226"/>
      <c r="AW32" s="226"/>
      <c r="AX32" s="637" t="s">
        <v>313</v>
      </c>
      <c r="AY32" s="638"/>
      <c r="AZ32" s="638"/>
      <c r="BA32" s="638"/>
      <c r="BB32" s="638"/>
      <c r="BC32" s="638"/>
      <c r="BD32" s="638"/>
      <c r="BE32" s="638"/>
      <c r="BF32" s="639"/>
      <c r="BG32" s="713">
        <v>98.8</v>
      </c>
      <c r="BH32" s="659"/>
      <c r="BI32" s="659"/>
      <c r="BJ32" s="659"/>
      <c r="BK32" s="659"/>
      <c r="BL32" s="659"/>
      <c r="BM32" s="644">
        <v>96.5</v>
      </c>
      <c r="BN32" s="705"/>
      <c r="BO32" s="705"/>
      <c r="BP32" s="705"/>
      <c r="BQ32" s="683"/>
      <c r="BR32" s="713">
        <v>98.9</v>
      </c>
      <c r="BS32" s="659"/>
      <c r="BT32" s="659"/>
      <c r="BU32" s="659"/>
      <c r="BV32" s="659"/>
      <c r="BW32" s="659"/>
      <c r="BX32" s="644">
        <v>96.6</v>
      </c>
      <c r="BY32" s="705"/>
      <c r="BZ32" s="705"/>
      <c r="CA32" s="705"/>
      <c r="CB32" s="683"/>
      <c r="CD32" s="729"/>
      <c r="CE32" s="730"/>
      <c r="CF32" s="673" t="s">
        <v>314</v>
      </c>
      <c r="CG32" s="674"/>
      <c r="CH32" s="674"/>
      <c r="CI32" s="674"/>
      <c r="CJ32" s="674"/>
      <c r="CK32" s="674"/>
      <c r="CL32" s="674"/>
      <c r="CM32" s="674"/>
      <c r="CN32" s="674"/>
      <c r="CO32" s="674"/>
      <c r="CP32" s="674"/>
      <c r="CQ32" s="675"/>
      <c r="CR32" s="640">
        <v>418</v>
      </c>
      <c r="CS32" s="641"/>
      <c r="CT32" s="641"/>
      <c r="CU32" s="641"/>
      <c r="CV32" s="641"/>
      <c r="CW32" s="641"/>
      <c r="CX32" s="641"/>
      <c r="CY32" s="642"/>
      <c r="CZ32" s="643">
        <v>0</v>
      </c>
      <c r="DA32" s="661"/>
      <c r="DB32" s="661"/>
      <c r="DC32" s="662"/>
      <c r="DD32" s="646">
        <v>418</v>
      </c>
      <c r="DE32" s="641"/>
      <c r="DF32" s="641"/>
      <c r="DG32" s="641"/>
      <c r="DH32" s="641"/>
      <c r="DI32" s="641"/>
      <c r="DJ32" s="641"/>
      <c r="DK32" s="642"/>
      <c r="DL32" s="646">
        <v>418</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315</v>
      </c>
      <c r="C33" s="638"/>
      <c r="D33" s="638"/>
      <c r="E33" s="638"/>
      <c r="F33" s="638"/>
      <c r="G33" s="638"/>
      <c r="H33" s="638"/>
      <c r="I33" s="638"/>
      <c r="J33" s="638"/>
      <c r="K33" s="638"/>
      <c r="L33" s="638"/>
      <c r="M33" s="638"/>
      <c r="N33" s="638"/>
      <c r="O33" s="638"/>
      <c r="P33" s="638"/>
      <c r="Q33" s="639"/>
      <c r="R33" s="640">
        <v>2228510</v>
      </c>
      <c r="S33" s="641"/>
      <c r="T33" s="641"/>
      <c r="U33" s="641"/>
      <c r="V33" s="641"/>
      <c r="W33" s="641"/>
      <c r="X33" s="641"/>
      <c r="Y33" s="642"/>
      <c r="Z33" s="677">
        <v>7.6</v>
      </c>
      <c r="AA33" s="677"/>
      <c r="AB33" s="677"/>
      <c r="AC33" s="677"/>
      <c r="AD33" s="678" t="s">
        <v>126</v>
      </c>
      <c r="AE33" s="678"/>
      <c r="AF33" s="678"/>
      <c r="AG33" s="678"/>
      <c r="AH33" s="678"/>
      <c r="AI33" s="678"/>
      <c r="AJ33" s="678"/>
      <c r="AK33" s="678"/>
      <c r="AL33" s="643" t="s">
        <v>126</v>
      </c>
      <c r="AM33" s="644"/>
      <c r="AN33" s="644"/>
      <c r="AO33" s="679"/>
      <c r="AP33" s="720"/>
      <c r="AQ33" s="721"/>
      <c r="AR33" s="721"/>
      <c r="AS33" s="721"/>
      <c r="AT33" s="724"/>
      <c r="AU33" s="228"/>
      <c r="AV33" s="228"/>
      <c r="AW33" s="228"/>
      <c r="AX33" s="621" t="s">
        <v>316</v>
      </c>
      <c r="AY33" s="622"/>
      <c r="AZ33" s="622"/>
      <c r="BA33" s="622"/>
      <c r="BB33" s="622"/>
      <c r="BC33" s="622"/>
      <c r="BD33" s="622"/>
      <c r="BE33" s="622"/>
      <c r="BF33" s="623"/>
      <c r="BG33" s="704">
        <v>98.9</v>
      </c>
      <c r="BH33" s="625"/>
      <c r="BI33" s="625"/>
      <c r="BJ33" s="625"/>
      <c r="BK33" s="625"/>
      <c r="BL33" s="625"/>
      <c r="BM33" s="668">
        <v>97</v>
      </c>
      <c r="BN33" s="625"/>
      <c r="BO33" s="625"/>
      <c r="BP33" s="625"/>
      <c r="BQ33" s="689"/>
      <c r="BR33" s="704">
        <v>98.9</v>
      </c>
      <c r="BS33" s="625"/>
      <c r="BT33" s="625"/>
      <c r="BU33" s="625"/>
      <c r="BV33" s="625"/>
      <c r="BW33" s="625"/>
      <c r="BX33" s="668">
        <v>96.9</v>
      </c>
      <c r="BY33" s="625"/>
      <c r="BZ33" s="625"/>
      <c r="CA33" s="625"/>
      <c r="CB33" s="689"/>
      <c r="CD33" s="673" t="s">
        <v>317</v>
      </c>
      <c r="CE33" s="674"/>
      <c r="CF33" s="674"/>
      <c r="CG33" s="674"/>
      <c r="CH33" s="674"/>
      <c r="CI33" s="674"/>
      <c r="CJ33" s="674"/>
      <c r="CK33" s="674"/>
      <c r="CL33" s="674"/>
      <c r="CM33" s="674"/>
      <c r="CN33" s="674"/>
      <c r="CO33" s="674"/>
      <c r="CP33" s="674"/>
      <c r="CQ33" s="675"/>
      <c r="CR33" s="640">
        <v>11717263</v>
      </c>
      <c r="CS33" s="659"/>
      <c r="CT33" s="659"/>
      <c r="CU33" s="659"/>
      <c r="CV33" s="659"/>
      <c r="CW33" s="659"/>
      <c r="CX33" s="659"/>
      <c r="CY33" s="660"/>
      <c r="CZ33" s="643">
        <v>43.1</v>
      </c>
      <c r="DA33" s="661"/>
      <c r="DB33" s="661"/>
      <c r="DC33" s="662"/>
      <c r="DD33" s="646">
        <v>9076121</v>
      </c>
      <c r="DE33" s="659"/>
      <c r="DF33" s="659"/>
      <c r="DG33" s="659"/>
      <c r="DH33" s="659"/>
      <c r="DI33" s="659"/>
      <c r="DJ33" s="659"/>
      <c r="DK33" s="660"/>
      <c r="DL33" s="646">
        <v>8424574</v>
      </c>
      <c r="DM33" s="659"/>
      <c r="DN33" s="659"/>
      <c r="DO33" s="659"/>
      <c r="DP33" s="659"/>
      <c r="DQ33" s="659"/>
      <c r="DR33" s="659"/>
      <c r="DS33" s="659"/>
      <c r="DT33" s="659"/>
      <c r="DU33" s="659"/>
      <c r="DV33" s="660"/>
      <c r="DW33" s="643">
        <v>51.1</v>
      </c>
      <c r="DX33" s="661"/>
      <c r="DY33" s="661"/>
      <c r="DZ33" s="661"/>
      <c r="EA33" s="661"/>
      <c r="EB33" s="661"/>
      <c r="EC33" s="676"/>
    </row>
    <row r="34" spans="2:133" ht="11.25" customHeight="1" x14ac:dyDescent="0.15">
      <c r="B34" s="637" t="s">
        <v>318</v>
      </c>
      <c r="C34" s="638"/>
      <c r="D34" s="638"/>
      <c r="E34" s="638"/>
      <c r="F34" s="638"/>
      <c r="G34" s="638"/>
      <c r="H34" s="638"/>
      <c r="I34" s="638"/>
      <c r="J34" s="638"/>
      <c r="K34" s="638"/>
      <c r="L34" s="638"/>
      <c r="M34" s="638"/>
      <c r="N34" s="638"/>
      <c r="O34" s="638"/>
      <c r="P34" s="638"/>
      <c r="Q34" s="639"/>
      <c r="R34" s="640">
        <v>147431</v>
      </c>
      <c r="S34" s="641"/>
      <c r="T34" s="641"/>
      <c r="U34" s="641"/>
      <c r="V34" s="641"/>
      <c r="W34" s="641"/>
      <c r="X34" s="641"/>
      <c r="Y34" s="642"/>
      <c r="Z34" s="677">
        <v>0.5</v>
      </c>
      <c r="AA34" s="677"/>
      <c r="AB34" s="677"/>
      <c r="AC34" s="677"/>
      <c r="AD34" s="678">
        <v>40272</v>
      </c>
      <c r="AE34" s="678"/>
      <c r="AF34" s="678"/>
      <c r="AG34" s="678"/>
      <c r="AH34" s="678"/>
      <c r="AI34" s="678"/>
      <c r="AJ34" s="678"/>
      <c r="AK34" s="678"/>
      <c r="AL34" s="643">
        <v>0.3</v>
      </c>
      <c r="AM34" s="644"/>
      <c r="AN34" s="644"/>
      <c r="AO34" s="679"/>
      <c r="AP34" s="229"/>
      <c r="AQ34" s="230"/>
      <c r="AR34" s="226"/>
      <c r="AS34" s="227"/>
      <c r="AT34" s="227"/>
      <c r="AU34" s="227"/>
      <c r="AV34" s="227"/>
      <c r="AW34" s="227"/>
      <c r="AX34" s="227"/>
      <c r="AY34" s="227"/>
      <c r="AZ34" s="227"/>
      <c r="BA34" s="227"/>
      <c r="BB34" s="227"/>
      <c r="BC34" s="227"/>
      <c r="BD34" s="227"/>
      <c r="BE34" s="227"/>
      <c r="BF34" s="227"/>
      <c r="BG34" s="230"/>
      <c r="BH34" s="230"/>
      <c r="BI34" s="230"/>
      <c r="BJ34" s="230"/>
      <c r="BK34" s="230"/>
      <c r="BL34" s="230"/>
      <c r="BM34" s="230"/>
      <c r="BN34" s="230"/>
      <c r="BO34" s="230"/>
      <c r="BP34" s="230"/>
      <c r="BQ34" s="230"/>
      <c r="BR34" s="230"/>
      <c r="BS34" s="230"/>
      <c r="BT34" s="230"/>
      <c r="BU34" s="230"/>
      <c r="BV34" s="230"/>
      <c r="BW34" s="230"/>
      <c r="BX34" s="230"/>
      <c r="BY34" s="230"/>
      <c r="BZ34" s="230"/>
      <c r="CA34" s="230"/>
      <c r="CB34" s="230"/>
      <c r="CD34" s="673" t="s">
        <v>319</v>
      </c>
      <c r="CE34" s="674"/>
      <c r="CF34" s="674"/>
      <c r="CG34" s="674"/>
      <c r="CH34" s="674"/>
      <c r="CI34" s="674"/>
      <c r="CJ34" s="674"/>
      <c r="CK34" s="674"/>
      <c r="CL34" s="674"/>
      <c r="CM34" s="674"/>
      <c r="CN34" s="674"/>
      <c r="CO34" s="674"/>
      <c r="CP34" s="674"/>
      <c r="CQ34" s="675"/>
      <c r="CR34" s="640">
        <v>4259978</v>
      </c>
      <c r="CS34" s="641"/>
      <c r="CT34" s="641"/>
      <c r="CU34" s="641"/>
      <c r="CV34" s="641"/>
      <c r="CW34" s="641"/>
      <c r="CX34" s="641"/>
      <c r="CY34" s="642"/>
      <c r="CZ34" s="643">
        <v>15.7</v>
      </c>
      <c r="DA34" s="661"/>
      <c r="DB34" s="661"/>
      <c r="DC34" s="662"/>
      <c r="DD34" s="646">
        <v>3221034</v>
      </c>
      <c r="DE34" s="641"/>
      <c r="DF34" s="641"/>
      <c r="DG34" s="641"/>
      <c r="DH34" s="641"/>
      <c r="DI34" s="641"/>
      <c r="DJ34" s="641"/>
      <c r="DK34" s="642"/>
      <c r="DL34" s="646">
        <v>3069970</v>
      </c>
      <c r="DM34" s="641"/>
      <c r="DN34" s="641"/>
      <c r="DO34" s="641"/>
      <c r="DP34" s="641"/>
      <c r="DQ34" s="641"/>
      <c r="DR34" s="641"/>
      <c r="DS34" s="641"/>
      <c r="DT34" s="641"/>
      <c r="DU34" s="641"/>
      <c r="DV34" s="642"/>
      <c r="DW34" s="643">
        <v>18.600000000000001</v>
      </c>
      <c r="DX34" s="661"/>
      <c r="DY34" s="661"/>
      <c r="DZ34" s="661"/>
      <c r="EA34" s="661"/>
      <c r="EB34" s="661"/>
      <c r="EC34" s="676"/>
    </row>
    <row r="35" spans="2:133" ht="11.25" customHeight="1" x14ac:dyDescent="0.15">
      <c r="B35" s="637" t="s">
        <v>320</v>
      </c>
      <c r="C35" s="638"/>
      <c r="D35" s="638"/>
      <c r="E35" s="638"/>
      <c r="F35" s="638"/>
      <c r="G35" s="638"/>
      <c r="H35" s="638"/>
      <c r="I35" s="638"/>
      <c r="J35" s="638"/>
      <c r="K35" s="638"/>
      <c r="L35" s="638"/>
      <c r="M35" s="638"/>
      <c r="N35" s="638"/>
      <c r="O35" s="638"/>
      <c r="P35" s="638"/>
      <c r="Q35" s="639"/>
      <c r="R35" s="640">
        <v>100226</v>
      </c>
      <c r="S35" s="641"/>
      <c r="T35" s="641"/>
      <c r="U35" s="641"/>
      <c r="V35" s="641"/>
      <c r="W35" s="641"/>
      <c r="X35" s="641"/>
      <c r="Y35" s="642"/>
      <c r="Z35" s="677">
        <v>0.3</v>
      </c>
      <c r="AA35" s="677"/>
      <c r="AB35" s="677"/>
      <c r="AC35" s="677"/>
      <c r="AD35" s="678" t="s">
        <v>126</v>
      </c>
      <c r="AE35" s="678"/>
      <c r="AF35" s="678"/>
      <c r="AG35" s="678"/>
      <c r="AH35" s="678"/>
      <c r="AI35" s="678"/>
      <c r="AJ35" s="678"/>
      <c r="AK35" s="678"/>
      <c r="AL35" s="643" t="s">
        <v>126</v>
      </c>
      <c r="AM35" s="644"/>
      <c r="AN35" s="644"/>
      <c r="AO35" s="679"/>
      <c r="AP35" s="231"/>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323</v>
      </c>
      <c r="CE35" s="674"/>
      <c r="CF35" s="674"/>
      <c r="CG35" s="674"/>
      <c r="CH35" s="674"/>
      <c r="CI35" s="674"/>
      <c r="CJ35" s="674"/>
      <c r="CK35" s="674"/>
      <c r="CL35" s="674"/>
      <c r="CM35" s="674"/>
      <c r="CN35" s="674"/>
      <c r="CO35" s="674"/>
      <c r="CP35" s="674"/>
      <c r="CQ35" s="675"/>
      <c r="CR35" s="640">
        <v>293526</v>
      </c>
      <c r="CS35" s="659"/>
      <c r="CT35" s="659"/>
      <c r="CU35" s="659"/>
      <c r="CV35" s="659"/>
      <c r="CW35" s="659"/>
      <c r="CX35" s="659"/>
      <c r="CY35" s="660"/>
      <c r="CZ35" s="643">
        <v>1.1000000000000001</v>
      </c>
      <c r="DA35" s="661"/>
      <c r="DB35" s="661"/>
      <c r="DC35" s="662"/>
      <c r="DD35" s="646">
        <v>277446</v>
      </c>
      <c r="DE35" s="659"/>
      <c r="DF35" s="659"/>
      <c r="DG35" s="659"/>
      <c r="DH35" s="659"/>
      <c r="DI35" s="659"/>
      <c r="DJ35" s="659"/>
      <c r="DK35" s="660"/>
      <c r="DL35" s="646">
        <v>277446</v>
      </c>
      <c r="DM35" s="659"/>
      <c r="DN35" s="659"/>
      <c r="DO35" s="659"/>
      <c r="DP35" s="659"/>
      <c r="DQ35" s="659"/>
      <c r="DR35" s="659"/>
      <c r="DS35" s="659"/>
      <c r="DT35" s="659"/>
      <c r="DU35" s="659"/>
      <c r="DV35" s="660"/>
      <c r="DW35" s="643">
        <v>1.7</v>
      </c>
      <c r="DX35" s="661"/>
      <c r="DY35" s="661"/>
      <c r="DZ35" s="661"/>
      <c r="EA35" s="661"/>
      <c r="EB35" s="661"/>
      <c r="EC35" s="676"/>
    </row>
    <row r="36" spans="2:133" ht="11.25" customHeight="1" x14ac:dyDescent="0.15">
      <c r="B36" s="637" t="s">
        <v>324</v>
      </c>
      <c r="C36" s="638"/>
      <c r="D36" s="638"/>
      <c r="E36" s="638"/>
      <c r="F36" s="638"/>
      <c r="G36" s="638"/>
      <c r="H36" s="638"/>
      <c r="I36" s="638"/>
      <c r="J36" s="638"/>
      <c r="K36" s="638"/>
      <c r="L36" s="638"/>
      <c r="M36" s="638"/>
      <c r="N36" s="638"/>
      <c r="O36" s="638"/>
      <c r="P36" s="638"/>
      <c r="Q36" s="639"/>
      <c r="R36" s="640">
        <v>1823038</v>
      </c>
      <c r="S36" s="641"/>
      <c r="T36" s="641"/>
      <c r="U36" s="641"/>
      <c r="V36" s="641"/>
      <c r="W36" s="641"/>
      <c r="X36" s="641"/>
      <c r="Y36" s="642"/>
      <c r="Z36" s="677">
        <v>6.3</v>
      </c>
      <c r="AA36" s="677"/>
      <c r="AB36" s="677"/>
      <c r="AC36" s="677"/>
      <c r="AD36" s="678" t="s">
        <v>171</v>
      </c>
      <c r="AE36" s="678"/>
      <c r="AF36" s="678"/>
      <c r="AG36" s="678"/>
      <c r="AH36" s="678"/>
      <c r="AI36" s="678"/>
      <c r="AJ36" s="678"/>
      <c r="AK36" s="678"/>
      <c r="AL36" s="643" t="s">
        <v>247</v>
      </c>
      <c r="AM36" s="644"/>
      <c r="AN36" s="644"/>
      <c r="AO36" s="679"/>
      <c r="AP36" s="231"/>
      <c r="AQ36" s="692" t="s">
        <v>325</v>
      </c>
      <c r="AR36" s="693"/>
      <c r="AS36" s="693"/>
      <c r="AT36" s="693"/>
      <c r="AU36" s="693"/>
      <c r="AV36" s="693"/>
      <c r="AW36" s="693"/>
      <c r="AX36" s="693"/>
      <c r="AY36" s="694"/>
      <c r="AZ36" s="695">
        <v>3764449</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16779</v>
      </c>
      <c r="BW36" s="696"/>
      <c r="BX36" s="696"/>
      <c r="BY36" s="696"/>
      <c r="BZ36" s="696"/>
      <c r="CA36" s="696"/>
      <c r="CB36" s="697"/>
      <c r="CD36" s="673" t="s">
        <v>327</v>
      </c>
      <c r="CE36" s="674"/>
      <c r="CF36" s="674"/>
      <c r="CG36" s="674"/>
      <c r="CH36" s="674"/>
      <c r="CI36" s="674"/>
      <c r="CJ36" s="674"/>
      <c r="CK36" s="674"/>
      <c r="CL36" s="674"/>
      <c r="CM36" s="674"/>
      <c r="CN36" s="674"/>
      <c r="CO36" s="674"/>
      <c r="CP36" s="674"/>
      <c r="CQ36" s="675"/>
      <c r="CR36" s="640">
        <v>3229934</v>
      </c>
      <c r="CS36" s="641"/>
      <c r="CT36" s="641"/>
      <c r="CU36" s="641"/>
      <c r="CV36" s="641"/>
      <c r="CW36" s="641"/>
      <c r="CX36" s="641"/>
      <c r="CY36" s="642"/>
      <c r="CZ36" s="643">
        <v>11.9</v>
      </c>
      <c r="DA36" s="661"/>
      <c r="DB36" s="661"/>
      <c r="DC36" s="662"/>
      <c r="DD36" s="646">
        <v>2945750</v>
      </c>
      <c r="DE36" s="641"/>
      <c r="DF36" s="641"/>
      <c r="DG36" s="641"/>
      <c r="DH36" s="641"/>
      <c r="DI36" s="641"/>
      <c r="DJ36" s="641"/>
      <c r="DK36" s="642"/>
      <c r="DL36" s="646">
        <v>2776073</v>
      </c>
      <c r="DM36" s="641"/>
      <c r="DN36" s="641"/>
      <c r="DO36" s="641"/>
      <c r="DP36" s="641"/>
      <c r="DQ36" s="641"/>
      <c r="DR36" s="641"/>
      <c r="DS36" s="641"/>
      <c r="DT36" s="641"/>
      <c r="DU36" s="641"/>
      <c r="DV36" s="642"/>
      <c r="DW36" s="643">
        <v>16.8</v>
      </c>
      <c r="DX36" s="661"/>
      <c r="DY36" s="661"/>
      <c r="DZ36" s="661"/>
      <c r="EA36" s="661"/>
      <c r="EB36" s="661"/>
      <c r="EC36" s="676"/>
    </row>
    <row r="37" spans="2:133" ht="11.25" customHeight="1" x14ac:dyDescent="0.15">
      <c r="B37" s="637" t="s">
        <v>328</v>
      </c>
      <c r="C37" s="638"/>
      <c r="D37" s="638"/>
      <c r="E37" s="638"/>
      <c r="F37" s="638"/>
      <c r="G37" s="638"/>
      <c r="H37" s="638"/>
      <c r="I37" s="638"/>
      <c r="J37" s="638"/>
      <c r="K37" s="638"/>
      <c r="L37" s="638"/>
      <c r="M37" s="638"/>
      <c r="N37" s="638"/>
      <c r="O37" s="638"/>
      <c r="P37" s="638"/>
      <c r="Q37" s="639"/>
      <c r="R37" s="640">
        <v>562101</v>
      </c>
      <c r="S37" s="641"/>
      <c r="T37" s="641"/>
      <c r="U37" s="641"/>
      <c r="V37" s="641"/>
      <c r="W37" s="641"/>
      <c r="X37" s="641"/>
      <c r="Y37" s="642"/>
      <c r="Z37" s="677">
        <v>1.9</v>
      </c>
      <c r="AA37" s="677"/>
      <c r="AB37" s="677"/>
      <c r="AC37" s="677"/>
      <c r="AD37" s="678" t="s">
        <v>247</v>
      </c>
      <c r="AE37" s="678"/>
      <c r="AF37" s="678"/>
      <c r="AG37" s="678"/>
      <c r="AH37" s="678"/>
      <c r="AI37" s="678"/>
      <c r="AJ37" s="678"/>
      <c r="AK37" s="678"/>
      <c r="AL37" s="643" t="s">
        <v>171</v>
      </c>
      <c r="AM37" s="644"/>
      <c r="AN37" s="644"/>
      <c r="AO37" s="679"/>
      <c r="AQ37" s="680" t="s">
        <v>329</v>
      </c>
      <c r="AR37" s="681"/>
      <c r="AS37" s="681"/>
      <c r="AT37" s="681"/>
      <c r="AU37" s="681"/>
      <c r="AV37" s="681"/>
      <c r="AW37" s="681"/>
      <c r="AX37" s="681"/>
      <c r="AY37" s="682"/>
      <c r="AZ37" s="640">
        <v>818363</v>
      </c>
      <c r="BA37" s="641"/>
      <c r="BB37" s="641"/>
      <c r="BC37" s="641"/>
      <c r="BD37" s="659"/>
      <c r="BE37" s="659"/>
      <c r="BF37" s="683"/>
      <c r="BG37" s="673" t="s">
        <v>330</v>
      </c>
      <c r="BH37" s="674"/>
      <c r="BI37" s="674"/>
      <c r="BJ37" s="674"/>
      <c r="BK37" s="674"/>
      <c r="BL37" s="674"/>
      <c r="BM37" s="674"/>
      <c r="BN37" s="674"/>
      <c r="BO37" s="674"/>
      <c r="BP37" s="674"/>
      <c r="BQ37" s="674"/>
      <c r="BR37" s="674"/>
      <c r="BS37" s="674"/>
      <c r="BT37" s="674"/>
      <c r="BU37" s="675"/>
      <c r="BV37" s="640">
        <v>-48523</v>
      </c>
      <c r="BW37" s="641"/>
      <c r="BX37" s="641"/>
      <c r="BY37" s="641"/>
      <c r="BZ37" s="641"/>
      <c r="CA37" s="641"/>
      <c r="CB37" s="684"/>
      <c r="CD37" s="673" t="s">
        <v>331</v>
      </c>
      <c r="CE37" s="674"/>
      <c r="CF37" s="674"/>
      <c r="CG37" s="674"/>
      <c r="CH37" s="674"/>
      <c r="CI37" s="674"/>
      <c r="CJ37" s="674"/>
      <c r="CK37" s="674"/>
      <c r="CL37" s="674"/>
      <c r="CM37" s="674"/>
      <c r="CN37" s="674"/>
      <c r="CO37" s="674"/>
      <c r="CP37" s="674"/>
      <c r="CQ37" s="675"/>
      <c r="CR37" s="640">
        <v>1713479</v>
      </c>
      <c r="CS37" s="659"/>
      <c r="CT37" s="659"/>
      <c r="CU37" s="659"/>
      <c r="CV37" s="659"/>
      <c r="CW37" s="659"/>
      <c r="CX37" s="659"/>
      <c r="CY37" s="660"/>
      <c r="CZ37" s="643">
        <v>6.3</v>
      </c>
      <c r="DA37" s="661"/>
      <c r="DB37" s="661"/>
      <c r="DC37" s="662"/>
      <c r="DD37" s="646">
        <v>1713479</v>
      </c>
      <c r="DE37" s="659"/>
      <c r="DF37" s="659"/>
      <c r="DG37" s="659"/>
      <c r="DH37" s="659"/>
      <c r="DI37" s="659"/>
      <c r="DJ37" s="659"/>
      <c r="DK37" s="660"/>
      <c r="DL37" s="646">
        <v>1710468</v>
      </c>
      <c r="DM37" s="659"/>
      <c r="DN37" s="659"/>
      <c r="DO37" s="659"/>
      <c r="DP37" s="659"/>
      <c r="DQ37" s="659"/>
      <c r="DR37" s="659"/>
      <c r="DS37" s="659"/>
      <c r="DT37" s="659"/>
      <c r="DU37" s="659"/>
      <c r="DV37" s="660"/>
      <c r="DW37" s="643">
        <v>10.4</v>
      </c>
      <c r="DX37" s="661"/>
      <c r="DY37" s="661"/>
      <c r="DZ37" s="661"/>
      <c r="EA37" s="661"/>
      <c r="EB37" s="661"/>
      <c r="EC37" s="676"/>
    </row>
    <row r="38" spans="2:133" ht="11.25" customHeight="1" x14ac:dyDescent="0.15">
      <c r="B38" s="637" t="s">
        <v>332</v>
      </c>
      <c r="C38" s="638"/>
      <c r="D38" s="638"/>
      <c r="E38" s="638"/>
      <c r="F38" s="638"/>
      <c r="G38" s="638"/>
      <c r="H38" s="638"/>
      <c r="I38" s="638"/>
      <c r="J38" s="638"/>
      <c r="K38" s="638"/>
      <c r="L38" s="638"/>
      <c r="M38" s="638"/>
      <c r="N38" s="638"/>
      <c r="O38" s="638"/>
      <c r="P38" s="638"/>
      <c r="Q38" s="639"/>
      <c r="R38" s="640">
        <v>1232992</v>
      </c>
      <c r="S38" s="641"/>
      <c r="T38" s="641"/>
      <c r="U38" s="641"/>
      <c r="V38" s="641"/>
      <c r="W38" s="641"/>
      <c r="X38" s="641"/>
      <c r="Y38" s="642"/>
      <c r="Z38" s="677">
        <v>4.2</v>
      </c>
      <c r="AA38" s="677"/>
      <c r="AB38" s="677"/>
      <c r="AC38" s="677"/>
      <c r="AD38" s="678">
        <v>23583</v>
      </c>
      <c r="AE38" s="678"/>
      <c r="AF38" s="678"/>
      <c r="AG38" s="678"/>
      <c r="AH38" s="678"/>
      <c r="AI38" s="678"/>
      <c r="AJ38" s="678"/>
      <c r="AK38" s="678"/>
      <c r="AL38" s="643">
        <v>0.2</v>
      </c>
      <c r="AM38" s="644"/>
      <c r="AN38" s="644"/>
      <c r="AO38" s="679"/>
      <c r="AQ38" s="680" t="s">
        <v>333</v>
      </c>
      <c r="AR38" s="681"/>
      <c r="AS38" s="681"/>
      <c r="AT38" s="681"/>
      <c r="AU38" s="681"/>
      <c r="AV38" s="681"/>
      <c r="AW38" s="681"/>
      <c r="AX38" s="681"/>
      <c r="AY38" s="682"/>
      <c r="AZ38" s="640">
        <v>503049</v>
      </c>
      <c r="BA38" s="641"/>
      <c r="BB38" s="641"/>
      <c r="BC38" s="641"/>
      <c r="BD38" s="659"/>
      <c r="BE38" s="659"/>
      <c r="BF38" s="683"/>
      <c r="BG38" s="673" t="s">
        <v>334</v>
      </c>
      <c r="BH38" s="674"/>
      <c r="BI38" s="674"/>
      <c r="BJ38" s="674"/>
      <c r="BK38" s="674"/>
      <c r="BL38" s="674"/>
      <c r="BM38" s="674"/>
      <c r="BN38" s="674"/>
      <c r="BO38" s="674"/>
      <c r="BP38" s="674"/>
      <c r="BQ38" s="674"/>
      <c r="BR38" s="674"/>
      <c r="BS38" s="674"/>
      <c r="BT38" s="674"/>
      <c r="BU38" s="675"/>
      <c r="BV38" s="640">
        <v>11176</v>
      </c>
      <c r="BW38" s="641"/>
      <c r="BX38" s="641"/>
      <c r="BY38" s="641"/>
      <c r="BZ38" s="641"/>
      <c r="CA38" s="641"/>
      <c r="CB38" s="684"/>
      <c r="CD38" s="673" t="s">
        <v>335</v>
      </c>
      <c r="CE38" s="674"/>
      <c r="CF38" s="674"/>
      <c r="CG38" s="674"/>
      <c r="CH38" s="674"/>
      <c r="CI38" s="674"/>
      <c r="CJ38" s="674"/>
      <c r="CK38" s="674"/>
      <c r="CL38" s="674"/>
      <c r="CM38" s="674"/>
      <c r="CN38" s="674"/>
      <c r="CO38" s="674"/>
      <c r="CP38" s="674"/>
      <c r="CQ38" s="675"/>
      <c r="CR38" s="640">
        <v>2946086</v>
      </c>
      <c r="CS38" s="641"/>
      <c r="CT38" s="641"/>
      <c r="CU38" s="641"/>
      <c r="CV38" s="641"/>
      <c r="CW38" s="641"/>
      <c r="CX38" s="641"/>
      <c r="CY38" s="642"/>
      <c r="CZ38" s="643">
        <v>10.8</v>
      </c>
      <c r="DA38" s="661"/>
      <c r="DB38" s="661"/>
      <c r="DC38" s="662"/>
      <c r="DD38" s="646">
        <v>2417403</v>
      </c>
      <c r="DE38" s="641"/>
      <c r="DF38" s="641"/>
      <c r="DG38" s="641"/>
      <c r="DH38" s="641"/>
      <c r="DI38" s="641"/>
      <c r="DJ38" s="641"/>
      <c r="DK38" s="642"/>
      <c r="DL38" s="646">
        <v>2300974</v>
      </c>
      <c r="DM38" s="641"/>
      <c r="DN38" s="641"/>
      <c r="DO38" s="641"/>
      <c r="DP38" s="641"/>
      <c r="DQ38" s="641"/>
      <c r="DR38" s="641"/>
      <c r="DS38" s="641"/>
      <c r="DT38" s="641"/>
      <c r="DU38" s="641"/>
      <c r="DV38" s="642"/>
      <c r="DW38" s="643">
        <v>13.9</v>
      </c>
      <c r="DX38" s="661"/>
      <c r="DY38" s="661"/>
      <c r="DZ38" s="661"/>
      <c r="EA38" s="661"/>
      <c r="EB38" s="661"/>
      <c r="EC38" s="676"/>
    </row>
    <row r="39" spans="2:133" ht="11.25" customHeight="1" x14ac:dyDescent="0.15">
      <c r="B39" s="637" t="s">
        <v>336</v>
      </c>
      <c r="C39" s="638"/>
      <c r="D39" s="638"/>
      <c r="E39" s="638"/>
      <c r="F39" s="638"/>
      <c r="G39" s="638"/>
      <c r="H39" s="638"/>
      <c r="I39" s="638"/>
      <c r="J39" s="638"/>
      <c r="K39" s="638"/>
      <c r="L39" s="638"/>
      <c r="M39" s="638"/>
      <c r="N39" s="638"/>
      <c r="O39" s="638"/>
      <c r="P39" s="638"/>
      <c r="Q39" s="639"/>
      <c r="R39" s="640">
        <v>2206000</v>
      </c>
      <c r="S39" s="641"/>
      <c r="T39" s="641"/>
      <c r="U39" s="641"/>
      <c r="V39" s="641"/>
      <c r="W39" s="641"/>
      <c r="X39" s="641"/>
      <c r="Y39" s="642"/>
      <c r="Z39" s="677">
        <v>7.6</v>
      </c>
      <c r="AA39" s="677"/>
      <c r="AB39" s="677"/>
      <c r="AC39" s="677"/>
      <c r="AD39" s="678" t="s">
        <v>171</v>
      </c>
      <c r="AE39" s="678"/>
      <c r="AF39" s="678"/>
      <c r="AG39" s="678"/>
      <c r="AH39" s="678"/>
      <c r="AI39" s="678"/>
      <c r="AJ39" s="678"/>
      <c r="AK39" s="678"/>
      <c r="AL39" s="643" t="s">
        <v>247</v>
      </c>
      <c r="AM39" s="644"/>
      <c r="AN39" s="644"/>
      <c r="AO39" s="679"/>
      <c r="AQ39" s="680" t="s">
        <v>337</v>
      </c>
      <c r="AR39" s="681"/>
      <c r="AS39" s="681"/>
      <c r="AT39" s="681"/>
      <c r="AU39" s="681"/>
      <c r="AV39" s="681"/>
      <c r="AW39" s="681"/>
      <c r="AX39" s="681"/>
      <c r="AY39" s="682"/>
      <c r="AZ39" s="640" t="s">
        <v>247</v>
      </c>
      <c r="BA39" s="641"/>
      <c r="BB39" s="641"/>
      <c r="BC39" s="641"/>
      <c r="BD39" s="659"/>
      <c r="BE39" s="659"/>
      <c r="BF39" s="683"/>
      <c r="BG39" s="673" t="s">
        <v>338</v>
      </c>
      <c r="BH39" s="674"/>
      <c r="BI39" s="674"/>
      <c r="BJ39" s="674"/>
      <c r="BK39" s="674"/>
      <c r="BL39" s="674"/>
      <c r="BM39" s="674"/>
      <c r="BN39" s="674"/>
      <c r="BO39" s="674"/>
      <c r="BP39" s="674"/>
      <c r="BQ39" s="674"/>
      <c r="BR39" s="674"/>
      <c r="BS39" s="674"/>
      <c r="BT39" s="674"/>
      <c r="BU39" s="675"/>
      <c r="BV39" s="640">
        <v>17995</v>
      </c>
      <c r="BW39" s="641"/>
      <c r="BX39" s="641"/>
      <c r="BY39" s="641"/>
      <c r="BZ39" s="641"/>
      <c r="CA39" s="641"/>
      <c r="CB39" s="684"/>
      <c r="CD39" s="673" t="s">
        <v>339</v>
      </c>
      <c r="CE39" s="674"/>
      <c r="CF39" s="674"/>
      <c r="CG39" s="674"/>
      <c r="CH39" s="674"/>
      <c r="CI39" s="674"/>
      <c r="CJ39" s="674"/>
      <c r="CK39" s="674"/>
      <c r="CL39" s="674"/>
      <c r="CM39" s="674"/>
      <c r="CN39" s="674"/>
      <c r="CO39" s="674"/>
      <c r="CP39" s="674"/>
      <c r="CQ39" s="675"/>
      <c r="CR39" s="640">
        <v>301018</v>
      </c>
      <c r="CS39" s="659"/>
      <c r="CT39" s="659"/>
      <c r="CU39" s="659"/>
      <c r="CV39" s="659"/>
      <c r="CW39" s="659"/>
      <c r="CX39" s="659"/>
      <c r="CY39" s="660"/>
      <c r="CZ39" s="643">
        <v>1.1000000000000001</v>
      </c>
      <c r="DA39" s="661"/>
      <c r="DB39" s="661"/>
      <c r="DC39" s="662"/>
      <c r="DD39" s="646">
        <v>43338</v>
      </c>
      <c r="DE39" s="659"/>
      <c r="DF39" s="659"/>
      <c r="DG39" s="659"/>
      <c r="DH39" s="659"/>
      <c r="DI39" s="659"/>
      <c r="DJ39" s="659"/>
      <c r="DK39" s="660"/>
      <c r="DL39" s="646" t="s">
        <v>247</v>
      </c>
      <c r="DM39" s="659"/>
      <c r="DN39" s="659"/>
      <c r="DO39" s="659"/>
      <c r="DP39" s="659"/>
      <c r="DQ39" s="659"/>
      <c r="DR39" s="659"/>
      <c r="DS39" s="659"/>
      <c r="DT39" s="659"/>
      <c r="DU39" s="659"/>
      <c r="DV39" s="660"/>
      <c r="DW39" s="643" t="s">
        <v>247</v>
      </c>
      <c r="DX39" s="661"/>
      <c r="DY39" s="661"/>
      <c r="DZ39" s="661"/>
      <c r="EA39" s="661"/>
      <c r="EB39" s="661"/>
      <c r="EC39" s="676"/>
    </row>
    <row r="40" spans="2:133" ht="11.25" customHeight="1" x14ac:dyDescent="0.15">
      <c r="B40" s="637" t="s">
        <v>340</v>
      </c>
      <c r="C40" s="638"/>
      <c r="D40" s="638"/>
      <c r="E40" s="638"/>
      <c r="F40" s="638"/>
      <c r="G40" s="638"/>
      <c r="H40" s="638"/>
      <c r="I40" s="638"/>
      <c r="J40" s="638"/>
      <c r="K40" s="638"/>
      <c r="L40" s="638"/>
      <c r="M40" s="638"/>
      <c r="N40" s="638"/>
      <c r="O40" s="638"/>
      <c r="P40" s="638"/>
      <c r="Q40" s="639"/>
      <c r="R40" s="640" t="s">
        <v>247</v>
      </c>
      <c r="S40" s="641"/>
      <c r="T40" s="641"/>
      <c r="U40" s="641"/>
      <c r="V40" s="641"/>
      <c r="W40" s="641"/>
      <c r="X40" s="641"/>
      <c r="Y40" s="642"/>
      <c r="Z40" s="677" t="s">
        <v>171</v>
      </c>
      <c r="AA40" s="677"/>
      <c r="AB40" s="677"/>
      <c r="AC40" s="677"/>
      <c r="AD40" s="678" t="s">
        <v>171</v>
      </c>
      <c r="AE40" s="678"/>
      <c r="AF40" s="678"/>
      <c r="AG40" s="678"/>
      <c r="AH40" s="678"/>
      <c r="AI40" s="678"/>
      <c r="AJ40" s="678"/>
      <c r="AK40" s="678"/>
      <c r="AL40" s="643" t="s">
        <v>171</v>
      </c>
      <c r="AM40" s="644"/>
      <c r="AN40" s="644"/>
      <c r="AO40" s="679"/>
      <c r="AQ40" s="680" t="s">
        <v>341</v>
      </c>
      <c r="AR40" s="681"/>
      <c r="AS40" s="681"/>
      <c r="AT40" s="681"/>
      <c r="AU40" s="681"/>
      <c r="AV40" s="681"/>
      <c r="AW40" s="681"/>
      <c r="AX40" s="681"/>
      <c r="AY40" s="682"/>
      <c r="AZ40" s="640" t="s">
        <v>247</v>
      </c>
      <c r="BA40" s="641"/>
      <c r="BB40" s="641"/>
      <c r="BC40" s="641"/>
      <c r="BD40" s="659"/>
      <c r="BE40" s="659"/>
      <c r="BF40" s="683"/>
      <c r="BG40" s="685" t="s">
        <v>342</v>
      </c>
      <c r="BH40" s="686"/>
      <c r="BI40" s="686"/>
      <c r="BJ40" s="686"/>
      <c r="BK40" s="686"/>
      <c r="BL40" s="232"/>
      <c r="BM40" s="674" t="s">
        <v>343</v>
      </c>
      <c r="BN40" s="674"/>
      <c r="BO40" s="674"/>
      <c r="BP40" s="674"/>
      <c r="BQ40" s="674"/>
      <c r="BR40" s="674"/>
      <c r="BS40" s="674"/>
      <c r="BT40" s="674"/>
      <c r="BU40" s="675"/>
      <c r="BV40" s="640">
        <v>100</v>
      </c>
      <c r="BW40" s="641"/>
      <c r="BX40" s="641"/>
      <c r="BY40" s="641"/>
      <c r="BZ40" s="641"/>
      <c r="CA40" s="641"/>
      <c r="CB40" s="684"/>
      <c r="CD40" s="673" t="s">
        <v>344</v>
      </c>
      <c r="CE40" s="674"/>
      <c r="CF40" s="674"/>
      <c r="CG40" s="674"/>
      <c r="CH40" s="674"/>
      <c r="CI40" s="674"/>
      <c r="CJ40" s="674"/>
      <c r="CK40" s="674"/>
      <c r="CL40" s="674"/>
      <c r="CM40" s="674"/>
      <c r="CN40" s="674"/>
      <c r="CO40" s="674"/>
      <c r="CP40" s="674"/>
      <c r="CQ40" s="675"/>
      <c r="CR40" s="640">
        <v>686721</v>
      </c>
      <c r="CS40" s="641"/>
      <c r="CT40" s="641"/>
      <c r="CU40" s="641"/>
      <c r="CV40" s="641"/>
      <c r="CW40" s="641"/>
      <c r="CX40" s="641"/>
      <c r="CY40" s="642"/>
      <c r="CZ40" s="643">
        <v>2.5</v>
      </c>
      <c r="DA40" s="661"/>
      <c r="DB40" s="661"/>
      <c r="DC40" s="662"/>
      <c r="DD40" s="646">
        <v>171150</v>
      </c>
      <c r="DE40" s="641"/>
      <c r="DF40" s="641"/>
      <c r="DG40" s="641"/>
      <c r="DH40" s="641"/>
      <c r="DI40" s="641"/>
      <c r="DJ40" s="641"/>
      <c r="DK40" s="642"/>
      <c r="DL40" s="646">
        <v>111</v>
      </c>
      <c r="DM40" s="641"/>
      <c r="DN40" s="641"/>
      <c r="DO40" s="641"/>
      <c r="DP40" s="641"/>
      <c r="DQ40" s="641"/>
      <c r="DR40" s="641"/>
      <c r="DS40" s="641"/>
      <c r="DT40" s="641"/>
      <c r="DU40" s="641"/>
      <c r="DV40" s="642"/>
      <c r="DW40" s="643">
        <v>0</v>
      </c>
      <c r="DX40" s="661"/>
      <c r="DY40" s="661"/>
      <c r="DZ40" s="661"/>
      <c r="EA40" s="661"/>
      <c r="EB40" s="661"/>
      <c r="EC40" s="676"/>
    </row>
    <row r="41" spans="2:133" ht="11.25" customHeight="1" x14ac:dyDescent="0.15">
      <c r="B41" s="637" t="s">
        <v>345</v>
      </c>
      <c r="C41" s="638"/>
      <c r="D41" s="638"/>
      <c r="E41" s="638"/>
      <c r="F41" s="638"/>
      <c r="G41" s="638"/>
      <c r="H41" s="638"/>
      <c r="I41" s="638"/>
      <c r="J41" s="638"/>
      <c r="K41" s="638"/>
      <c r="L41" s="638"/>
      <c r="M41" s="638"/>
      <c r="N41" s="638"/>
      <c r="O41" s="638"/>
      <c r="P41" s="638"/>
      <c r="Q41" s="639"/>
      <c r="R41" s="640">
        <v>900700</v>
      </c>
      <c r="S41" s="641"/>
      <c r="T41" s="641"/>
      <c r="U41" s="641"/>
      <c r="V41" s="641"/>
      <c r="W41" s="641"/>
      <c r="X41" s="641"/>
      <c r="Y41" s="642"/>
      <c r="Z41" s="677">
        <v>3.1</v>
      </c>
      <c r="AA41" s="677"/>
      <c r="AB41" s="677"/>
      <c r="AC41" s="677"/>
      <c r="AD41" s="678" t="s">
        <v>171</v>
      </c>
      <c r="AE41" s="678"/>
      <c r="AF41" s="678"/>
      <c r="AG41" s="678"/>
      <c r="AH41" s="678"/>
      <c r="AI41" s="678"/>
      <c r="AJ41" s="678"/>
      <c r="AK41" s="678"/>
      <c r="AL41" s="643" t="s">
        <v>247</v>
      </c>
      <c r="AM41" s="644"/>
      <c r="AN41" s="644"/>
      <c r="AO41" s="679"/>
      <c r="AQ41" s="680" t="s">
        <v>346</v>
      </c>
      <c r="AR41" s="681"/>
      <c r="AS41" s="681"/>
      <c r="AT41" s="681"/>
      <c r="AU41" s="681"/>
      <c r="AV41" s="681"/>
      <c r="AW41" s="681"/>
      <c r="AX41" s="681"/>
      <c r="AY41" s="682"/>
      <c r="AZ41" s="640">
        <v>687960</v>
      </c>
      <c r="BA41" s="641"/>
      <c r="BB41" s="641"/>
      <c r="BC41" s="641"/>
      <c r="BD41" s="659"/>
      <c r="BE41" s="659"/>
      <c r="BF41" s="683"/>
      <c r="BG41" s="685"/>
      <c r="BH41" s="686"/>
      <c r="BI41" s="686"/>
      <c r="BJ41" s="686"/>
      <c r="BK41" s="686"/>
      <c r="BL41" s="232"/>
      <c r="BM41" s="674" t="s">
        <v>347</v>
      </c>
      <c r="BN41" s="674"/>
      <c r="BO41" s="674"/>
      <c r="BP41" s="674"/>
      <c r="BQ41" s="674"/>
      <c r="BR41" s="674"/>
      <c r="BS41" s="674"/>
      <c r="BT41" s="674"/>
      <c r="BU41" s="675"/>
      <c r="BV41" s="640" t="s">
        <v>247</v>
      </c>
      <c r="BW41" s="641"/>
      <c r="BX41" s="641"/>
      <c r="BY41" s="641"/>
      <c r="BZ41" s="641"/>
      <c r="CA41" s="641"/>
      <c r="CB41" s="684"/>
      <c r="CD41" s="673" t="s">
        <v>348</v>
      </c>
      <c r="CE41" s="674"/>
      <c r="CF41" s="674"/>
      <c r="CG41" s="674"/>
      <c r="CH41" s="674"/>
      <c r="CI41" s="674"/>
      <c r="CJ41" s="674"/>
      <c r="CK41" s="674"/>
      <c r="CL41" s="674"/>
      <c r="CM41" s="674"/>
      <c r="CN41" s="674"/>
      <c r="CO41" s="674"/>
      <c r="CP41" s="674"/>
      <c r="CQ41" s="675"/>
      <c r="CR41" s="640" t="s">
        <v>171</v>
      </c>
      <c r="CS41" s="659"/>
      <c r="CT41" s="659"/>
      <c r="CU41" s="659"/>
      <c r="CV41" s="659"/>
      <c r="CW41" s="659"/>
      <c r="CX41" s="659"/>
      <c r="CY41" s="660"/>
      <c r="CZ41" s="643" t="s">
        <v>126</v>
      </c>
      <c r="DA41" s="661"/>
      <c r="DB41" s="661"/>
      <c r="DC41" s="662"/>
      <c r="DD41" s="646" t="s">
        <v>126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349</v>
      </c>
      <c r="C42" s="622"/>
      <c r="D42" s="622"/>
      <c r="E42" s="622"/>
      <c r="F42" s="622"/>
      <c r="G42" s="622"/>
      <c r="H42" s="622"/>
      <c r="I42" s="622"/>
      <c r="J42" s="622"/>
      <c r="K42" s="622"/>
      <c r="L42" s="622"/>
      <c r="M42" s="622"/>
      <c r="N42" s="622"/>
      <c r="O42" s="622"/>
      <c r="P42" s="622"/>
      <c r="Q42" s="623"/>
      <c r="R42" s="624">
        <v>29140693</v>
      </c>
      <c r="S42" s="663"/>
      <c r="T42" s="663"/>
      <c r="U42" s="663"/>
      <c r="V42" s="663"/>
      <c r="W42" s="663"/>
      <c r="X42" s="663"/>
      <c r="Y42" s="665"/>
      <c r="Z42" s="666">
        <v>100</v>
      </c>
      <c r="AA42" s="666"/>
      <c r="AB42" s="666"/>
      <c r="AC42" s="666"/>
      <c r="AD42" s="667">
        <v>15598818</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1755077</v>
      </c>
      <c r="BA42" s="663"/>
      <c r="BB42" s="663"/>
      <c r="BC42" s="663"/>
      <c r="BD42" s="625"/>
      <c r="BE42" s="625"/>
      <c r="BF42" s="689"/>
      <c r="BG42" s="687"/>
      <c r="BH42" s="688"/>
      <c r="BI42" s="688"/>
      <c r="BJ42" s="688"/>
      <c r="BK42" s="688"/>
      <c r="BL42" s="233"/>
      <c r="BM42" s="690" t="s">
        <v>351</v>
      </c>
      <c r="BN42" s="690"/>
      <c r="BO42" s="690"/>
      <c r="BP42" s="690"/>
      <c r="BQ42" s="690"/>
      <c r="BR42" s="690"/>
      <c r="BS42" s="690"/>
      <c r="BT42" s="690"/>
      <c r="BU42" s="691"/>
      <c r="BV42" s="624">
        <v>294</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3443421</v>
      </c>
      <c r="CS42" s="641"/>
      <c r="CT42" s="641"/>
      <c r="CU42" s="641"/>
      <c r="CV42" s="641"/>
      <c r="CW42" s="641"/>
      <c r="CX42" s="641"/>
      <c r="CY42" s="642"/>
      <c r="CZ42" s="643">
        <v>12.7</v>
      </c>
      <c r="DA42" s="644"/>
      <c r="DB42" s="644"/>
      <c r="DC42" s="645"/>
      <c r="DD42" s="646">
        <v>1201724</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4"/>
      <c r="BW43" s="234"/>
      <c r="BX43" s="234"/>
      <c r="BY43" s="234"/>
      <c r="BZ43" s="234"/>
      <c r="CA43" s="234"/>
      <c r="CB43" s="234"/>
      <c r="CD43" s="637" t="s">
        <v>353</v>
      </c>
      <c r="CE43" s="638"/>
      <c r="CF43" s="638"/>
      <c r="CG43" s="638"/>
      <c r="CH43" s="638"/>
      <c r="CI43" s="638"/>
      <c r="CJ43" s="638"/>
      <c r="CK43" s="638"/>
      <c r="CL43" s="638"/>
      <c r="CM43" s="638"/>
      <c r="CN43" s="638"/>
      <c r="CO43" s="638"/>
      <c r="CP43" s="638"/>
      <c r="CQ43" s="639"/>
      <c r="CR43" s="640">
        <v>157346</v>
      </c>
      <c r="CS43" s="659"/>
      <c r="CT43" s="659"/>
      <c r="CU43" s="659"/>
      <c r="CV43" s="659"/>
      <c r="CW43" s="659"/>
      <c r="CX43" s="659"/>
      <c r="CY43" s="660"/>
      <c r="CZ43" s="643">
        <v>0.6</v>
      </c>
      <c r="DA43" s="661"/>
      <c r="DB43" s="661"/>
      <c r="DC43" s="662"/>
      <c r="DD43" s="646">
        <v>152604</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354</v>
      </c>
      <c r="CG44" s="638"/>
      <c r="CH44" s="638"/>
      <c r="CI44" s="638"/>
      <c r="CJ44" s="638"/>
      <c r="CK44" s="638"/>
      <c r="CL44" s="638"/>
      <c r="CM44" s="638"/>
      <c r="CN44" s="638"/>
      <c r="CO44" s="638"/>
      <c r="CP44" s="638"/>
      <c r="CQ44" s="639"/>
      <c r="CR44" s="640">
        <v>3443421</v>
      </c>
      <c r="CS44" s="641"/>
      <c r="CT44" s="641"/>
      <c r="CU44" s="641"/>
      <c r="CV44" s="641"/>
      <c r="CW44" s="641"/>
      <c r="CX44" s="641"/>
      <c r="CY44" s="642"/>
      <c r="CZ44" s="643">
        <v>12.7</v>
      </c>
      <c r="DA44" s="644"/>
      <c r="DB44" s="644"/>
      <c r="DC44" s="645"/>
      <c r="DD44" s="646">
        <v>1201724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355</v>
      </c>
      <c r="CG45" s="638"/>
      <c r="CH45" s="638"/>
      <c r="CI45" s="638"/>
      <c r="CJ45" s="638"/>
      <c r="CK45" s="638"/>
      <c r="CL45" s="638"/>
      <c r="CM45" s="638"/>
      <c r="CN45" s="638"/>
      <c r="CO45" s="638"/>
      <c r="CP45" s="638"/>
      <c r="CQ45" s="639"/>
      <c r="CR45" s="640">
        <v>1070051</v>
      </c>
      <c r="CS45" s="659"/>
      <c r="CT45" s="659"/>
      <c r="CU45" s="659"/>
      <c r="CV45" s="659"/>
      <c r="CW45" s="659"/>
      <c r="CX45" s="659"/>
      <c r="CY45" s="660"/>
      <c r="CZ45" s="643">
        <v>3.9</v>
      </c>
      <c r="DA45" s="661"/>
      <c r="DB45" s="661"/>
      <c r="DC45" s="662"/>
      <c r="DD45" s="646">
        <v>60774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26" t="s">
        <v>356</v>
      </c>
      <c r="C46" s="226"/>
      <c r="D46" s="226"/>
      <c r="E46" s="226"/>
      <c r="F46" s="226"/>
      <c r="G46" s="226"/>
      <c r="H46" s="226"/>
      <c r="I46" s="226"/>
      <c r="J46" s="226"/>
      <c r="K46" s="226"/>
      <c r="L46" s="226"/>
      <c r="M46" s="226"/>
      <c r="N46" s="226"/>
      <c r="O46" s="226"/>
      <c r="P46" s="226"/>
      <c r="Q46" s="226"/>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CD46" s="655"/>
      <c r="CE46" s="656"/>
      <c r="CF46" s="637" t="s">
        <v>357</v>
      </c>
      <c r="CG46" s="638"/>
      <c r="CH46" s="638"/>
      <c r="CI46" s="638"/>
      <c r="CJ46" s="638"/>
      <c r="CK46" s="638"/>
      <c r="CL46" s="638"/>
      <c r="CM46" s="638"/>
      <c r="CN46" s="638"/>
      <c r="CO46" s="638"/>
      <c r="CP46" s="638"/>
      <c r="CQ46" s="639"/>
      <c r="CR46" s="640">
        <v>2193370</v>
      </c>
      <c r="CS46" s="641"/>
      <c r="CT46" s="641"/>
      <c r="CU46" s="641"/>
      <c r="CV46" s="641"/>
      <c r="CW46" s="641"/>
      <c r="CX46" s="641"/>
      <c r="CY46" s="642"/>
      <c r="CZ46" s="643">
        <v>8.1</v>
      </c>
      <c r="DA46" s="644"/>
      <c r="DB46" s="644"/>
      <c r="DC46" s="645"/>
      <c r="DD46" s="646">
        <v>1123950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36" t="s">
        <v>358</v>
      </c>
      <c r="C47" s="226"/>
      <c r="D47" s="226"/>
      <c r="E47" s="226"/>
      <c r="F47" s="226"/>
      <c r="G47" s="226"/>
      <c r="H47" s="226"/>
      <c r="I47" s="226"/>
      <c r="J47" s="226"/>
      <c r="K47" s="226"/>
      <c r="L47" s="226"/>
      <c r="M47" s="226"/>
      <c r="N47" s="226"/>
      <c r="O47" s="226"/>
      <c r="P47" s="226"/>
      <c r="Q47" s="226"/>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CD47" s="655"/>
      <c r="CE47" s="656"/>
      <c r="CF47" s="637" t="s">
        <v>359</v>
      </c>
      <c r="CG47" s="638"/>
      <c r="CH47" s="638"/>
      <c r="CI47" s="638"/>
      <c r="CJ47" s="638"/>
      <c r="CK47" s="638"/>
      <c r="CL47" s="638"/>
      <c r="CM47" s="638"/>
      <c r="CN47" s="638"/>
      <c r="CO47" s="638"/>
      <c r="CP47" s="638"/>
      <c r="CQ47" s="639"/>
      <c r="CR47" s="640" t="s">
        <v>247</v>
      </c>
      <c r="CS47" s="659"/>
      <c r="CT47" s="659"/>
      <c r="CU47" s="659"/>
      <c r="CV47" s="659"/>
      <c r="CW47" s="659"/>
      <c r="CX47" s="659"/>
      <c r="CY47" s="660"/>
      <c r="CZ47" s="643" t="s">
        <v>247</v>
      </c>
      <c r="DA47" s="661"/>
      <c r="DB47" s="661"/>
      <c r="DC47" s="662"/>
      <c r="DD47" s="646" t="s">
        <v>126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37" t="s">
        <v>360</v>
      </c>
      <c r="CD48" s="657"/>
      <c r="CE48" s="658"/>
      <c r="CF48" s="637" t="s">
        <v>361</v>
      </c>
      <c r="CG48" s="638"/>
      <c r="CH48" s="638"/>
      <c r="CI48" s="638"/>
      <c r="CJ48" s="638"/>
      <c r="CK48" s="638"/>
      <c r="CL48" s="638"/>
      <c r="CM48" s="638"/>
      <c r="CN48" s="638"/>
      <c r="CO48" s="638"/>
      <c r="CP48" s="638"/>
      <c r="CQ48" s="639"/>
      <c r="CR48" s="640" t="s">
        <v>126</v>
      </c>
      <c r="CS48" s="641"/>
      <c r="CT48" s="641"/>
      <c r="CU48" s="641"/>
      <c r="CV48" s="641"/>
      <c r="CW48" s="641"/>
      <c r="CX48" s="641"/>
      <c r="CY48" s="642"/>
      <c r="CZ48" s="643" t="s">
        <v>247</v>
      </c>
      <c r="DA48" s="644"/>
      <c r="DB48" s="644"/>
      <c r="DC48" s="645"/>
      <c r="DD48" s="646" t="s">
        <v>247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362</v>
      </c>
      <c r="CE49" s="622"/>
      <c r="CF49" s="622"/>
      <c r="CG49" s="622"/>
      <c r="CH49" s="622"/>
      <c r="CI49" s="622"/>
      <c r="CJ49" s="622"/>
      <c r="CK49" s="622"/>
      <c r="CL49" s="622"/>
      <c r="CM49" s="622"/>
      <c r="CN49" s="622"/>
      <c r="CO49" s="622"/>
      <c r="CP49" s="622"/>
      <c r="CQ49" s="623"/>
      <c r="CR49" s="624">
        <v>27172603</v>
      </c>
      <c r="CS49" s="625"/>
      <c r="CT49" s="625"/>
      <c r="CU49" s="625"/>
      <c r="CV49" s="625"/>
      <c r="CW49" s="625"/>
      <c r="CX49" s="625"/>
      <c r="CY49" s="626"/>
      <c r="CZ49" s="627">
        <v>100</v>
      </c>
      <c r="DA49" s="628"/>
      <c r="DB49" s="628"/>
      <c r="DC49" s="629"/>
      <c r="DD49" s="630">
        <v>18081323</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q5EqZnBzsVyOLdB+MsuuHLHDnKOmPUs7h0rNRtyBKSNtA8z9qbFt8QXZ5x6izGv1anKWiS1OieI9HxtuPwALtg==" saltValue="pBvQ53ggq5YZ4Xv1TEXR0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topLeftCell="G1" zoomScale="70" zoomScaleNormal="25" zoomScaleSheetLayoutView="70" workbookViewId="0">
      <selection activeCell="AF114" sqref="AF114:AJ114"/>
    </sheetView>
  </sheetViews>
  <sheetFormatPr defaultColWidth="0" defaultRowHeight="13.5" zeroHeight="1" x14ac:dyDescent="0.15"/>
  <cols>
    <col min="1" max="130" width="2.75" style="286" customWidth="1"/>
    <col min="131" max="131" width="1.625" style="286" customWidth="1"/>
    <col min="132" max="16384" width="9" style="286" hidden="1"/>
  </cols>
  <sheetData>
    <row r="1" spans="1:131" s="244" customFormat="1" ht="11.25" customHeight="1" thickBot="1" x14ac:dyDescent="0.2">
      <c r="A1" s="239"/>
      <c r="B1" s="239"/>
      <c r="C1" s="239"/>
      <c r="D1" s="239"/>
      <c r="E1" s="239"/>
      <c r="F1" s="239"/>
      <c r="G1" s="239"/>
      <c r="H1" s="239"/>
      <c r="I1" s="239"/>
      <c r="J1" s="239"/>
      <c r="K1" s="239"/>
      <c r="L1" s="239"/>
      <c r="M1" s="239"/>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1"/>
      <c r="DQ1" s="242"/>
      <c r="DR1" s="242"/>
      <c r="DS1" s="242"/>
      <c r="DT1" s="242"/>
      <c r="DU1" s="242"/>
      <c r="DV1" s="242"/>
      <c r="DW1" s="242"/>
      <c r="DX1" s="242"/>
      <c r="DY1" s="242"/>
      <c r="DZ1" s="242"/>
      <c r="EA1" s="243"/>
    </row>
    <row r="2" spans="1:131" s="248" customFormat="1" ht="26.25" customHeight="1" thickBot="1" x14ac:dyDescent="0.2">
      <c r="A2" s="245" t="s">
        <v>363</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1165" t="s">
        <v>364</v>
      </c>
      <c r="DK2" s="1166"/>
      <c r="DL2" s="1166"/>
      <c r="DM2" s="1166"/>
      <c r="DN2" s="1166"/>
      <c r="DO2" s="1167"/>
      <c r="DP2" s="246"/>
      <c r="DQ2" s="1165" t="s">
        <v>365</v>
      </c>
      <c r="DR2" s="1166"/>
      <c r="DS2" s="1166"/>
      <c r="DT2" s="1166"/>
      <c r="DU2" s="1166"/>
      <c r="DV2" s="1166"/>
      <c r="DW2" s="1166"/>
      <c r="DX2" s="1166"/>
      <c r="DY2" s="1166"/>
      <c r="DZ2" s="1167"/>
      <c r="EA2" s="247"/>
    </row>
    <row r="3" spans="1:131" s="244" customFormat="1" ht="11.25" customHeight="1" x14ac:dyDescent="0.15">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3"/>
    </row>
    <row r="4" spans="1:131" s="252" customFormat="1" ht="26.25" customHeight="1" thickBot="1" x14ac:dyDescent="0.2">
      <c r="A4" s="1118" t="s">
        <v>366</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49"/>
      <c r="BA4" s="249"/>
      <c r="BB4" s="249"/>
      <c r="BC4" s="249"/>
      <c r="BD4" s="249"/>
      <c r="BE4" s="250"/>
      <c r="BF4" s="250"/>
      <c r="BG4" s="250"/>
      <c r="BH4" s="250"/>
      <c r="BI4" s="250"/>
      <c r="BJ4" s="250"/>
      <c r="BK4" s="250"/>
      <c r="BL4" s="250"/>
      <c r="BM4" s="250"/>
      <c r="BN4" s="250"/>
      <c r="BO4" s="250"/>
      <c r="BP4" s="250"/>
      <c r="BQ4" s="249" t="s">
        <v>367</v>
      </c>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51"/>
    </row>
    <row r="5" spans="1:131" s="252" customFormat="1" ht="26.25" customHeight="1" x14ac:dyDescent="0.15">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68"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3"/>
      <c r="BA5" s="253"/>
      <c r="BB5" s="253"/>
      <c r="BC5" s="253"/>
      <c r="BD5" s="253"/>
      <c r="BE5" s="254"/>
      <c r="BF5" s="254"/>
      <c r="BG5" s="254"/>
      <c r="BH5" s="254"/>
      <c r="BI5" s="254"/>
      <c r="BJ5" s="254"/>
      <c r="BK5" s="254"/>
      <c r="BL5" s="254"/>
      <c r="BM5" s="254"/>
      <c r="BN5" s="254"/>
      <c r="BO5" s="254"/>
      <c r="BP5" s="254"/>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3" t="s">
        <v>382</v>
      </c>
      <c r="DH5" s="1154"/>
      <c r="DI5" s="1154"/>
      <c r="DJ5" s="1154"/>
      <c r="DK5" s="1155"/>
      <c r="DL5" s="1153" t="s">
        <v>383</v>
      </c>
      <c r="DM5" s="1154"/>
      <c r="DN5" s="1154"/>
      <c r="DO5" s="1154"/>
      <c r="DP5" s="1155"/>
      <c r="DQ5" s="1056" t="s">
        <v>384</v>
      </c>
      <c r="DR5" s="1057"/>
      <c r="DS5" s="1057"/>
      <c r="DT5" s="1057"/>
      <c r="DU5" s="1058"/>
      <c r="DV5" s="1056" t="s">
        <v>375</v>
      </c>
      <c r="DW5" s="1057"/>
      <c r="DX5" s="1057"/>
      <c r="DY5" s="1057"/>
      <c r="DZ5" s="1072"/>
      <c r="EA5" s="251"/>
    </row>
    <row r="6" spans="1:131" s="252"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49"/>
      <c r="BA6" s="249"/>
      <c r="BB6" s="249"/>
      <c r="BC6" s="249"/>
      <c r="BD6" s="249"/>
      <c r="BE6" s="250"/>
      <c r="BF6" s="250"/>
      <c r="BG6" s="250"/>
      <c r="BH6" s="250"/>
      <c r="BI6" s="250"/>
      <c r="BJ6" s="250"/>
      <c r="BK6" s="250"/>
      <c r="BL6" s="250"/>
      <c r="BM6" s="250"/>
      <c r="BN6" s="250"/>
      <c r="BO6" s="250"/>
      <c r="BP6" s="250"/>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1"/>
    </row>
    <row r="7" spans="1:131" s="252" customFormat="1" ht="26.25" customHeight="1" thickTop="1" x14ac:dyDescent="0.15">
      <c r="A7" s="255">
        <v>1</v>
      </c>
      <c r="B7" s="1105" t="s">
        <v>385</v>
      </c>
      <c r="C7" s="1106"/>
      <c r="D7" s="1106"/>
      <c r="E7" s="1106"/>
      <c r="F7" s="1106"/>
      <c r="G7" s="1106"/>
      <c r="H7" s="1106"/>
      <c r="I7" s="1106"/>
      <c r="J7" s="1106"/>
      <c r="K7" s="1106"/>
      <c r="L7" s="1106"/>
      <c r="M7" s="1106"/>
      <c r="N7" s="1106"/>
      <c r="O7" s="1106"/>
      <c r="P7" s="1107"/>
      <c r="Q7" s="1159">
        <v>29225</v>
      </c>
      <c r="R7" s="1160"/>
      <c r="S7" s="1160"/>
      <c r="T7" s="1160"/>
      <c r="U7" s="1160"/>
      <c r="V7" s="1160">
        <v>27256</v>
      </c>
      <c r="W7" s="1160"/>
      <c r="X7" s="1160"/>
      <c r="Y7" s="1160"/>
      <c r="Z7" s="1160"/>
      <c r="AA7" s="1160">
        <v>1968</v>
      </c>
      <c r="AB7" s="1160"/>
      <c r="AC7" s="1160"/>
      <c r="AD7" s="1160"/>
      <c r="AE7" s="1161"/>
      <c r="AF7" s="1162">
        <v>1938</v>
      </c>
      <c r="AG7" s="1163"/>
      <c r="AH7" s="1163"/>
      <c r="AI7" s="1163"/>
      <c r="AJ7" s="1164"/>
      <c r="AK7" s="1146">
        <v>1765</v>
      </c>
      <c r="AL7" s="1147"/>
      <c r="AM7" s="1147"/>
      <c r="AN7" s="1147"/>
      <c r="AO7" s="1147"/>
      <c r="AP7" s="1147">
        <v>26101</v>
      </c>
      <c r="AQ7" s="1147"/>
      <c r="AR7" s="1147"/>
      <c r="AS7" s="1147"/>
      <c r="AT7" s="1147"/>
      <c r="AU7" s="1148"/>
      <c r="AV7" s="1148"/>
      <c r="AW7" s="1148"/>
      <c r="AX7" s="1148"/>
      <c r="AY7" s="1149"/>
      <c r="AZ7" s="249"/>
      <c r="BA7" s="249"/>
      <c r="BB7" s="249"/>
      <c r="BC7" s="249"/>
      <c r="BD7" s="249"/>
      <c r="BE7" s="250"/>
      <c r="BF7" s="250"/>
      <c r="BG7" s="250"/>
      <c r="BH7" s="250"/>
      <c r="BI7" s="250"/>
      <c r="BJ7" s="250"/>
      <c r="BK7" s="250"/>
      <c r="BL7" s="250"/>
      <c r="BM7" s="250"/>
      <c r="BN7" s="250"/>
      <c r="BO7" s="250"/>
      <c r="BP7" s="250"/>
      <c r="BQ7" s="256">
        <v>1</v>
      </c>
      <c r="BR7" s="257"/>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1"/>
    </row>
    <row r="8" spans="1:131" s="252" customFormat="1" ht="26.25" customHeight="1" x14ac:dyDescent="0.15">
      <c r="A8" s="258">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49"/>
      <c r="BA8" s="249"/>
      <c r="BB8" s="249"/>
      <c r="BC8" s="249"/>
      <c r="BD8" s="249"/>
      <c r="BE8" s="250"/>
      <c r="BF8" s="250"/>
      <c r="BG8" s="250"/>
      <c r="BH8" s="250"/>
      <c r="BI8" s="250"/>
      <c r="BJ8" s="250"/>
      <c r="BK8" s="250"/>
      <c r="BL8" s="250"/>
      <c r="BM8" s="250"/>
      <c r="BN8" s="250"/>
      <c r="BO8" s="250"/>
      <c r="BP8" s="250"/>
      <c r="BQ8" s="259">
        <v>2</v>
      </c>
      <c r="BR8" s="260"/>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1"/>
    </row>
    <row r="9" spans="1:131" s="252" customFormat="1" ht="26.25" customHeight="1" x14ac:dyDescent="0.15">
      <c r="A9" s="258">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49"/>
      <c r="BA9" s="249"/>
      <c r="BB9" s="249"/>
      <c r="BC9" s="249"/>
      <c r="BD9" s="249"/>
      <c r="BE9" s="250"/>
      <c r="BF9" s="250"/>
      <c r="BG9" s="250"/>
      <c r="BH9" s="250"/>
      <c r="BI9" s="250"/>
      <c r="BJ9" s="250"/>
      <c r="BK9" s="250"/>
      <c r="BL9" s="250"/>
      <c r="BM9" s="250"/>
      <c r="BN9" s="250"/>
      <c r="BO9" s="250"/>
      <c r="BP9" s="250"/>
      <c r="BQ9" s="259">
        <v>3</v>
      </c>
      <c r="BR9" s="260"/>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1"/>
    </row>
    <row r="10" spans="1:131" s="252" customFormat="1" ht="26.25" customHeight="1" x14ac:dyDescent="0.15">
      <c r="A10" s="258">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49"/>
      <c r="BA10" s="249"/>
      <c r="BB10" s="249"/>
      <c r="BC10" s="249"/>
      <c r="BD10" s="249"/>
      <c r="BE10" s="250"/>
      <c r="BF10" s="250"/>
      <c r="BG10" s="250"/>
      <c r="BH10" s="250"/>
      <c r="BI10" s="250"/>
      <c r="BJ10" s="250"/>
      <c r="BK10" s="250"/>
      <c r="BL10" s="250"/>
      <c r="BM10" s="250"/>
      <c r="BN10" s="250"/>
      <c r="BO10" s="250"/>
      <c r="BP10" s="250"/>
      <c r="BQ10" s="259">
        <v>4</v>
      </c>
      <c r="BR10" s="260"/>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1"/>
    </row>
    <row r="11" spans="1:131" s="252" customFormat="1" ht="26.25" customHeight="1" x14ac:dyDescent="0.15">
      <c r="A11" s="258">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49"/>
      <c r="BA11" s="249"/>
      <c r="BB11" s="249"/>
      <c r="BC11" s="249"/>
      <c r="BD11" s="249"/>
      <c r="BE11" s="250"/>
      <c r="BF11" s="250"/>
      <c r="BG11" s="250"/>
      <c r="BH11" s="250"/>
      <c r="BI11" s="250"/>
      <c r="BJ11" s="250"/>
      <c r="BK11" s="250"/>
      <c r="BL11" s="250"/>
      <c r="BM11" s="250"/>
      <c r="BN11" s="250"/>
      <c r="BO11" s="250"/>
      <c r="BP11" s="250"/>
      <c r="BQ11" s="259">
        <v>5</v>
      </c>
      <c r="BR11" s="260"/>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1"/>
    </row>
    <row r="12" spans="1:131" s="252" customFormat="1" ht="26.25" customHeight="1" x14ac:dyDescent="0.15">
      <c r="A12" s="258">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49"/>
      <c r="BA12" s="249"/>
      <c r="BB12" s="249"/>
      <c r="BC12" s="249"/>
      <c r="BD12" s="249"/>
      <c r="BE12" s="250"/>
      <c r="BF12" s="250"/>
      <c r="BG12" s="250"/>
      <c r="BH12" s="250"/>
      <c r="BI12" s="250"/>
      <c r="BJ12" s="250"/>
      <c r="BK12" s="250"/>
      <c r="BL12" s="250"/>
      <c r="BM12" s="250"/>
      <c r="BN12" s="250"/>
      <c r="BO12" s="250"/>
      <c r="BP12" s="250"/>
      <c r="BQ12" s="259">
        <v>6</v>
      </c>
      <c r="BR12" s="260"/>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1"/>
    </row>
    <row r="13" spans="1:131" s="252" customFormat="1" ht="26.25" customHeight="1" x14ac:dyDescent="0.15">
      <c r="A13" s="258">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49"/>
      <c r="BA13" s="249"/>
      <c r="BB13" s="249"/>
      <c r="BC13" s="249"/>
      <c r="BD13" s="249"/>
      <c r="BE13" s="250"/>
      <c r="BF13" s="250"/>
      <c r="BG13" s="250"/>
      <c r="BH13" s="250"/>
      <c r="BI13" s="250"/>
      <c r="BJ13" s="250"/>
      <c r="BK13" s="250"/>
      <c r="BL13" s="250"/>
      <c r="BM13" s="250"/>
      <c r="BN13" s="250"/>
      <c r="BO13" s="250"/>
      <c r="BP13" s="250"/>
      <c r="BQ13" s="259">
        <v>7</v>
      </c>
      <c r="BR13" s="260"/>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1"/>
    </row>
    <row r="14" spans="1:131" s="252" customFormat="1" ht="26.25" customHeight="1" x14ac:dyDescent="0.15">
      <c r="A14" s="258">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49"/>
      <c r="BA14" s="249"/>
      <c r="BB14" s="249"/>
      <c r="BC14" s="249"/>
      <c r="BD14" s="249"/>
      <c r="BE14" s="250"/>
      <c r="BF14" s="250"/>
      <c r="BG14" s="250"/>
      <c r="BH14" s="250"/>
      <c r="BI14" s="250"/>
      <c r="BJ14" s="250"/>
      <c r="BK14" s="250"/>
      <c r="BL14" s="250"/>
      <c r="BM14" s="250"/>
      <c r="BN14" s="250"/>
      <c r="BO14" s="250"/>
      <c r="BP14" s="250"/>
      <c r="BQ14" s="259">
        <v>8</v>
      </c>
      <c r="BR14" s="260"/>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1"/>
    </row>
    <row r="15" spans="1:131" s="252" customFormat="1" ht="26.25" customHeight="1" x14ac:dyDescent="0.15">
      <c r="A15" s="258">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49"/>
      <c r="BA15" s="249"/>
      <c r="BB15" s="249"/>
      <c r="BC15" s="249"/>
      <c r="BD15" s="249"/>
      <c r="BE15" s="250"/>
      <c r="BF15" s="250"/>
      <c r="BG15" s="250"/>
      <c r="BH15" s="250"/>
      <c r="BI15" s="250"/>
      <c r="BJ15" s="250"/>
      <c r="BK15" s="250"/>
      <c r="BL15" s="250"/>
      <c r="BM15" s="250"/>
      <c r="BN15" s="250"/>
      <c r="BO15" s="250"/>
      <c r="BP15" s="250"/>
      <c r="BQ15" s="259">
        <v>9</v>
      </c>
      <c r="BR15" s="260"/>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1"/>
    </row>
    <row r="16" spans="1:131" s="252" customFormat="1" ht="26.25" customHeight="1" x14ac:dyDescent="0.15">
      <c r="A16" s="258">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49"/>
      <c r="BA16" s="249"/>
      <c r="BB16" s="249"/>
      <c r="BC16" s="249"/>
      <c r="BD16" s="249"/>
      <c r="BE16" s="250"/>
      <c r="BF16" s="250"/>
      <c r="BG16" s="250"/>
      <c r="BH16" s="250"/>
      <c r="BI16" s="250"/>
      <c r="BJ16" s="250"/>
      <c r="BK16" s="250"/>
      <c r="BL16" s="250"/>
      <c r="BM16" s="250"/>
      <c r="BN16" s="250"/>
      <c r="BO16" s="250"/>
      <c r="BP16" s="250"/>
      <c r="BQ16" s="259">
        <v>10</v>
      </c>
      <c r="BR16" s="260"/>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1"/>
    </row>
    <row r="17" spans="1:131" s="252" customFormat="1" ht="26.25" customHeight="1" x14ac:dyDescent="0.15">
      <c r="A17" s="258">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49"/>
      <c r="BA17" s="249"/>
      <c r="BB17" s="249"/>
      <c r="BC17" s="249"/>
      <c r="BD17" s="249"/>
      <c r="BE17" s="250"/>
      <c r="BF17" s="250"/>
      <c r="BG17" s="250"/>
      <c r="BH17" s="250"/>
      <c r="BI17" s="250"/>
      <c r="BJ17" s="250"/>
      <c r="BK17" s="250"/>
      <c r="BL17" s="250"/>
      <c r="BM17" s="250"/>
      <c r="BN17" s="250"/>
      <c r="BO17" s="250"/>
      <c r="BP17" s="250"/>
      <c r="BQ17" s="259">
        <v>11</v>
      </c>
      <c r="BR17" s="260"/>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1"/>
    </row>
    <row r="18" spans="1:131" s="252" customFormat="1" ht="26.25" customHeight="1" x14ac:dyDescent="0.15">
      <c r="A18" s="258">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49"/>
      <c r="BA18" s="249"/>
      <c r="BB18" s="249"/>
      <c r="BC18" s="249"/>
      <c r="BD18" s="249"/>
      <c r="BE18" s="250"/>
      <c r="BF18" s="250"/>
      <c r="BG18" s="250"/>
      <c r="BH18" s="250"/>
      <c r="BI18" s="250"/>
      <c r="BJ18" s="250"/>
      <c r="BK18" s="250"/>
      <c r="BL18" s="250"/>
      <c r="BM18" s="250"/>
      <c r="BN18" s="250"/>
      <c r="BO18" s="250"/>
      <c r="BP18" s="250"/>
      <c r="BQ18" s="259">
        <v>12</v>
      </c>
      <c r="BR18" s="260"/>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1"/>
    </row>
    <row r="19" spans="1:131" s="252" customFormat="1" ht="26.25" customHeight="1" x14ac:dyDescent="0.15">
      <c r="A19" s="258">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49"/>
      <c r="BA19" s="249"/>
      <c r="BB19" s="249"/>
      <c r="BC19" s="249"/>
      <c r="BD19" s="249"/>
      <c r="BE19" s="250"/>
      <c r="BF19" s="250"/>
      <c r="BG19" s="250"/>
      <c r="BH19" s="250"/>
      <c r="BI19" s="250"/>
      <c r="BJ19" s="250"/>
      <c r="BK19" s="250"/>
      <c r="BL19" s="250"/>
      <c r="BM19" s="250"/>
      <c r="BN19" s="250"/>
      <c r="BO19" s="250"/>
      <c r="BP19" s="250"/>
      <c r="BQ19" s="259">
        <v>13</v>
      </c>
      <c r="BR19" s="260"/>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1"/>
    </row>
    <row r="20" spans="1:131" s="252" customFormat="1" ht="26.25" customHeight="1" x14ac:dyDescent="0.15">
      <c r="A20" s="258">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49"/>
      <c r="BA20" s="249"/>
      <c r="BB20" s="249"/>
      <c r="BC20" s="249"/>
      <c r="BD20" s="249"/>
      <c r="BE20" s="250"/>
      <c r="BF20" s="250"/>
      <c r="BG20" s="250"/>
      <c r="BH20" s="250"/>
      <c r="BI20" s="250"/>
      <c r="BJ20" s="250"/>
      <c r="BK20" s="250"/>
      <c r="BL20" s="250"/>
      <c r="BM20" s="250"/>
      <c r="BN20" s="250"/>
      <c r="BO20" s="250"/>
      <c r="BP20" s="250"/>
      <c r="BQ20" s="259">
        <v>14</v>
      </c>
      <c r="BR20" s="260"/>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1"/>
    </row>
    <row r="21" spans="1:131" s="252" customFormat="1" ht="26.25" customHeight="1" thickBot="1" x14ac:dyDescent="0.2">
      <c r="A21" s="258">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49"/>
      <c r="BA21" s="249"/>
      <c r="BB21" s="249"/>
      <c r="BC21" s="249"/>
      <c r="BD21" s="249"/>
      <c r="BE21" s="250"/>
      <c r="BF21" s="250"/>
      <c r="BG21" s="250"/>
      <c r="BH21" s="250"/>
      <c r="BI21" s="250"/>
      <c r="BJ21" s="250"/>
      <c r="BK21" s="250"/>
      <c r="BL21" s="250"/>
      <c r="BM21" s="250"/>
      <c r="BN21" s="250"/>
      <c r="BO21" s="250"/>
      <c r="BP21" s="250"/>
      <c r="BQ21" s="259">
        <v>15</v>
      </c>
      <c r="BR21" s="260"/>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1"/>
    </row>
    <row r="22" spans="1:131" s="252" customFormat="1" ht="26.25" customHeight="1" x14ac:dyDescent="0.15">
      <c r="A22" s="258">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386</v>
      </c>
      <c r="BA22" s="1090"/>
      <c r="BB22" s="1090"/>
      <c r="BC22" s="1090"/>
      <c r="BD22" s="1091"/>
      <c r="BE22" s="250"/>
      <c r="BF22" s="250"/>
      <c r="BG22" s="250"/>
      <c r="BH22" s="250"/>
      <c r="BI22" s="250"/>
      <c r="BJ22" s="250"/>
      <c r="BK22" s="250"/>
      <c r="BL22" s="250"/>
      <c r="BM22" s="250"/>
      <c r="BN22" s="250"/>
      <c r="BO22" s="250"/>
      <c r="BP22" s="250"/>
      <c r="BQ22" s="259">
        <v>16</v>
      </c>
      <c r="BR22" s="260"/>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1"/>
    </row>
    <row r="23" spans="1:131" s="252" customFormat="1" ht="26.25" customHeight="1" thickBot="1" x14ac:dyDescent="0.2">
      <c r="A23" s="261" t="s">
        <v>387</v>
      </c>
      <c r="B23" s="999" t="s">
        <v>388</v>
      </c>
      <c r="C23" s="1000"/>
      <c r="D23" s="1000"/>
      <c r="E23" s="1000"/>
      <c r="F23" s="1000"/>
      <c r="G23" s="1000"/>
      <c r="H23" s="1000"/>
      <c r="I23" s="1000"/>
      <c r="J23" s="1000"/>
      <c r="K23" s="1000"/>
      <c r="L23" s="1000"/>
      <c r="M23" s="1000"/>
      <c r="N23" s="1000"/>
      <c r="O23" s="1000"/>
      <c r="P23" s="1001"/>
      <c r="Q23" s="1123">
        <v>29225</v>
      </c>
      <c r="R23" s="1124"/>
      <c r="S23" s="1124"/>
      <c r="T23" s="1124"/>
      <c r="U23" s="1124"/>
      <c r="V23" s="1124">
        <v>27256</v>
      </c>
      <c r="W23" s="1124"/>
      <c r="X23" s="1124"/>
      <c r="Y23" s="1124"/>
      <c r="Z23" s="1124"/>
      <c r="AA23" s="1124">
        <v>1968</v>
      </c>
      <c r="AB23" s="1124"/>
      <c r="AC23" s="1124"/>
      <c r="AD23" s="1124"/>
      <c r="AE23" s="1125"/>
      <c r="AF23" s="1126">
        <v>1938</v>
      </c>
      <c r="AG23" s="1124"/>
      <c r="AH23" s="1124"/>
      <c r="AI23" s="1124"/>
      <c r="AJ23" s="1127"/>
      <c r="AK23" s="1128"/>
      <c r="AL23" s="1129"/>
      <c r="AM23" s="1129"/>
      <c r="AN23" s="1129"/>
      <c r="AO23" s="1129"/>
      <c r="AP23" s="1124">
        <v>26101</v>
      </c>
      <c r="AQ23" s="1124"/>
      <c r="AR23" s="1124"/>
      <c r="AS23" s="1124"/>
      <c r="AT23" s="1124"/>
      <c r="AU23" s="1130"/>
      <c r="AV23" s="1130"/>
      <c r="AW23" s="1130"/>
      <c r="AX23" s="1130"/>
      <c r="AY23" s="1131"/>
      <c r="AZ23" s="1120" t="s">
        <v>389</v>
      </c>
      <c r="BA23" s="1121"/>
      <c r="BB23" s="1121"/>
      <c r="BC23" s="1121"/>
      <c r="BD23" s="1122"/>
      <c r="BE23" s="250"/>
      <c r="BF23" s="250"/>
      <c r="BG23" s="250"/>
      <c r="BH23" s="250"/>
      <c r="BI23" s="250"/>
      <c r="BJ23" s="250"/>
      <c r="BK23" s="250"/>
      <c r="BL23" s="250"/>
      <c r="BM23" s="250"/>
      <c r="BN23" s="250"/>
      <c r="BO23" s="250"/>
      <c r="BP23" s="250"/>
      <c r="BQ23" s="259">
        <v>17</v>
      </c>
      <c r="BR23" s="260"/>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1"/>
    </row>
    <row r="24" spans="1:131" s="252" customFormat="1" ht="26.25" customHeight="1" x14ac:dyDescent="0.15">
      <c r="A24" s="1119" t="s">
        <v>390</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49"/>
      <c r="BA24" s="249"/>
      <c r="BB24" s="249"/>
      <c r="BC24" s="249"/>
      <c r="BD24" s="249"/>
      <c r="BE24" s="250"/>
      <c r="BF24" s="250"/>
      <c r="BG24" s="250"/>
      <c r="BH24" s="250"/>
      <c r="BI24" s="250"/>
      <c r="BJ24" s="250"/>
      <c r="BK24" s="250"/>
      <c r="BL24" s="250"/>
      <c r="BM24" s="250"/>
      <c r="BN24" s="250"/>
      <c r="BO24" s="250"/>
      <c r="BP24" s="250"/>
      <c r="BQ24" s="259">
        <v>18</v>
      </c>
      <c r="BR24" s="260"/>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1"/>
    </row>
    <row r="25" spans="1:131" s="244" customFormat="1" ht="26.25" customHeight="1" thickBot="1" x14ac:dyDescent="0.2">
      <c r="A25" s="1118" t="s">
        <v>391</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49"/>
      <c r="BK25" s="249"/>
      <c r="BL25" s="249"/>
      <c r="BM25" s="249"/>
      <c r="BN25" s="249"/>
      <c r="BO25" s="262"/>
      <c r="BP25" s="262"/>
      <c r="BQ25" s="259">
        <v>19</v>
      </c>
      <c r="BR25" s="260"/>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3"/>
    </row>
    <row r="26" spans="1:131" s="244" customFormat="1" ht="26.25" customHeight="1" x14ac:dyDescent="0.15">
      <c r="A26" s="1050" t="s">
        <v>368</v>
      </c>
      <c r="B26" s="1051"/>
      <c r="C26" s="1051"/>
      <c r="D26" s="1051"/>
      <c r="E26" s="1051"/>
      <c r="F26" s="1051"/>
      <c r="G26" s="1051"/>
      <c r="H26" s="1051"/>
      <c r="I26" s="1051"/>
      <c r="J26" s="1051"/>
      <c r="K26" s="1051"/>
      <c r="L26" s="1051"/>
      <c r="M26" s="1051"/>
      <c r="N26" s="1051"/>
      <c r="O26" s="1051"/>
      <c r="P26" s="1052"/>
      <c r="Q26" s="1056" t="s">
        <v>392</v>
      </c>
      <c r="R26" s="1057"/>
      <c r="S26" s="1057"/>
      <c r="T26" s="1057"/>
      <c r="U26" s="1058"/>
      <c r="V26" s="1056" t="s">
        <v>393</v>
      </c>
      <c r="W26" s="1057"/>
      <c r="X26" s="1057"/>
      <c r="Y26" s="1057"/>
      <c r="Z26" s="1058"/>
      <c r="AA26" s="1056" t="s">
        <v>394</v>
      </c>
      <c r="AB26" s="1057"/>
      <c r="AC26" s="1057"/>
      <c r="AD26" s="1057"/>
      <c r="AE26" s="1057"/>
      <c r="AF26" s="1114" t="s">
        <v>395</v>
      </c>
      <c r="AG26" s="1063"/>
      <c r="AH26" s="1063"/>
      <c r="AI26" s="1063"/>
      <c r="AJ26" s="1115"/>
      <c r="AK26" s="1057" t="s">
        <v>396</v>
      </c>
      <c r="AL26" s="1057"/>
      <c r="AM26" s="1057"/>
      <c r="AN26" s="1057"/>
      <c r="AO26" s="1058"/>
      <c r="AP26" s="1056" t="s">
        <v>397</v>
      </c>
      <c r="AQ26" s="1057"/>
      <c r="AR26" s="1057"/>
      <c r="AS26" s="1057"/>
      <c r="AT26" s="1058"/>
      <c r="AU26" s="1056" t="s">
        <v>398</v>
      </c>
      <c r="AV26" s="1057"/>
      <c r="AW26" s="1057"/>
      <c r="AX26" s="1057"/>
      <c r="AY26" s="1058"/>
      <c r="AZ26" s="1056" t="s">
        <v>399</v>
      </c>
      <c r="BA26" s="1057"/>
      <c r="BB26" s="1057"/>
      <c r="BC26" s="1057"/>
      <c r="BD26" s="1058"/>
      <c r="BE26" s="1056" t="s">
        <v>375</v>
      </c>
      <c r="BF26" s="1057"/>
      <c r="BG26" s="1057"/>
      <c r="BH26" s="1057"/>
      <c r="BI26" s="1072"/>
      <c r="BJ26" s="249"/>
      <c r="BK26" s="249"/>
      <c r="BL26" s="249"/>
      <c r="BM26" s="249"/>
      <c r="BN26" s="249"/>
      <c r="BO26" s="262"/>
      <c r="BP26" s="262"/>
      <c r="BQ26" s="259">
        <v>20</v>
      </c>
      <c r="BR26" s="260"/>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3"/>
    </row>
    <row r="27" spans="1:131" s="244"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49"/>
      <c r="BK27" s="249"/>
      <c r="BL27" s="249"/>
      <c r="BM27" s="249"/>
      <c r="BN27" s="249"/>
      <c r="BO27" s="262"/>
      <c r="BP27" s="262"/>
      <c r="BQ27" s="259">
        <v>21</v>
      </c>
      <c r="BR27" s="260"/>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3"/>
    </row>
    <row r="28" spans="1:131" s="244" customFormat="1" ht="26.25" customHeight="1" thickTop="1" x14ac:dyDescent="0.15">
      <c r="A28" s="263">
        <v>1</v>
      </c>
      <c r="B28" s="1105" t="s">
        <v>400</v>
      </c>
      <c r="C28" s="1106"/>
      <c r="D28" s="1106"/>
      <c r="E28" s="1106"/>
      <c r="F28" s="1106"/>
      <c r="G28" s="1106"/>
      <c r="H28" s="1106"/>
      <c r="I28" s="1106"/>
      <c r="J28" s="1106"/>
      <c r="K28" s="1106"/>
      <c r="L28" s="1106"/>
      <c r="M28" s="1106"/>
      <c r="N28" s="1106"/>
      <c r="O28" s="1106"/>
      <c r="P28" s="1107"/>
      <c r="Q28" s="1108">
        <v>8035</v>
      </c>
      <c r="R28" s="1109"/>
      <c r="S28" s="1109"/>
      <c r="T28" s="1109"/>
      <c r="U28" s="1109"/>
      <c r="V28" s="1109">
        <v>8018</v>
      </c>
      <c r="W28" s="1109"/>
      <c r="X28" s="1109"/>
      <c r="Y28" s="1109"/>
      <c r="Z28" s="1109"/>
      <c r="AA28" s="1109">
        <v>17</v>
      </c>
      <c r="AB28" s="1109"/>
      <c r="AC28" s="1109"/>
      <c r="AD28" s="1109"/>
      <c r="AE28" s="1110"/>
      <c r="AF28" s="1111">
        <v>17</v>
      </c>
      <c r="AG28" s="1109"/>
      <c r="AH28" s="1109"/>
      <c r="AI28" s="1109"/>
      <c r="AJ28" s="1112"/>
      <c r="AK28" s="1113">
        <v>767</v>
      </c>
      <c r="AL28" s="1101"/>
      <c r="AM28" s="1101"/>
      <c r="AN28" s="1101"/>
      <c r="AO28" s="1101"/>
      <c r="AP28" s="1101"/>
      <c r="AQ28" s="1101"/>
      <c r="AR28" s="1101"/>
      <c r="AS28" s="1101"/>
      <c r="AT28" s="1101"/>
      <c r="AU28" s="1101"/>
      <c r="AV28" s="1101"/>
      <c r="AW28" s="1101"/>
      <c r="AX28" s="1101"/>
      <c r="AY28" s="1101"/>
      <c r="AZ28" s="1102"/>
      <c r="BA28" s="1102"/>
      <c r="BB28" s="1102"/>
      <c r="BC28" s="1102"/>
      <c r="BD28" s="1102"/>
      <c r="BE28" s="1103"/>
      <c r="BF28" s="1103"/>
      <c r="BG28" s="1103"/>
      <c r="BH28" s="1103"/>
      <c r="BI28" s="1104"/>
      <c r="BJ28" s="249"/>
      <c r="BK28" s="249"/>
      <c r="BL28" s="249"/>
      <c r="BM28" s="249"/>
      <c r="BN28" s="249"/>
      <c r="BO28" s="262"/>
      <c r="BP28" s="262"/>
      <c r="BQ28" s="259">
        <v>22</v>
      </c>
      <c r="BR28" s="260"/>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3"/>
    </row>
    <row r="29" spans="1:131" s="244" customFormat="1" ht="26.25" customHeight="1" x14ac:dyDescent="0.15">
      <c r="A29" s="263">
        <v>2</v>
      </c>
      <c r="B29" s="1092" t="s">
        <v>401</v>
      </c>
      <c r="C29" s="1093"/>
      <c r="D29" s="1093"/>
      <c r="E29" s="1093"/>
      <c r="F29" s="1093"/>
      <c r="G29" s="1093"/>
      <c r="H29" s="1093"/>
      <c r="I29" s="1093"/>
      <c r="J29" s="1093"/>
      <c r="K29" s="1093"/>
      <c r="L29" s="1093"/>
      <c r="M29" s="1093"/>
      <c r="N29" s="1093"/>
      <c r="O29" s="1093"/>
      <c r="P29" s="1094"/>
      <c r="Q29" s="1098">
        <v>6621</v>
      </c>
      <c r="R29" s="1099"/>
      <c r="S29" s="1099"/>
      <c r="T29" s="1099"/>
      <c r="U29" s="1099"/>
      <c r="V29" s="1099">
        <v>6295</v>
      </c>
      <c r="W29" s="1099"/>
      <c r="X29" s="1099"/>
      <c r="Y29" s="1099"/>
      <c r="Z29" s="1099"/>
      <c r="AA29" s="1099">
        <v>326</v>
      </c>
      <c r="AB29" s="1099"/>
      <c r="AC29" s="1099"/>
      <c r="AD29" s="1099"/>
      <c r="AE29" s="1100"/>
      <c r="AF29" s="1074">
        <v>326</v>
      </c>
      <c r="AG29" s="1075"/>
      <c r="AH29" s="1075"/>
      <c r="AI29" s="1075"/>
      <c r="AJ29" s="1076"/>
      <c r="AK29" s="1035">
        <v>1031</v>
      </c>
      <c r="AL29" s="1026"/>
      <c r="AM29" s="1026"/>
      <c r="AN29" s="1026"/>
      <c r="AO29" s="1026"/>
      <c r="AP29" s="1026"/>
      <c r="AQ29" s="1026"/>
      <c r="AR29" s="1026"/>
      <c r="AS29" s="1026"/>
      <c r="AT29" s="1026"/>
      <c r="AU29" s="1026"/>
      <c r="AV29" s="1026"/>
      <c r="AW29" s="1026"/>
      <c r="AX29" s="1026"/>
      <c r="AY29" s="1026"/>
      <c r="AZ29" s="1097"/>
      <c r="BA29" s="1097"/>
      <c r="BB29" s="1097"/>
      <c r="BC29" s="1097"/>
      <c r="BD29" s="1097"/>
      <c r="BE29" s="1087"/>
      <c r="BF29" s="1087"/>
      <c r="BG29" s="1087"/>
      <c r="BH29" s="1087"/>
      <c r="BI29" s="1088"/>
      <c r="BJ29" s="249"/>
      <c r="BK29" s="249"/>
      <c r="BL29" s="249"/>
      <c r="BM29" s="249"/>
      <c r="BN29" s="249"/>
      <c r="BO29" s="262"/>
      <c r="BP29" s="262"/>
      <c r="BQ29" s="259">
        <v>23</v>
      </c>
      <c r="BR29" s="260"/>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3"/>
    </row>
    <row r="30" spans="1:131" s="244" customFormat="1" ht="26.25" customHeight="1" x14ac:dyDescent="0.15">
      <c r="A30" s="263">
        <v>3</v>
      </c>
      <c r="B30" s="1092" t="s">
        <v>402</v>
      </c>
      <c r="C30" s="1093"/>
      <c r="D30" s="1093"/>
      <c r="E30" s="1093"/>
      <c r="F30" s="1093"/>
      <c r="G30" s="1093"/>
      <c r="H30" s="1093"/>
      <c r="I30" s="1093"/>
      <c r="J30" s="1093"/>
      <c r="K30" s="1093"/>
      <c r="L30" s="1093"/>
      <c r="M30" s="1093"/>
      <c r="N30" s="1093"/>
      <c r="O30" s="1093"/>
      <c r="P30" s="1094"/>
      <c r="Q30" s="1098">
        <v>955</v>
      </c>
      <c r="R30" s="1099"/>
      <c r="S30" s="1099"/>
      <c r="T30" s="1099"/>
      <c r="U30" s="1099"/>
      <c r="V30" s="1099">
        <v>918</v>
      </c>
      <c r="W30" s="1099"/>
      <c r="X30" s="1099"/>
      <c r="Y30" s="1099"/>
      <c r="Z30" s="1099"/>
      <c r="AA30" s="1099">
        <v>37</v>
      </c>
      <c r="AB30" s="1099"/>
      <c r="AC30" s="1099"/>
      <c r="AD30" s="1099"/>
      <c r="AE30" s="1100"/>
      <c r="AF30" s="1074">
        <v>37</v>
      </c>
      <c r="AG30" s="1075"/>
      <c r="AH30" s="1075"/>
      <c r="AI30" s="1075"/>
      <c r="AJ30" s="1076"/>
      <c r="AK30" s="1035">
        <v>200</v>
      </c>
      <c r="AL30" s="1026"/>
      <c r="AM30" s="1026"/>
      <c r="AN30" s="1026"/>
      <c r="AO30" s="1026"/>
      <c r="AP30" s="1026"/>
      <c r="AQ30" s="1026"/>
      <c r="AR30" s="1026"/>
      <c r="AS30" s="1026"/>
      <c r="AT30" s="1026"/>
      <c r="AU30" s="1026"/>
      <c r="AV30" s="1026"/>
      <c r="AW30" s="1026"/>
      <c r="AX30" s="1026"/>
      <c r="AY30" s="1026"/>
      <c r="AZ30" s="1097"/>
      <c r="BA30" s="1097"/>
      <c r="BB30" s="1097"/>
      <c r="BC30" s="1097"/>
      <c r="BD30" s="1097"/>
      <c r="BE30" s="1087"/>
      <c r="BF30" s="1087"/>
      <c r="BG30" s="1087"/>
      <c r="BH30" s="1087"/>
      <c r="BI30" s="1088"/>
      <c r="BJ30" s="249"/>
      <c r="BK30" s="249"/>
      <c r="BL30" s="249"/>
      <c r="BM30" s="249"/>
      <c r="BN30" s="249"/>
      <c r="BO30" s="262"/>
      <c r="BP30" s="262"/>
      <c r="BQ30" s="259">
        <v>24</v>
      </c>
      <c r="BR30" s="260"/>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3"/>
    </row>
    <row r="31" spans="1:131" s="244" customFormat="1" ht="26.25" customHeight="1" x14ac:dyDescent="0.15">
      <c r="A31" s="263">
        <v>4</v>
      </c>
      <c r="B31" s="1092" t="s">
        <v>403</v>
      </c>
      <c r="C31" s="1093"/>
      <c r="D31" s="1093"/>
      <c r="E31" s="1093"/>
      <c r="F31" s="1093"/>
      <c r="G31" s="1093"/>
      <c r="H31" s="1093"/>
      <c r="I31" s="1093"/>
      <c r="J31" s="1093"/>
      <c r="K31" s="1093"/>
      <c r="L31" s="1093"/>
      <c r="M31" s="1093"/>
      <c r="N31" s="1093"/>
      <c r="O31" s="1093"/>
      <c r="P31" s="1094"/>
      <c r="Q31" s="1098">
        <v>1606</v>
      </c>
      <c r="R31" s="1099"/>
      <c r="S31" s="1099"/>
      <c r="T31" s="1099"/>
      <c r="U31" s="1099"/>
      <c r="V31" s="1099">
        <v>1488</v>
      </c>
      <c r="W31" s="1099"/>
      <c r="X31" s="1099"/>
      <c r="Y31" s="1099"/>
      <c r="Z31" s="1099"/>
      <c r="AA31" s="1099">
        <v>118</v>
      </c>
      <c r="AB31" s="1099"/>
      <c r="AC31" s="1099"/>
      <c r="AD31" s="1099"/>
      <c r="AE31" s="1100"/>
      <c r="AF31" s="1074">
        <v>104</v>
      </c>
      <c r="AG31" s="1075"/>
      <c r="AH31" s="1075"/>
      <c r="AI31" s="1075"/>
      <c r="AJ31" s="1076"/>
      <c r="AK31" s="1035">
        <v>468</v>
      </c>
      <c r="AL31" s="1026"/>
      <c r="AM31" s="1026"/>
      <c r="AN31" s="1026"/>
      <c r="AO31" s="1026"/>
      <c r="AP31" s="1026">
        <v>6492</v>
      </c>
      <c r="AQ31" s="1026"/>
      <c r="AR31" s="1026"/>
      <c r="AS31" s="1026"/>
      <c r="AT31" s="1026"/>
      <c r="AU31" s="1026">
        <v>3869</v>
      </c>
      <c r="AV31" s="1026"/>
      <c r="AW31" s="1026"/>
      <c r="AX31" s="1026"/>
      <c r="AY31" s="1026"/>
      <c r="AZ31" s="1097"/>
      <c r="BA31" s="1097"/>
      <c r="BB31" s="1097"/>
      <c r="BC31" s="1097"/>
      <c r="BD31" s="1097"/>
      <c r="BE31" s="1087" t="s">
        <v>404</v>
      </c>
      <c r="BF31" s="1087"/>
      <c r="BG31" s="1087"/>
      <c r="BH31" s="1087"/>
      <c r="BI31" s="1088"/>
      <c r="BJ31" s="249"/>
      <c r="BK31" s="249"/>
      <c r="BL31" s="249"/>
      <c r="BM31" s="249"/>
      <c r="BN31" s="249"/>
      <c r="BO31" s="262"/>
      <c r="BP31" s="262"/>
      <c r="BQ31" s="259">
        <v>25</v>
      </c>
      <c r="BR31" s="260"/>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3"/>
    </row>
    <row r="32" spans="1:131" s="244" customFormat="1" ht="26.25" customHeight="1" x14ac:dyDescent="0.15">
      <c r="A32" s="263">
        <v>5</v>
      </c>
      <c r="B32" s="1092" t="s">
        <v>405</v>
      </c>
      <c r="C32" s="1093"/>
      <c r="D32" s="1093"/>
      <c r="E32" s="1093"/>
      <c r="F32" s="1093"/>
      <c r="G32" s="1093"/>
      <c r="H32" s="1093"/>
      <c r="I32" s="1093"/>
      <c r="J32" s="1093"/>
      <c r="K32" s="1093"/>
      <c r="L32" s="1093"/>
      <c r="M32" s="1093"/>
      <c r="N32" s="1093"/>
      <c r="O32" s="1093"/>
      <c r="P32" s="1094"/>
      <c r="Q32" s="1098">
        <v>54</v>
      </c>
      <c r="R32" s="1099"/>
      <c r="S32" s="1099"/>
      <c r="T32" s="1099"/>
      <c r="U32" s="1099"/>
      <c r="V32" s="1099">
        <v>39</v>
      </c>
      <c r="W32" s="1099"/>
      <c r="X32" s="1099"/>
      <c r="Y32" s="1099"/>
      <c r="Z32" s="1099"/>
      <c r="AA32" s="1099">
        <v>15</v>
      </c>
      <c r="AB32" s="1099"/>
      <c r="AC32" s="1099"/>
      <c r="AD32" s="1099"/>
      <c r="AE32" s="1100"/>
      <c r="AF32" s="1074">
        <v>15</v>
      </c>
      <c r="AG32" s="1075"/>
      <c r="AH32" s="1075"/>
      <c r="AI32" s="1075"/>
      <c r="AJ32" s="1076"/>
      <c r="AK32" s="1035">
        <v>35</v>
      </c>
      <c r="AL32" s="1026"/>
      <c r="AM32" s="1026"/>
      <c r="AN32" s="1026"/>
      <c r="AO32" s="1026"/>
      <c r="AP32" s="1026">
        <v>225</v>
      </c>
      <c r="AQ32" s="1026"/>
      <c r="AR32" s="1026"/>
      <c r="AS32" s="1026"/>
      <c r="AT32" s="1026"/>
      <c r="AU32" s="1026">
        <v>225</v>
      </c>
      <c r="AV32" s="1026"/>
      <c r="AW32" s="1026"/>
      <c r="AX32" s="1026"/>
      <c r="AY32" s="1026"/>
      <c r="AZ32" s="1097"/>
      <c r="BA32" s="1097"/>
      <c r="BB32" s="1097"/>
      <c r="BC32" s="1097"/>
      <c r="BD32" s="1097"/>
      <c r="BE32" s="1087" t="s">
        <v>406</v>
      </c>
      <c r="BF32" s="1087"/>
      <c r="BG32" s="1087"/>
      <c r="BH32" s="1087"/>
      <c r="BI32" s="1088"/>
      <c r="BJ32" s="249"/>
      <c r="BK32" s="249"/>
      <c r="BL32" s="249"/>
      <c r="BM32" s="249"/>
      <c r="BN32" s="249"/>
      <c r="BO32" s="262"/>
      <c r="BP32" s="262"/>
      <c r="BQ32" s="259">
        <v>26</v>
      </c>
      <c r="BR32" s="260"/>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3"/>
    </row>
    <row r="33" spans="1:131" s="244" customFormat="1" ht="26.25" customHeight="1" x14ac:dyDescent="0.15">
      <c r="A33" s="263">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49"/>
      <c r="BK33" s="249"/>
      <c r="BL33" s="249"/>
      <c r="BM33" s="249"/>
      <c r="BN33" s="249"/>
      <c r="BO33" s="262"/>
      <c r="BP33" s="262"/>
      <c r="BQ33" s="259">
        <v>27</v>
      </c>
      <c r="BR33" s="260"/>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3"/>
    </row>
    <row r="34" spans="1:131" s="244" customFormat="1" ht="26.25" customHeight="1" x14ac:dyDescent="0.15">
      <c r="A34" s="263">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49"/>
      <c r="BK34" s="249"/>
      <c r="BL34" s="249"/>
      <c r="BM34" s="249"/>
      <c r="BN34" s="249"/>
      <c r="BO34" s="262"/>
      <c r="BP34" s="262"/>
      <c r="BQ34" s="259">
        <v>28</v>
      </c>
      <c r="BR34" s="260"/>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3"/>
    </row>
    <row r="35" spans="1:131" s="244" customFormat="1" ht="26.25" customHeight="1" x14ac:dyDescent="0.15">
      <c r="A35" s="263">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49"/>
      <c r="BK35" s="249"/>
      <c r="BL35" s="249"/>
      <c r="BM35" s="249"/>
      <c r="BN35" s="249"/>
      <c r="BO35" s="262"/>
      <c r="BP35" s="262"/>
      <c r="BQ35" s="259">
        <v>29</v>
      </c>
      <c r="BR35" s="260"/>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3"/>
    </row>
    <row r="36" spans="1:131" s="244" customFormat="1" ht="26.25" customHeight="1" x14ac:dyDescent="0.15">
      <c r="A36" s="263">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49"/>
      <c r="BK36" s="249"/>
      <c r="BL36" s="249"/>
      <c r="BM36" s="249"/>
      <c r="BN36" s="249"/>
      <c r="BO36" s="262"/>
      <c r="BP36" s="262"/>
      <c r="BQ36" s="259">
        <v>30</v>
      </c>
      <c r="BR36" s="260"/>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3"/>
    </row>
    <row r="37" spans="1:131" s="244" customFormat="1" ht="26.25" customHeight="1" x14ac:dyDescent="0.15">
      <c r="A37" s="263">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49"/>
      <c r="BK37" s="249"/>
      <c r="BL37" s="249"/>
      <c r="BM37" s="249"/>
      <c r="BN37" s="249"/>
      <c r="BO37" s="262"/>
      <c r="BP37" s="262"/>
      <c r="BQ37" s="259">
        <v>31</v>
      </c>
      <c r="BR37" s="260"/>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3"/>
    </row>
    <row r="38" spans="1:131" s="244" customFormat="1" ht="26.25" customHeight="1" x14ac:dyDescent="0.15">
      <c r="A38" s="263">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49"/>
      <c r="BK38" s="249"/>
      <c r="BL38" s="249"/>
      <c r="BM38" s="249"/>
      <c r="BN38" s="249"/>
      <c r="BO38" s="262"/>
      <c r="BP38" s="262"/>
      <c r="BQ38" s="259">
        <v>32</v>
      </c>
      <c r="BR38" s="260"/>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3"/>
    </row>
    <row r="39" spans="1:131" s="244" customFormat="1" ht="26.25" customHeight="1" x14ac:dyDescent="0.15">
      <c r="A39" s="263">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49"/>
      <c r="BK39" s="249"/>
      <c r="BL39" s="249"/>
      <c r="BM39" s="249"/>
      <c r="BN39" s="249"/>
      <c r="BO39" s="262"/>
      <c r="BP39" s="262"/>
      <c r="BQ39" s="259">
        <v>33</v>
      </c>
      <c r="BR39" s="260"/>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3"/>
    </row>
    <row r="40" spans="1:131" s="244" customFormat="1" ht="26.25" customHeight="1" x14ac:dyDescent="0.15">
      <c r="A40" s="258">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49"/>
      <c r="BK40" s="249"/>
      <c r="BL40" s="249"/>
      <c r="BM40" s="249"/>
      <c r="BN40" s="249"/>
      <c r="BO40" s="262"/>
      <c r="BP40" s="262"/>
      <c r="BQ40" s="259">
        <v>34</v>
      </c>
      <c r="BR40" s="260"/>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3"/>
    </row>
    <row r="41" spans="1:131" s="244" customFormat="1" ht="26.25" customHeight="1" x14ac:dyDescent="0.15">
      <c r="A41" s="258">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49"/>
      <c r="BK41" s="249"/>
      <c r="BL41" s="249"/>
      <c r="BM41" s="249"/>
      <c r="BN41" s="249"/>
      <c r="BO41" s="262"/>
      <c r="BP41" s="262"/>
      <c r="BQ41" s="259">
        <v>35</v>
      </c>
      <c r="BR41" s="260"/>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3"/>
    </row>
    <row r="42" spans="1:131" s="244" customFormat="1" ht="26.25" customHeight="1" x14ac:dyDescent="0.15">
      <c r="A42" s="258">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49"/>
      <c r="BK42" s="249"/>
      <c r="BL42" s="249"/>
      <c r="BM42" s="249"/>
      <c r="BN42" s="249"/>
      <c r="BO42" s="262"/>
      <c r="BP42" s="262"/>
      <c r="BQ42" s="259">
        <v>36</v>
      </c>
      <c r="BR42" s="260"/>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3"/>
    </row>
    <row r="43" spans="1:131" s="244" customFormat="1" ht="26.25" customHeight="1" x14ac:dyDescent="0.15">
      <c r="A43" s="258">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49"/>
      <c r="BK43" s="249"/>
      <c r="BL43" s="249"/>
      <c r="BM43" s="249"/>
      <c r="BN43" s="249"/>
      <c r="BO43" s="262"/>
      <c r="BP43" s="262"/>
      <c r="BQ43" s="259">
        <v>37</v>
      </c>
      <c r="BR43" s="260"/>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3"/>
    </row>
    <row r="44" spans="1:131" s="244" customFormat="1" ht="26.25" customHeight="1" x14ac:dyDescent="0.15">
      <c r="A44" s="258">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49"/>
      <c r="BK44" s="249"/>
      <c r="BL44" s="249"/>
      <c r="BM44" s="249"/>
      <c r="BN44" s="249"/>
      <c r="BO44" s="262"/>
      <c r="BP44" s="262"/>
      <c r="BQ44" s="259">
        <v>38</v>
      </c>
      <c r="BR44" s="260"/>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3"/>
    </row>
    <row r="45" spans="1:131" s="244" customFormat="1" ht="26.25" customHeight="1" x14ac:dyDescent="0.15">
      <c r="A45" s="258">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49"/>
      <c r="BK45" s="249"/>
      <c r="BL45" s="249"/>
      <c r="BM45" s="249"/>
      <c r="BN45" s="249"/>
      <c r="BO45" s="262"/>
      <c r="BP45" s="262"/>
      <c r="BQ45" s="259">
        <v>39</v>
      </c>
      <c r="BR45" s="260"/>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3"/>
    </row>
    <row r="46" spans="1:131" s="244" customFormat="1" ht="26.25" customHeight="1" x14ac:dyDescent="0.15">
      <c r="A46" s="258">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49"/>
      <c r="BK46" s="249"/>
      <c r="BL46" s="249"/>
      <c r="BM46" s="249"/>
      <c r="BN46" s="249"/>
      <c r="BO46" s="262"/>
      <c r="BP46" s="262"/>
      <c r="BQ46" s="259">
        <v>40</v>
      </c>
      <c r="BR46" s="260"/>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3"/>
    </row>
    <row r="47" spans="1:131" s="244" customFormat="1" ht="26.25" customHeight="1" x14ac:dyDescent="0.15">
      <c r="A47" s="258">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49"/>
      <c r="BK47" s="249"/>
      <c r="BL47" s="249"/>
      <c r="BM47" s="249"/>
      <c r="BN47" s="249"/>
      <c r="BO47" s="262"/>
      <c r="BP47" s="262"/>
      <c r="BQ47" s="259">
        <v>41</v>
      </c>
      <c r="BR47" s="260"/>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3"/>
    </row>
    <row r="48" spans="1:131" s="244" customFormat="1" ht="26.25" customHeight="1" x14ac:dyDescent="0.15">
      <c r="A48" s="258">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49"/>
      <c r="BK48" s="249"/>
      <c r="BL48" s="249"/>
      <c r="BM48" s="249"/>
      <c r="BN48" s="249"/>
      <c r="BO48" s="262"/>
      <c r="BP48" s="262"/>
      <c r="BQ48" s="259">
        <v>42</v>
      </c>
      <c r="BR48" s="260"/>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3"/>
    </row>
    <row r="49" spans="1:131" s="244" customFormat="1" ht="26.25" customHeight="1" x14ac:dyDescent="0.15">
      <c r="A49" s="258">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49"/>
      <c r="BK49" s="249"/>
      <c r="BL49" s="249"/>
      <c r="BM49" s="249"/>
      <c r="BN49" s="249"/>
      <c r="BO49" s="262"/>
      <c r="BP49" s="262"/>
      <c r="BQ49" s="259">
        <v>43</v>
      </c>
      <c r="BR49" s="260"/>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3"/>
    </row>
    <row r="50" spans="1:131" s="244" customFormat="1" ht="26.25" customHeight="1" x14ac:dyDescent="0.15">
      <c r="A50" s="258">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49"/>
      <c r="BK50" s="249"/>
      <c r="BL50" s="249"/>
      <c r="BM50" s="249"/>
      <c r="BN50" s="249"/>
      <c r="BO50" s="262"/>
      <c r="BP50" s="262"/>
      <c r="BQ50" s="259">
        <v>44</v>
      </c>
      <c r="BR50" s="260"/>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3"/>
    </row>
    <row r="51" spans="1:131" s="244" customFormat="1" ht="26.25" customHeight="1" x14ac:dyDescent="0.15">
      <c r="A51" s="258">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49"/>
      <c r="BK51" s="249"/>
      <c r="BL51" s="249"/>
      <c r="BM51" s="249"/>
      <c r="BN51" s="249"/>
      <c r="BO51" s="262"/>
      <c r="BP51" s="262"/>
      <c r="BQ51" s="259">
        <v>45</v>
      </c>
      <c r="BR51" s="260"/>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3"/>
    </row>
    <row r="52" spans="1:131" s="244" customFormat="1" ht="26.25" customHeight="1" x14ac:dyDescent="0.15">
      <c r="A52" s="258">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49"/>
      <c r="BK52" s="249"/>
      <c r="BL52" s="249"/>
      <c r="BM52" s="249"/>
      <c r="BN52" s="249"/>
      <c r="BO52" s="262"/>
      <c r="BP52" s="262"/>
      <c r="BQ52" s="259">
        <v>46</v>
      </c>
      <c r="BR52" s="260"/>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3"/>
    </row>
    <row r="53" spans="1:131" s="244" customFormat="1" ht="26.25" customHeight="1" x14ac:dyDescent="0.15">
      <c r="A53" s="258">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49"/>
      <c r="BK53" s="249"/>
      <c r="BL53" s="249"/>
      <c r="BM53" s="249"/>
      <c r="BN53" s="249"/>
      <c r="BO53" s="262"/>
      <c r="BP53" s="262"/>
      <c r="BQ53" s="259">
        <v>47</v>
      </c>
      <c r="BR53" s="260"/>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3"/>
    </row>
    <row r="54" spans="1:131" s="244" customFormat="1" ht="26.25" customHeight="1" x14ac:dyDescent="0.15">
      <c r="A54" s="258">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49"/>
      <c r="BK54" s="249"/>
      <c r="BL54" s="249"/>
      <c r="BM54" s="249"/>
      <c r="BN54" s="249"/>
      <c r="BO54" s="262"/>
      <c r="BP54" s="262"/>
      <c r="BQ54" s="259">
        <v>48</v>
      </c>
      <c r="BR54" s="260"/>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3"/>
    </row>
    <row r="55" spans="1:131" s="244" customFormat="1" ht="26.25" customHeight="1" x14ac:dyDescent="0.15">
      <c r="A55" s="258">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49"/>
      <c r="BK55" s="249"/>
      <c r="BL55" s="249"/>
      <c r="BM55" s="249"/>
      <c r="BN55" s="249"/>
      <c r="BO55" s="262"/>
      <c r="BP55" s="262"/>
      <c r="BQ55" s="259">
        <v>49</v>
      </c>
      <c r="BR55" s="260"/>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3"/>
    </row>
    <row r="56" spans="1:131" s="244" customFormat="1" ht="26.25" customHeight="1" x14ac:dyDescent="0.15">
      <c r="A56" s="258">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49"/>
      <c r="BK56" s="249"/>
      <c r="BL56" s="249"/>
      <c r="BM56" s="249"/>
      <c r="BN56" s="249"/>
      <c r="BO56" s="262"/>
      <c r="BP56" s="262"/>
      <c r="BQ56" s="259">
        <v>50</v>
      </c>
      <c r="BR56" s="260"/>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3"/>
    </row>
    <row r="57" spans="1:131" s="244" customFormat="1" ht="26.25" customHeight="1" x14ac:dyDescent="0.15">
      <c r="A57" s="258">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49"/>
      <c r="BK57" s="249"/>
      <c r="BL57" s="249"/>
      <c r="BM57" s="249"/>
      <c r="BN57" s="249"/>
      <c r="BO57" s="262"/>
      <c r="BP57" s="262"/>
      <c r="BQ57" s="259">
        <v>51</v>
      </c>
      <c r="BR57" s="260"/>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3"/>
    </row>
    <row r="58" spans="1:131" s="244" customFormat="1" ht="26.25" customHeight="1" x14ac:dyDescent="0.15">
      <c r="A58" s="258">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49"/>
      <c r="BK58" s="249"/>
      <c r="BL58" s="249"/>
      <c r="BM58" s="249"/>
      <c r="BN58" s="249"/>
      <c r="BO58" s="262"/>
      <c r="BP58" s="262"/>
      <c r="BQ58" s="259">
        <v>52</v>
      </c>
      <c r="BR58" s="260"/>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3"/>
    </row>
    <row r="59" spans="1:131" s="244" customFormat="1" ht="26.25" customHeight="1" x14ac:dyDescent="0.15">
      <c r="A59" s="258">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49"/>
      <c r="BK59" s="249"/>
      <c r="BL59" s="249"/>
      <c r="BM59" s="249"/>
      <c r="BN59" s="249"/>
      <c r="BO59" s="262"/>
      <c r="BP59" s="262"/>
      <c r="BQ59" s="259">
        <v>53</v>
      </c>
      <c r="BR59" s="260"/>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3"/>
    </row>
    <row r="60" spans="1:131" s="244" customFormat="1" ht="26.25" customHeight="1" x14ac:dyDescent="0.15">
      <c r="A60" s="258">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49"/>
      <c r="BK60" s="249"/>
      <c r="BL60" s="249"/>
      <c r="BM60" s="249"/>
      <c r="BN60" s="249"/>
      <c r="BO60" s="262"/>
      <c r="BP60" s="262"/>
      <c r="BQ60" s="259">
        <v>54</v>
      </c>
      <c r="BR60" s="260"/>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3"/>
    </row>
    <row r="61" spans="1:131" s="244" customFormat="1" ht="26.25" customHeight="1" thickBot="1" x14ac:dyDescent="0.2">
      <c r="A61" s="258">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49"/>
      <c r="BK61" s="249"/>
      <c r="BL61" s="249"/>
      <c r="BM61" s="249"/>
      <c r="BN61" s="249"/>
      <c r="BO61" s="262"/>
      <c r="BP61" s="262"/>
      <c r="BQ61" s="259">
        <v>55</v>
      </c>
      <c r="BR61" s="260"/>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3"/>
    </row>
    <row r="62" spans="1:131" s="244" customFormat="1" ht="26.25" customHeight="1" x14ac:dyDescent="0.15">
      <c r="A62" s="258">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407</v>
      </c>
      <c r="BK62" s="1090"/>
      <c r="BL62" s="1090"/>
      <c r="BM62" s="1090"/>
      <c r="BN62" s="1091"/>
      <c r="BO62" s="262"/>
      <c r="BP62" s="262"/>
      <c r="BQ62" s="259">
        <v>56</v>
      </c>
      <c r="BR62" s="260"/>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3"/>
    </row>
    <row r="63" spans="1:131" s="244" customFormat="1" ht="26.25" customHeight="1" thickBot="1" x14ac:dyDescent="0.2">
      <c r="A63" s="261" t="s">
        <v>387</v>
      </c>
      <c r="B63" s="999" t="s">
        <v>408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499</v>
      </c>
      <c r="AG63" s="1014"/>
      <c r="AH63" s="1014"/>
      <c r="AI63" s="1014"/>
      <c r="AJ63" s="1085"/>
      <c r="AK63" s="1086"/>
      <c r="AL63" s="1018"/>
      <c r="AM63" s="1018"/>
      <c r="AN63" s="1018"/>
      <c r="AO63" s="1018"/>
      <c r="AP63" s="1014">
        <v>6717</v>
      </c>
      <c r="AQ63" s="1014"/>
      <c r="AR63" s="1014"/>
      <c r="AS63" s="1014"/>
      <c r="AT63" s="1014"/>
      <c r="AU63" s="1014">
        <v>4094</v>
      </c>
      <c r="AV63" s="1014"/>
      <c r="AW63" s="1014"/>
      <c r="AX63" s="1014"/>
      <c r="AY63" s="1014"/>
      <c r="AZ63" s="1080"/>
      <c r="BA63" s="1080"/>
      <c r="BB63" s="1080"/>
      <c r="BC63" s="1080"/>
      <c r="BD63" s="1080"/>
      <c r="BE63" s="1015"/>
      <c r="BF63" s="1015"/>
      <c r="BG63" s="1015"/>
      <c r="BH63" s="1015"/>
      <c r="BI63" s="1016"/>
      <c r="BJ63" s="1081" t="s">
        <v>409</v>
      </c>
      <c r="BK63" s="1006"/>
      <c r="BL63" s="1006"/>
      <c r="BM63" s="1006"/>
      <c r="BN63" s="1082"/>
      <c r="BO63" s="262"/>
      <c r="BP63" s="262"/>
      <c r="BQ63" s="259">
        <v>57</v>
      </c>
      <c r="BR63" s="260"/>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3"/>
    </row>
    <row r="64" spans="1:131" s="244" customFormat="1" ht="26.25" customHeight="1" x14ac:dyDescent="0.15">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59">
        <v>58</v>
      </c>
      <c r="BR64" s="260"/>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3"/>
    </row>
    <row r="65" spans="1:131" s="244" customFormat="1" ht="26.25" customHeight="1" thickBot="1" x14ac:dyDescent="0.2">
      <c r="A65" s="249" t="s">
        <v>410</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62"/>
      <c r="BF65" s="262"/>
      <c r="BG65" s="262"/>
      <c r="BH65" s="262"/>
      <c r="BI65" s="262"/>
      <c r="BJ65" s="262"/>
      <c r="BK65" s="262"/>
      <c r="BL65" s="262"/>
      <c r="BM65" s="262"/>
      <c r="BN65" s="262"/>
      <c r="BO65" s="262"/>
      <c r="BP65" s="262"/>
      <c r="BQ65" s="259">
        <v>59</v>
      </c>
      <c r="BR65" s="260"/>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3"/>
    </row>
    <row r="66" spans="1:131" s="244" customFormat="1" ht="26.25" customHeight="1" x14ac:dyDescent="0.15">
      <c r="A66" s="1050" t="s">
        <v>411</v>
      </c>
      <c r="B66" s="1051"/>
      <c r="C66" s="1051"/>
      <c r="D66" s="1051"/>
      <c r="E66" s="1051"/>
      <c r="F66" s="1051"/>
      <c r="G66" s="1051"/>
      <c r="H66" s="1051"/>
      <c r="I66" s="1051"/>
      <c r="J66" s="1051"/>
      <c r="K66" s="1051"/>
      <c r="L66" s="1051"/>
      <c r="M66" s="1051"/>
      <c r="N66" s="1051"/>
      <c r="O66" s="1051"/>
      <c r="P66" s="1052"/>
      <c r="Q66" s="1056" t="s">
        <v>412</v>
      </c>
      <c r="R66" s="1057"/>
      <c r="S66" s="1057"/>
      <c r="T66" s="1057"/>
      <c r="U66" s="1058"/>
      <c r="V66" s="1056" t="s">
        <v>413</v>
      </c>
      <c r="W66" s="1057"/>
      <c r="X66" s="1057"/>
      <c r="Y66" s="1057"/>
      <c r="Z66" s="1058"/>
      <c r="AA66" s="1056" t="s">
        <v>414</v>
      </c>
      <c r="AB66" s="1057"/>
      <c r="AC66" s="1057"/>
      <c r="AD66" s="1057"/>
      <c r="AE66" s="1058"/>
      <c r="AF66" s="1062" t="s">
        <v>415</v>
      </c>
      <c r="AG66" s="1063"/>
      <c r="AH66" s="1063"/>
      <c r="AI66" s="1063"/>
      <c r="AJ66" s="1064"/>
      <c r="AK66" s="1056" t="s">
        <v>396</v>
      </c>
      <c r="AL66" s="1051"/>
      <c r="AM66" s="1051"/>
      <c r="AN66" s="1051"/>
      <c r="AO66" s="1052"/>
      <c r="AP66" s="1056" t="s">
        <v>397</v>
      </c>
      <c r="AQ66" s="1057"/>
      <c r="AR66" s="1057"/>
      <c r="AS66" s="1057"/>
      <c r="AT66" s="1058"/>
      <c r="AU66" s="1056" t="s">
        <v>416</v>
      </c>
      <c r="AV66" s="1057"/>
      <c r="AW66" s="1057"/>
      <c r="AX66" s="1057"/>
      <c r="AY66" s="1058"/>
      <c r="AZ66" s="1056" t="s">
        <v>375</v>
      </c>
      <c r="BA66" s="1057"/>
      <c r="BB66" s="1057"/>
      <c r="BC66" s="1057"/>
      <c r="BD66" s="1072"/>
      <c r="BE66" s="262"/>
      <c r="BF66" s="262"/>
      <c r="BG66" s="262"/>
      <c r="BH66" s="262"/>
      <c r="BI66" s="262"/>
      <c r="BJ66" s="262"/>
      <c r="BK66" s="262"/>
      <c r="BL66" s="262"/>
      <c r="BM66" s="262"/>
      <c r="BN66" s="262"/>
      <c r="BO66" s="262"/>
      <c r="BP66" s="262"/>
      <c r="BQ66" s="259">
        <v>60</v>
      </c>
      <c r="BR66" s="264"/>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3"/>
    </row>
    <row r="67" spans="1:131" s="244"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2"/>
      <c r="BF67" s="262"/>
      <c r="BG67" s="262"/>
      <c r="BH67" s="262"/>
      <c r="BI67" s="262"/>
      <c r="BJ67" s="262"/>
      <c r="BK67" s="262"/>
      <c r="BL67" s="262"/>
      <c r="BM67" s="262"/>
      <c r="BN67" s="262"/>
      <c r="BO67" s="262"/>
      <c r="BP67" s="262"/>
      <c r="BQ67" s="259">
        <v>61</v>
      </c>
      <c r="BR67" s="264"/>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3"/>
    </row>
    <row r="68" spans="1:131" s="244" customFormat="1" ht="26.25" customHeight="1" thickTop="1" x14ac:dyDescent="0.15">
      <c r="A68" s="255">
        <v>1</v>
      </c>
      <c r="B68" s="1040" t="s">
        <v>578</v>
      </c>
      <c r="C68" s="1041"/>
      <c r="D68" s="1041"/>
      <c r="E68" s="1041"/>
      <c r="F68" s="1041"/>
      <c r="G68" s="1041"/>
      <c r="H68" s="1041"/>
      <c r="I68" s="1041"/>
      <c r="J68" s="1041"/>
      <c r="K68" s="1041"/>
      <c r="L68" s="1041"/>
      <c r="M68" s="1041"/>
      <c r="N68" s="1041"/>
      <c r="O68" s="1041"/>
      <c r="P68" s="1042"/>
      <c r="Q68" s="1043">
        <v>4395</v>
      </c>
      <c r="R68" s="1037"/>
      <c r="S68" s="1037"/>
      <c r="T68" s="1037"/>
      <c r="U68" s="1037"/>
      <c r="V68" s="1037">
        <v>4261</v>
      </c>
      <c r="W68" s="1037"/>
      <c r="X68" s="1037"/>
      <c r="Y68" s="1037"/>
      <c r="Z68" s="1037"/>
      <c r="AA68" s="1037">
        <v>134</v>
      </c>
      <c r="AB68" s="1037"/>
      <c r="AC68" s="1037"/>
      <c r="AD68" s="1037"/>
      <c r="AE68" s="1037"/>
      <c r="AF68" s="1037">
        <v>131</v>
      </c>
      <c r="AG68" s="1037"/>
      <c r="AH68" s="1037"/>
      <c r="AI68" s="1037"/>
      <c r="AJ68" s="1037"/>
      <c r="AK68" s="1037">
        <v>238</v>
      </c>
      <c r="AL68" s="1037"/>
      <c r="AM68" s="1037"/>
      <c r="AN68" s="1037"/>
      <c r="AO68" s="1037"/>
      <c r="AP68" s="1037">
        <v>2742</v>
      </c>
      <c r="AQ68" s="1037"/>
      <c r="AR68" s="1037"/>
      <c r="AS68" s="1037"/>
      <c r="AT68" s="1037"/>
      <c r="AU68" s="1037">
        <v>1344</v>
      </c>
      <c r="AV68" s="1037"/>
      <c r="AW68" s="1037"/>
      <c r="AX68" s="1037"/>
      <c r="AY68" s="1037"/>
      <c r="AZ68" s="1038"/>
      <c r="BA68" s="1038"/>
      <c r="BB68" s="1038"/>
      <c r="BC68" s="1038"/>
      <c r="BD68" s="1039"/>
      <c r="BE68" s="262"/>
      <c r="BF68" s="262"/>
      <c r="BG68" s="262"/>
      <c r="BH68" s="262"/>
      <c r="BI68" s="262"/>
      <c r="BJ68" s="262"/>
      <c r="BK68" s="262"/>
      <c r="BL68" s="262"/>
      <c r="BM68" s="262"/>
      <c r="BN68" s="262"/>
      <c r="BO68" s="262"/>
      <c r="BP68" s="262"/>
      <c r="BQ68" s="259">
        <v>62</v>
      </c>
      <c r="BR68" s="264"/>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3"/>
    </row>
    <row r="69" spans="1:131" s="244" customFormat="1" ht="26.25" customHeight="1" x14ac:dyDescent="0.15">
      <c r="A69" s="258">
        <v>2</v>
      </c>
      <c r="B69" s="1029" t="s">
        <v>579</v>
      </c>
      <c r="C69" s="1030"/>
      <c r="D69" s="1030"/>
      <c r="E69" s="1030"/>
      <c r="F69" s="1030"/>
      <c r="G69" s="1030"/>
      <c r="H69" s="1030"/>
      <c r="I69" s="1030"/>
      <c r="J69" s="1030"/>
      <c r="K69" s="1030"/>
      <c r="L69" s="1030"/>
      <c r="M69" s="1030"/>
      <c r="N69" s="1030"/>
      <c r="O69" s="1030"/>
      <c r="P69" s="1031"/>
      <c r="Q69" s="1032">
        <v>190</v>
      </c>
      <c r="R69" s="1026"/>
      <c r="S69" s="1026"/>
      <c r="T69" s="1026"/>
      <c r="U69" s="1026"/>
      <c r="V69" s="1026">
        <v>158</v>
      </c>
      <c r="W69" s="1026"/>
      <c r="X69" s="1026"/>
      <c r="Y69" s="1026"/>
      <c r="Z69" s="1026"/>
      <c r="AA69" s="1026">
        <v>31</v>
      </c>
      <c r="AB69" s="1026"/>
      <c r="AC69" s="1026"/>
      <c r="AD69" s="1026"/>
      <c r="AE69" s="1026"/>
      <c r="AF69" s="1026">
        <v>31</v>
      </c>
      <c r="AG69" s="1026"/>
      <c r="AH69" s="1026"/>
      <c r="AI69" s="1026"/>
      <c r="AJ69" s="1026"/>
      <c r="AK69" s="1026" t="s">
        <v>580</v>
      </c>
      <c r="AL69" s="1026"/>
      <c r="AM69" s="1026"/>
      <c r="AN69" s="1026"/>
      <c r="AO69" s="1026"/>
      <c r="AP69" s="1026" t="s">
        <v>580</v>
      </c>
      <c r="AQ69" s="1026"/>
      <c r="AR69" s="1026"/>
      <c r="AS69" s="1026"/>
      <c r="AT69" s="1026"/>
      <c r="AU69" s="1026" t="s">
        <v>580</v>
      </c>
      <c r="AV69" s="1026"/>
      <c r="AW69" s="1026"/>
      <c r="AX69" s="1026"/>
      <c r="AY69" s="1026"/>
      <c r="AZ69" s="1027"/>
      <c r="BA69" s="1027"/>
      <c r="BB69" s="1027"/>
      <c r="BC69" s="1027"/>
      <c r="BD69" s="1028"/>
      <c r="BE69" s="262"/>
      <c r="BF69" s="262"/>
      <c r="BG69" s="262"/>
      <c r="BH69" s="262"/>
      <c r="BI69" s="262"/>
      <c r="BJ69" s="262"/>
      <c r="BK69" s="262"/>
      <c r="BL69" s="262"/>
      <c r="BM69" s="262"/>
      <c r="BN69" s="262"/>
      <c r="BO69" s="262"/>
      <c r="BP69" s="262"/>
      <c r="BQ69" s="259">
        <v>63</v>
      </c>
      <c r="BR69" s="264"/>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3"/>
    </row>
    <row r="70" spans="1:131" s="244" customFormat="1" ht="26.25" customHeight="1" x14ac:dyDescent="0.15">
      <c r="A70" s="258">
        <v>3</v>
      </c>
      <c r="B70" s="1029" t="s">
        <v>581</v>
      </c>
      <c r="C70" s="1030"/>
      <c r="D70" s="1030"/>
      <c r="E70" s="1030"/>
      <c r="F70" s="1030"/>
      <c r="G70" s="1030"/>
      <c r="H70" s="1030"/>
      <c r="I70" s="1030"/>
      <c r="J70" s="1030"/>
      <c r="K70" s="1030"/>
      <c r="L70" s="1030"/>
      <c r="M70" s="1030"/>
      <c r="N70" s="1030"/>
      <c r="O70" s="1030"/>
      <c r="P70" s="1031"/>
      <c r="Q70" s="1032">
        <v>7641</v>
      </c>
      <c r="R70" s="1026"/>
      <c r="S70" s="1026"/>
      <c r="T70" s="1026"/>
      <c r="U70" s="1026"/>
      <c r="V70" s="1026">
        <v>8023</v>
      </c>
      <c r="W70" s="1026"/>
      <c r="X70" s="1026"/>
      <c r="Y70" s="1026"/>
      <c r="Z70" s="1026"/>
      <c r="AA70" s="1026">
        <v>-382</v>
      </c>
      <c r="AB70" s="1026"/>
      <c r="AC70" s="1026"/>
      <c r="AD70" s="1026"/>
      <c r="AE70" s="1026"/>
      <c r="AF70" s="1026">
        <v>1033</v>
      </c>
      <c r="AG70" s="1026"/>
      <c r="AH70" s="1026"/>
      <c r="AI70" s="1026"/>
      <c r="AJ70" s="1026"/>
      <c r="AK70" s="1026">
        <v>764</v>
      </c>
      <c r="AL70" s="1026"/>
      <c r="AM70" s="1026"/>
      <c r="AN70" s="1026"/>
      <c r="AO70" s="1026"/>
      <c r="AP70" s="1026">
        <v>7033</v>
      </c>
      <c r="AQ70" s="1026"/>
      <c r="AR70" s="1026"/>
      <c r="AS70" s="1026"/>
      <c r="AT70" s="1026"/>
      <c r="AU70" s="1026">
        <v>2856</v>
      </c>
      <c r="AV70" s="1026"/>
      <c r="AW70" s="1026"/>
      <c r="AX70" s="1026"/>
      <c r="AY70" s="1026"/>
      <c r="AZ70" s="1027"/>
      <c r="BA70" s="1027"/>
      <c r="BB70" s="1027"/>
      <c r="BC70" s="1027"/>
      <c r="BD70" s="1028"/>
      <c r="BE70" s="262"/>
      <c r="BF70" s="262"/>
      <c r="BG70" s="262"/>
      <c r="BH70" s="262"/>
      <c r="BI70" s="262"/>
      <c r="BJ70" s="262"/>
      <c r="BK70" s="262"/>
      <c r="BL70" s="262"/>
      <c r="BM70" s="262"/>
      <c r="BN70" s="262"/>
      <c r="BO70" s="262"/>
      <c r="BP70" s="262"/>
      <c r="BQ70" s="259">
        <v>64</v>
      </c>
      <c r="BR70" s="264"/>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3"/>
    </row>
    <row r="71" spans="1:131" s="244" customFormat="1" ht="26.25" customHeight="1" x14ac:dyDescent="0.15">
      <c r="A71" s="258">
        <v>4</v>
      </c>
      <c r="B71" s="1029" t="s">
        <v>582</v>
      </c>
      <c r="C71" s="1030"/>
      <c r="D71" s="1030"/>
      <c r="E71" s="1030"/>
      <c r="F71" s="1030"/>
      <c r="G71" s="1030"/>
      <c r="H71" s="1030"/>
      <c r="I71" s="1030"/>
      <c r="J71" s="1030"/>
      <c r="K71" s="1030"/>
      <c r="L71" s="1030"/>
      <c r="M71" s="1030"/>
      <c r="N71" s="1030"/>
      <c r="O71" s="1030"/>
      <c r="P71" s="1031"/>
      <c r="Q71" s="1032">
        <v>1184</v>
      </c>
      <c r="R71" s="1026"/>
      <c r="S71" s="1026"/>
      <c r="T71" s="1026"/>
      <c r="U71" s="1026"/>
      <c r="V71" s="1026">
        <v>1131</v>
      </c>
      <c r="W71" s="1026"/>
      <c r="X71" s="1026"/>
      <c r="Y71" s="1026"/>
      <c r="Z71" s="1026"/>
      <c r="AA71" s="1026">
        <v>53</v>
      </c>
      <c r="AB71" s="1026"/>
      <c r="AC71" s="1026"/>
      <c r="AD71" s="1026"/>
      <c r="AE71" s="1026"/>
      <c r="AF71" s="1026">
        <v>53</v>
      </c>
      <c r="AG71" s="1026"/>
      <c r="AH71" s="1026"/>
      <c r="AI71" s="1026"/>
      <c r="AJ71" s="1026"/>
      <c r="AK71" s="1026">
        <v>88</v>
      </c>
      <c r="AL71" s="1026"/>
      <c r="AM71" s="1026"/>
      <c r="AN71" s="1026"/>
      <c r="AO71" s="1026"/>
      <c r="AP71" s="1026">
        <v>5430</v>
      </c>
      <c r="AQ71" s="1026"/>
      <c r="AR71" s="1026"/>
      <c r="AS71" s="1026"/>
      <c r="AT71" s="1026"/>
      <c r="AU71" s="1026">
        <v>4052</v>
      </c>
      <c r="AV71" s="1026"/>
      <c r="AW71" s="1026"/>
      <c r="AX71" s="1026"/>
      <c r="AY71" s="1026"/>
      <c r="AZ71" s="1027"/>
      <c r="BA71" s="1027"/>
      <c r="BB71" s="1027"/>
      <c r="BC71" s="1027"/>
      <c r="BD71" s="1028"/>
      <c r="BE71" s="262"/>
      <c r="BF71" s="262"/>
      <c r="BG71" s="262"/>
      <c r="BH71" s="262"/>
      <c r="BI71" s="262"/>
      <c r="BJ71" s="262"/>
      <c r="BK71" s="262"/>
      <c r="BL71" s="262"/>
      <c r="BM71" s="262"/>
      <c r="BN71" s="262"/>
      <c r="BO71" s="262"/>
      <c r="BP71" s="262"/>
      <c r="BQ71" s="259">
        <v>65</v>
      </c>
      <c r="BR71" s="264"/>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3"/>
    </row>
    <row r="72" spans="1:131" s="244" customFormat="1" ht="26.25" customHeight="1" x14ac:dyDescent="0.15">
      <c r="A72" s="258">
        <v>5</v>
      </c>
      <c r="B72" s="1029" t="s">
        <v>583</v>
      </c>
      <c r="C72" s="1030"/>
      <c r="D72" s="1030"/>
      <c r="E72" s="1030"/>
      <c r="F72" s="1030"/>
      <c r="G72" s="1030"/>
      <c r="H72" s="1030"/>
      <c r="I72" s="1030"/>
      <c r="J72" s="1030"/>
      <c r="K72" s="1030"/>
      <c r="L72" s="1030"/>
      <c r="M72" s="1030"/>
      <c r="N72" s="1030"/>
      <c r="O72" s="1030"/>
      <c r="P72" s="1031"/>
      <c r="Q72" s="1032">
        <v>95</v>
      </c>
      <c r="R72" s="1026"/>
      <c r="S72" s="1026"/>
      <c r="T72" s="1026"/>
      <c r="U72" s="1026"/>
      <c r="V72" s="1026">
        <v>85</v>
      </c>
      <c r="W72" s="1026"/>
      <c r="X72" s="1026"/>
      <c r="Y72" s="1026"/>
      <c r="Z72" s="1026"/>
      <c r="AA72" s="1026">
        <v>10</v>
      </c>
      <c r="AB72" s="1026"/>
      <c r="AC72" s="1026"/>
      <c r="AD72" s="1026"/>
      <c r="AE72" s="1026"/>
      <c r="AF72" s="1026">
        <v>10</v>
      </c>
      <c r="AG72" s="1026"/>
      <c r="AH72" s="1026"/>
      <c r="AI72" s="1026"/>
      <c r="AJ72" s="1026"/>
      <c r="AK72" s="1026" t="s">
        <v>580</v>
      </c>
      <c r="AL72" s="1026"/>
      <c r="AM72" s="1026"/>
      <c r="AN72" s="1026"/>
      <c r="AO72" s="1026"/>
      <c r="AP72" s="1026" t="s">
        <v>580</v>
      </c>
      <c r="AQ72" s="1026"/>
      <c r="AR72" s="1026"/>
      <c r="AS72" s="1026"/>
      <c r="AT72" s="1026"/>
      <c r="AU72" s="1026" t="s">
        <v>580</v>
      </c>
      <c r="AV72" s="1026"/>
      <c r="AW72" s="1026"/>
      <c r="AX72" s="1026"/>
      <c r="AY72" s="1026"/>
      <c r="AZ72" s="1027"/>
      <c r="BA72" s="1027"/>
      <c r="BB72" s="1027"/>
      <c r="BC72" s="1027"/>
      <c r="BD72" s="1028"/>
      <c r="BE72" s="262"/>
      <c r="BF72" s="262"/>
      <c r="BG72" s="262"/>
      <c r="BH72" s="262"/>
      <c r="BI72" s="262"/>
      <c r="BJ72" s="262"/>
      <c r="BK72" s="262"/>
      <c r="BL72" s="262"/>
      <c r="BM72" s="262"/>
      <c r="BN72" s="262"/>
      <c r="BO72" s="262"/>
      <c r="BP72" s="262"/>
      <c r="BQ72" s="259">
        <v>66</v>
      </c>
      <c r="BR72" s="264"/>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3"/>
    </row>
    <row r="73" spans="1:131" s="244" customFormat="1" ht="26.25" customHeight="1" x14ac:dyDescent="0.15">
      <c r="A73" s="258">
        <v>6</v>
      </c>
      <c r="B73" s="1029" t="s">
        <v>584</v>
      </c>
      <c r="C73" s="1030"/>
      <c r="D73" s="1030"/>
      <c r="E73" s="1030"/>
      <c r="F73" s="1030"/>
      <c r="G73" s="1030"/>
      <c r="H73" s="1030"/>
      <c r="I73" s="1030"/>
      <c r="J73" s="1030"/>
      <c r="K73" s="1030"/>
      <c r="L73" s="1030"/>
      <c r="M73" s="1030"/>
      <c r="N73" s="1030"/>
      <c r="O73" s="1030"/>
      <c r="P73" s="1031"/>
      <c r="Q73" s="1032">
        <v>244880</v>
      </c>
      <c r="R73" s="1026"/>
      <c r="S73" s="1026"/>
      <c r="T73" s="1026"/>
      <c r="U73" s="1026"/>
      <c r="V73" s="1026">
        <v>239644</v>
      </c>
      <c r="W73" s="1026"/>
      <c r="X73" s="1026"/>
      <c r="Y73" s="1026"/>
      <c r="Z73" s="1026"/>
      <c r="AA73" s="1026">
        <v>5236</v>
      </c>
      <c r="AB73" s="1026"/>
      <c r="AC73" s="1026"/>
      <c r="AD73" s="1026"/>
      <c r="AE73" s="1026"/>
      <c r="AF73" s="1026">
        <v>5236</v>
      </c>
      <c r="AG73" s="1026"/>
      <c r="AH73" s="1026"/>
      <c r="AI73" s="1026"/>
      <c r="AJ73" s="1026"/>
      <c r="AK73" s="1026">
        <v>1477</v>
      </c>
      <c r="AL73" s="1026"/>
      <c r="AM73" s="1026"/>
      <c r="AN73" s="1026"/>
      <c r="AO73" s="1026"/>
      <c r="AP73" s="1026" t="s">
        <v>580</v>
      </c>
      <c r="AQ73" s="1026"/>
      <c r="AR73" s="1026"/>
      <c r="AS73" s="1026"/>
      <c r="AT73" s="1026"/>
      <c r="AU73" s="1026" t="s">
        <v>580</v>
      </c>
      <c r="AV73" s="1026"/>
      <c r="AW73" s="1026"/>
      <c r="AX73" s="1026"/>
      <c r="AY73" s="1026"/>
      <c r="AZ73" s="1027"/>
      <c r="BA73" s="1027"/>
      <c r="BB73" s="1027"/>
      <c r="BC73" s="1027"/>
      <c r="BD73" s="1028"/>
      <c r="BE73" s="262"/>
      <c r="BF73" s="262"/>
      <c r="BG73" s="262"/>
      <c r="BH73" s="262"/>
      <c r="BI73" s="262"/>
      <c r="BJ73" s="262"/>
      <c r="BK73" s="262"/>
      <c r="BL73" s="262"/>
      <c r="BM73" s="262"/>
      <c r="BN73" s="262"/>
      <c r="BO73" s="262"/>
      <c r="BP73" s="262"/>
      <c r="BQ73" s="259">
        <v>67</v>
      </c>
      <c r="BR73" s="264"/>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3"/>
    </row>
    <row r="74" spans="1:131" s="244" customFormat="1" ht="26.25" customHeight="1" x14ac:dyDescent="0.15">
      <c r="A74" s="258">
        <v>7</v>
      </c>
      <c r="B74" s="1029" t="s">
        <v>585</v>
      </c>
      <c r="C74" s="1030"/>
      <c r="D74" s="1030"/>
      <c r="E74" s="1030"/>
      <c r="F74" s="1030"/>
      <c r="G74" s="1030"/>
      <c r="H74" s="1030"/>
      <c r="I74" s="1030"/>
      <c r="J74" s="1030"/>
      <c r="K74" s="1030"/>
      <c r="L74" s="1030"/>
      <c r="M74" s="1030"/>
      <c r="N74" s="1030"/>
      <c r="O74" s="1030"/>
      <c r="P74" s="1031"/>
      <c r="Q74" s="1032">
        <v>188</v>
      </c>
      <c r="R74" s="1026"/>
      <c r="S74" s="1026"/>
      <c r="T74" s="1026"/>
      <c r="U74" s="1026"/>
      <c r="V74" s="1026">
        <v>154</v>
      </c>
      <c r="W74" s="1026"/>
      <c r="X74" s="1026"/>
      <c r="Y74" s="1026"/>
      <c r="Z74" s="1026"/>
      <c r="AA74" s="1026">
        <v>34</v>
      </c>
      <c r="AB74" s="1026"/>
      <c r="AC74" s="1026"/>
      <c r="AD74" s="1026"/>
      <c r="AE74" s="1026"/>
      <c r="AF74" s="1026">
        <v>34</v>
      </c>
      <c r="AG74" s="1026"/>
      <c r="AH74" s="1026"/>
      <c r="AI74" s="1026"/>
      <c r="AJ74" s="1026"/>
      <c r="AK74" s="1026">
        <v>40</v>
      </c>
      <c r="AL74" s="1026"/>
      <c r="AM74" s="1026"/>
      <c r="AN74" s="1026"/>
      <c r="AO74" s="1026"/>
      <c r="AP74" s="1026" t="s">
        <v>580</v>
      </c>
      <c r="AQ74" s="1026"/>
      <c r="AR74" s="1026"/>
      <c r="AS74" s="1026"/>
      <c r="AT74" s="1026"/>
      <c r="AU74" s="1026" t="s">
        <v>580</v>
      </c>
      <c r="AV74" s="1026"/>
      <c r="AW74" s="1026"/>
      <c r="AX74" s="1026"/>
      <c r="AY74" s="1026"/>
      <c r="AZ74" s="1027"/>
      <c r="BA74" s="1027"/>
      <c r="BB74" s="1027"/>
      <c r="BC74" s="1027"/>
      <c r="BD74" s="1028"/>
      <c r="BE74" s="262"/>
      <c r="BF74" s="262"/>
      <c r="BG74" s="262"/>
      <c r="BH74" s="262"/>
      <c r="BI74" s="262"/>
      <c r="BJ74" s="262"/>
      <c r="BK74" s="262"/>
      <c r="BL74" s="262"/>
      <c r="BM74" s="262"/>
      <c r="BN74" s="262"/>
      <c r="BO74" s="262"/>
      <c r="BP74" s="262"/>
      <c r="BQ74" s="259">
        <v>68</v>
      </c>
      <c r="BR74" s="264"/>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3"/>
    </row>
    <row r="75" spans="1:131" s="244" customFormat="1" ht="26.25" customHeight="1" x14ac:dyDescent="0.15">
      <c r="A75" s="258">
        <v>8</v>
      </c>
      <c r="B75" s="1029" t="s">
        <v>586</v>
      </c>
      <c r="C75" s="1030"/>
      <c r="D75" s="1030"/>
      <c r="E75" s="1030"/>
      <c r="F75" s="1030"/>
      <c r="G75" s="1030"/>
      <c r="H75" s="1030"/>
      <c r="I75" s="1030"/>
      <c r="J75" s="1030"/>
      <c r="K75" s="1030"/>
      <c r="L75" s="1030"/>
      <c r="M75" s="1030"/>
      <c r="N75" s="1030"/>
      <c r="O75" s="1030"/>
      <c r="P75" s="1031"/>
      <c r="Q75" s="1033">
        <v>9324</v>
      </c>
      <c r="R75" s="1034"/>
      <c r="S75" s="1034"/>
      <c r="T75" s="1034"/>
      <c r="U75" s="1035"/>
      <c r="V75" s="1036">
        <v>8732</v>
      </c>
      <c r="W75" s="1034"/>
      <c r="X75" s="1034"/>
      <c r="Y75" s="1034"/>
      <c r="Z75" s="1035"/>
      <c r="AA75" s="1036">
        <v>593</v>
      </c>
      <c r="AB75" s="1034"/>
      <c r="AC75" s="1034"/>
      <c r="AD75" s="1034"/>
      <c r="AE75" s="1035"/>
      <c r="AF75" s="1036">
        <v>5293</v>
      </c>
      <c r="AG75" s="1034"/>
      <c r="AH75" s="1034"/>
      <c r="AI75" s="1034"/>
      <c r="AJ75" s="1035"/>
      <c r="AK75" s="1036">
        <v>32</v>
      </c>
      <c r="AL75" s="1034"/>
      <c r="AM75" s="1034"/>
      <c r="AN75" s="1034"/>
      <c r="AO75" s="1035"/>
      <c r="AP75" s="1036">
        <v>23412</v>
      </c>
      <c r="AQ75" s="1034"/>
      <c r="AR75" s="1034"/>
      <c r="AS75" s="1034"/>
      <c r="AT75" s="1035"/>
      <c r="AU75" s="1036" t="s">
        <v>580</v>
      </c>
      <c r="AV75" s="1034"/>
      <c r="AW75" s="1034"/>
      <c r="AX75" s="1034"/>
      <c r="AY75" s="1035"/>
      <c r="AZ75" s="1027"/>
      <c r="BA75" s="1027"/>
      <c r="BB75" s="1027"/>
      <c r="BC75" s="1027"/>
      <c r="BD75" s="1028"/>
      <c r="BE75" s="262"/>
      <c r="BF75" s="262"/>
      <c r="BG75" s="262"/>
      <c r="BH75" s="262"/>
      <c r="BI75" s="262"/>
      <c r="BJ75" s="262"/>
      <c r="BK75" s="262"/>
      <c r="BL75" s="262"/>
      <c r="BM75" s="262"/>
      <c r="BN75" s="262"/>
      <c r="BO75" s="262"/>
      <c r="BP75" s="262"/>
      <c r="BQ75" s="259">
        <v>69</v>
      </c>
      <c r="BR75" s="264"/>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3"/>
    </row>
    <row r="76" spans="1:131" s="244" customFormat="1" ht="26.25" customHeight="1" x14ac:dyDescent="0.15">
      <c r="A76" s="258">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2"/>
      <c r="BF76" s="262"/>
      <c r="BG76" s="262"/>
      <c r="BH76" s="262"/>
      <c r="BI76" s="262"/>
      <c r="BJ76" s="262"/>
      <c r="BK76" s="262"/>
      <c r="BL76" s="262"/>
      <c r="BM76" s="262"/>
      <c r="BN76" s="262"/>
      <c r="BO76" s="262"/>
      <c r="BP76" s="262"/>
      <c r="BQ76" s="259">
        <v>70</v>
      </c>
      <c r="BR76" s="264"/>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3"/>
    </row>
    <row r="77" spans="1:131" s="244" customFormat="1" ht="26.25" customHeight="1" x14ac:dyDescent="0.15">
      <c r="A77" s="258">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2"/>
      <c r="BF77" s="262"/>
      <c r="BG77" s="262"/>
      <c r="BH77" s="262"/>
      <c r="BI77" s="262"/>
      <c r="BJ77" s="262"/>
      <c r="BK77" s="262"/>
      <c r="BL77" s="262"/>
      <c r="BM77" s="262"/>
      <c r="BN77" s="262"/>
      <c r="BO77" s="262"/>
      <c r="BP77" s="262"/>
      <c r="BQ77" s="259">
        <v>71</v>
      </c>
      <c r="BR77" s="264"/>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3"/>
    </row>
    <row r="78" spans="1:131" s="244" customFormat="1" ht="26.25" customHeight="1" x14ac:dyDescent="0.15">
      <c r="A78" s="258">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2"/>
      <c r="BF78" s="262"/>
      <c r="BG78" s="262"/>
      <c r="BH78" s="262"/>
      <c r="BI78" s="262"/>
      <c r="BJ78" s="265"/>
      <c r="BK78" s="265"/>
      <c r="BL78" s="265"/>
      <c r="BM78" s="265"/>
      <c r="BN78" s="265"/>
      <c r="BO78" s="262"/>
      <c r="BP78" s="262"/>
      <c r="BQ78" s="259">
        <v>72</v>
      </c>
      <c r="BR78" s="264"/>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3"/>
    </row>
    <row r="79" spans="1:131" s="244" customFormat="1" ht="26.25" customHeight="1" x14ac:dyDescent="0.15">
      <c r="A79" s="258">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2"/>
      <c r="BF79" s="262"/>
      <c r="BG79" s="262"/>
      <c r="BH79" s="262"/>
      <c r="BI79" s="262"/>
      <c r="BJ79" s="265"/>
      <c r="BK79" s="265"/>
      <c r="BL79" s="265"/>
      <c r="BM79" s="265"/>
      <c r="BN79" s="265"/>
      <c r="BO79" s="262"/>
      <c r="BP79" s="262"/>
      <c r="BQ79" s="259">
        <v>73</v>
      </c>
      <c r="BR79" s="264"/>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3"/>
    </row>
    <row r="80" spans="1:131" s="244" customFormat="1" ht="26.25" customHeight="1" x14ac:dyDescent="0.15">
      <c r="A80" s="258">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2"/>
      <c r="BF80" s="262"/>
      <c r="BG80" s="262"/>
      <c r="BH80" s="262"/>
      <c r="BI80" s="262"/>
      <c r="BJ80" s="262"/>
      <c r="BK80" s="262"/>
      <c r="BL80" s="262"/>
      <c r="BM80" s="262"/>
      <c r="BN80" s="262"/>
      <c r="BO80" s="262"/>
      <c r="BP80" s="262"/>
      <c r="BQ80" s="259">
        <v>74</v>
      </c>
      <c r="BR80" s="264"/>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3"/>
    </row>
    <row r="81" spans="1:131" s="244" customFormat="1" ht="26.25" customHeight="1" x14ac:dyDescent="0.15">
      <c r="A81" s="258">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2"/>
      <c r="BF81" s="262"/>
      <c r="BG81" s="262"/>
      <c r="BH81" s="262"/>
      <c r="BI81" s="262"/>
      <c r="BJ81" s="262"/>
      <c r="BK81" s="262"/>
      <c r="BL81" s="262"/>
      <c r="BM81" s="262"/>
      <c r="BN81" s="262"/>
      <c r="BO81" s="262"/>
      <c r="BP81" s="262"/>
      <c r="BQ81" s="259">
        <v>75</v>
      </c>
      <c r="BR81" s="264"/>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3"/>
    </row>
    <row r="82" spans="1:131" s="244" customFormat="1" ht="26.25" customHeight="1" x14ac:dyDescent="0.15">
      <c r="A82" s="258">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2"/>
      <c r="BF82" s="262"/>
      <c r="BG82" s="262"/>
      <c r="BH82" s="262"/>
      <c r="BI82" s="262"/>
      <c r="BJ82" s="262"/>
      <c r="BK82" s="262"/>
      <c r="BL82" s="262"/>
      <c r="BM82" s="262"/>
      <c r="BN82" s="262"/>
      <c r="BO82" s="262"/>
      <c r="BP82" s="262"/>
      <c r="BQ82" s="259">
        <v>76</v>
      </c>
      <c r="BR82" s="264"/>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3"/>
    </row>
    <row r="83" spans="1:131" s="244" customFormat="1" ht="26.25" customHeight="1" x14ac:dyDescent="0.15">
      <c r="A83" s="258">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2"/>
      <c r="BF83" s="262"/>
      <c r="BG83" s="262"/>
      <c r="BH83" s="262"/>
      <c r="BI83" s="262"/>
      <c r="BJ83" s="262"/>
      <c r="BK83" s="262"/>
      <c r="BL83" s="262"/>
      <c r="BM83" s="262"/>
      <c r="BN83" s="262"/>
      <c r="BO83" s="262"/>
      <c r="BP83" s="262"/>
      <c r="BQ83" s="259">
        <v>77</v>
      </c>
      <c r="BR83" s="264"/>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3"/>
    </row>
    <row r="84" spans="1:131" s="244" customFormat="1" ht="26.25" customHeight="1" x14ac:dyDescent="0.15">
      <c r="A84" s="258">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2"/>
      <c r="BF84" s="262"/>
      <c r="BG84" s="262"/>
      <c r="BH84" s="262"/>
      <c r="BI84" s="262"/>
      <c r="BJ84" s="262"/>
      <c r="BK84" s="262"/>
      <c r="BL84" s="262"/>
      <c r="BM84" s="262"/>
      <c r="BN84" s="262"/>
      <c r="BO84" s="262"/>
      <c r="BP84" s="262"/>
      <c r="BQ84" s="259">
        <v>78</v>
      </c>
      <c r="BR84" s="264"/>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3"/>
    </row>
    <row r="85" spans="1:131" s="244" customFormat="1" ht="26.25" customHeight="1" x14ac:dyDescent="0.15">
      <c r="A85" s="258">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2"/>
      <c r="BF85" s="262"/>
      <c r="BG85" s="262"/>
      <c r="BH85" s="262"/>
      <c r="BI85" s="262"/>
      <c r="BJ85" s="262"/>
      <c r="BK85" s="262"/>
      <c r="BL85" s="262"/>
      <c r="BM85" s="262"/>
      <c r="BN85" s="262"/>
      <c r="BO85" s="262"/>
      <c r="BP85" s="262"/>
      <c r="BQ85" s="259">
        <v>79</v>
      </c>
      <c r="BR85" s="264"/>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3"/>
    </row>
    <row r="86" spans="1:131" s="244" customFormat="1" ht="26.25" customHeight="1" x14ac:dyDescent="0.15">
      <c r="A86" s="258">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2"/>
      <c r="BF86" s="262"/>
      <c r="BG86" s="262"/>
      <c r="BH86" s="262"/>
      <c r="BI86" s="262"/>
      <c r="BJ86" s="262"/>
      <c r="BK86" s="262"/>
      <c r="BL86" s="262"/>
      <c r="BM86" s="262"/>
      <c r="BN86" s="262"/>
      <c r="BO86" s="262"/>
      <c r="BP86" s="262"/>
      <c r="BQ86" s="259">
        <v>80</v>
      </c>
      <c r="BR86" s="264"/>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3"/>
    </row>
    <row r="87" spans="1:131" s="244" customFormat="1" ht="26.25" customHeight="1" x14ac:dyDescent="0.15">
      <c r="A87" s="266">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2"/>
      <c r="BF87" s="262"/>
      <c r="BG87" s="262"/>
      <c r="BH87" s="262"/>
      <c r="BI87" s="262"/>
      <c r="BJ87" s="262"/>
      <c r="BK87" s="262"/>
      <c r="BL87" s="262"/>
      <c r="BM87" s="262"/>
      <c r="BN87" s="262"/>
      <c r="BO87" s="262"/>
      <c r="BP87" s="262"/>
      <c r="BQ87" s="259">
        <v>81</v>
      </c>
      <c r="BR87" s="264"/>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3"/>
    </row>
    <row r="88" spans="1:131" s="244" customFormat="1" ht="26.25" customHeight="1" thickBot="1" x14ac:dyDescent="0.2">
      <c r="A88" s="261" t="s">
        <v>387</v>
      </c>
      <c r="B88" s="999" t="s">
        <v>417</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11821</v>
      </c>
      <c r="AG88" s="1014"/>
      <c r="AH88" s="1014"/>
      <c r="AI88" s="1014"/>
      <c r="AJ88" s="1014"/>
      <c r="AK88" s="1018"/>
      <c r="AL88" s="1018"/>
      <c r="AM88" s="1018"/>
      <c r="AN88" s="1018"/>
      <c r="AO88" s="1018"/>
      <c r="AP88" s="1014">
        <v>38617</v>
      </c>
      <c r="AQ88" s="1014"/>
      <c r="AR88" s="1014"/>
      <c r="AS88" s="1014"/>
      <c r="AT88" s="1014"/>
      <c r="AU88" s="1014">
        <v>8252</v>
      </c>
      <c r="AV88" s="1014"/>
      <c r="AW88" s="1014"/>
      <c r="AX88" s="1014"/>
      <c r="AY88" s="1014"/>
      <c r="AZ88" s="1015"/>
      <c r="BA88" s="1015"/>
      <c r="BB88" s="1015"/>
      <c r="BC88" s="1015"/>
      <c r="BD88" s="1016"/>
      <c r="BE88" s="262"/>
      <c r="BF88" s="262"/>
      <c r="BG88" s="262"/>
      <c r="BH88" s="262"/>
      <c r="BI88" s="262"/>
      <c r="BJ88" s="262"/>
      <c r="BK88" s="262"/>
      <c r="BL88" s="262"/>
      <c r="BM88" s="262"/>
      <c r="BN88" s="262"/>
      <c r="BO88" s="262"/>
      <c r="BP88" s="262"/>
      <c r="BQ88" s="259">
        <v>82</v>
      </c>
      <c r="BR88" s="264"/>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3"/>
    </row>
    <row r="89" spans="1:131" s="244" customFormat="1" ht="26.25" hidden="1" customHeight="1" x14ac:dyDescent="0.15">
      <c r="A89" s="267"/>
      <c r="B89" s="268"/>
      <c r="C89" s="268"/>
      <c r="D89" s="268"/>
      <c r="E89" s="268"/>
      <c r="F89" s="268"/>
      <c r="G89" s="268"/>
      <c r="H89" s="268"/>
      <c r="I89" s="268"/>
      <c r="J89" s="268"/>
      <c r="K89" s="268"/>
      <c r="L89" s="268"/>
      <c r="M89" s="268"/>
      <c r="N89" s="268"/>
      <c r="O89" s="268"/>
      <c r="P89" s="268"/>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70"/>
      <c r="BA89" s="270"/>
      <c r="BB89" s="270"/>
      <c r="BC89" s="270"/>
      <c r="BD89" s="270"/>
      <c r="BE89" s="262"/>
      <c r="BF89" s="262"/>
      <c r="BG89" s="262"/>
      <c r="BH89" s="262"/>
      <c r="BI89" s="262"/>
      <c r="BJ89" s="262"/>
      <c r="BK89" s="262"/>
      <c r="BL89" s="262"/>
      <c r="BM89" s="262"/>
      <c r="BN89" s="262"/>
      <c r="BO89" s="262"/>
      <c r="BP89" s="262"/>
      <c r="BQ89" s="259">
        <v>83</v>
      </c>
      <c r="BR89" s="264"/>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3"/>
    </row>
    <row r="90" spans="1:131" s="244" customFormat="1" ht="26.25" hidden="1" customHeight="1" x14ac:dyDescent="0.15">
      <c r="A90" s="267"/>
      <c r="B90" s="268"/>
      <c r="C90" s="268"/>
      <c r="D90" s="268"/>
      <c r="E90" s="268"/>
      <c r="F90" s="268"/>
      <c r="G90" s="268"/>
      <c r="H90" s="268"/>
      <c r="I90" s="268"/>
      <c r="J90" s="268"/>
      <c r="K90" s="268"/>
      <c r="L90" s="268"/>
      <c r="M90" s="268"/>
      <c r="N90" s="268"/>
      <c r="O90" s="268"/>
      <c r="P90" s="268"/>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70"/>
      <c r="BA90" s="270"/>
      <c r="BB90" s="270"/>
      <c r="BC90" s="270"/>
      <c r="BD90" s="270"/>
      <c r="BE90" s="262"/>
      <c r="BF90" s="262"/>
      <c r="BG90" s="262"/>
      <c r="BH90" s="262"/>
      <c r="BI90" s="262"/>
      <c r="BJ90" s="262"/>
      <c r="BK90" s="262"/>
      <c r="BL90" s="262"/>
      <c r="BM90" s="262"/>
      <c r="BN90" s="262"/>
      <c r="BO90" s="262"/>
      <c r="BP90" s="262"/>
      <c r="BQ90" s="259">
        <v>84</v>
      </c>
      <c r="BR90" s="264"/>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3"/>
    </row>
    <row r="91" spans="1:131" s="244" customFormat="1" ht="26.25" hidden="1" customHeight="1" x14ac:dyDescent="0.15">
      <c r="A91" s="267"/>
      <c r="B91" s="268"/>
      <c r="C91" s="268"/>
      <c r="D91" s="268"/>
      <c r="E91" s="268"/>
      <c r="F91" s="268"/>
      <c r="G91" s="268"/>
      <c r="H91" s="268"/>
      <c r="I91" s="268"/>
      <c r="J91" s="268"/>
      <c r="K91" s="268"/>
      <c r="L91" s="268"/>
      <c r="M91" s="268"/>
      <c r="N91" s="268"/>
      <c r="O91" s="268"/>
      <c r="P91" s="268"/>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70"/>
      <c r="BA91" s="270"/>
      <c r="BB91" s="270"/>
      <c r="BC91" s="270"/>
      <c r="BD91" s="270"/>
      <c r="BE91" s="262"/>
      <c r="BF91" s="262"/>
      <c r="BG91" s="262"/>
      <c r="BH91" s="262"/>
      <c r="BI91" s="262"/>
      <c r="BJ91" s="262"/>
      <c r="BK91" s="262"/>
      <c r="BL91" s="262"/>
      <c r="BM91" s="262"/>
      <c r="BN91" s="262"/>
      <c r="BO91" s="262"/>
      <c r="BP91" s="262"/>
      <c r="BQ91" s="259">
        <v>85</v>
      </c>
      <c r="BR91" s="264"/>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3"/>
    </row>
    <row r="92" spans="1:131" s="244" customFormat="1" ht="26.25" hidden="1" customHeight="1" x14ac:dyDescent="0.15">
      <c r="A92" s="267"/>
      <c r="B92" s="268"/>
      <c r="C92" s="268"/>
      <c r="D92" s="268"/>
      <c r="E92" s="268"/>
      <c r="F92" s="268"/>
      <c r="G92" s="268"/>
      <c r="H92" s="268"/>
      <c r="I92" s="268"/>
      <c r="J92" s="268"/>
      <c r="K92" s="268"/>
      <c r="L92" s="268"/>
      <c r="M92" s="268"/>
      <c r="N92" s="268"/>
      <c r="O92" s="268"/>
      <c r="P92" s="268"/>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70"/>
      <c r="BA92" s="270"/>
      <c r="BB92" s="270"/>
      <c r="BC92" s="270"/>
      <c r="BD92" s="270"/>
      <c r="BE92" s="262"/>
      <c r="BF92" s="262"/>
      <c r="BG92" s="262"/>
      <c r="BH92" s="262"/>
      <c r="BI92" s="262"/>
      <c r="BJ92" s="262"/>
      <c r="BK92" s="262"/>
      <c r="BL92" s="262"/>
      <c r="BM92" s="262"/>
      <c r="BN92" s="262"/>
      <c r="BO92" s="262"/>
      <c r="BP92" s="262"/>
      <c r="BQ92" s="259">
        <v>86</v>
      </c>
      <c r="BR92" s="264"/>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3"/>
    </row>
    <row r="93" spans="1:131" s="244" customFormat="1" ht="26.25" hidden="1" customHeight="1" x14ac:dyDescent="0.15">
      <c r="A93" s="267"/>
      <c r="B93" s="268"/>
      <c r="C93" s="268"/>
      <c r="D93" s="268"/>
      <c r="E93" s="268"/>
      <c r="F93" s="268"/>
      <c r="G93" s="268"/>
      <c r="H93" s="268"/>
      <c r="I93" s="268"/>
      <c r="J93" s="268"/>
      <c r="K93" s="268"/>
      <c r="L93" s="268"/>
      <c r="M93" s="268"/>
      <c r="N93" s="268"/>
      <c r="O93" s="268"/>
      <c r="P93" s="268"/>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70"/>
      <c r="BA93" s="270"/>
      <c r="BB93" s="270"/>
      <c r="BC93" s="270"/>
      <c r="BD93" s="270"/>
      <c r="BE93" s="262"/>
      <c r="BF93" s="262"/>
      <c r="BG93" s="262"/>
      <c r="BH93" s="262"/>
      <c r="BI93" s="262"/>
      <c r="BJ93" s="262"/>
      <c r="BK93" s="262"/>
      <c r="BL93" s="262"/>
      <c r="BM93" s="262"/>
      <c r="BN93" s="262"/>
      <c r="BO93" s="262"/>
      <c r="BP93" s="262"/>
      <c r="BQ93" s="259">
        <v>87</v>
      </c>
      <c r="BR93" s="264"/>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3"/>
    </row>
    <row r="94" spans="1:131" s="244" customFormat="1" ht="26.25" hidden="1" customHeight="1" x14ac:dyDescent="0.15">
      <c r="A94" s="267"/>
      <c r="B94" s="268"/>
      <c r="C94" s="268"/>
      <c r="D94" s="268"/>
      <c r="E94" s="268"/>
      <c r="F94" s="268"/>
      <c r="G94" s="268"/>
      <c r="H94" s="268"/>
      <c r="I94" s="268"/>
      <c r="J94" s="268"/>
      <c r="K94" s="268"/>
      <c r="L94" s="268"/>
      <c r="M94" s="268"/>
      <c r="N94" s="268"/>
      <c r="O94" s="268"/>
      <c r="P94" s="268"/>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70"/>
      <c r="BA94" s="270"/>
      <c r="BB94" s="270"/>
      <c r="BC94" s="270"/>
      <c r="BD94" s="270"/>
      <c r="BE94" s="262"/>
      <c r="BF94" s="262"/>
      <c r="BG94" s="262"/>
      <c r="BH94" s="262"/>
      <c r="BI94" s="262"/>
      <c r="BJ94" s="262"/>
      <c r="BK94" s="262"/>
      <c r="BL94" s="262"/>
      <c r="BM94" s="262"/>
      <c r="BN94" s="262"/>
      <c r="BO94" s="262"/>
      <c r="BP94" s="262"/>
      <c r="BQ94" s="259">
        <v>88</v>
      </c>
      <c r="BR94" s="264"/>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3"/>
    </row>
    <row r="95" spans="1:131" s="244" customFormat="1" ht="26.25" hidden="1" customHeight="1" x14ac:dyDescent="0.15">
      <c r="A95" s="267"/>
      <c r="B95" s="268"/>
      <c r="C95" s="268"/>
      <c r="D95" s="268"/>
      <c r="E95" s="268"/>
      <c r="F95" s="268"/>
      <c r="G95" s="268"/>
      <c r="H95" s="268"/>
      <c r="I95" s="268"/>
      <c r="J95" s="268"/>
      <c r="K95" s="268"/>
      <c r="L95" s="268"/>
      <c r="M95" s="268"/>
      <c r="N95" s="268"/>
      <c r="O95" s="268"/>
      <c r="P95" s="268"/>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70"/>
      <c r="BA95" s="270"/>
      <c r="BB95" s="270"/>
      <c r="BC95" s="270"/>
      <c r="BD95" s="270"/>
      <c r="BE95" s="262"/>
      <c r="BF95" s="262"/>
      <c r="BG95" s="262"/>
      <c r="BH95" s="262"/>
      <c r="BI95" s="262"/>
      <c r="BJ95" s="262"/>
      <c r="BK95" s="262"/>
      <c r="BL95" s="262"/>
      <c r="BM95" s="262"/>
      <c r="BN95" s="262"/>
      <c r="BO95" s="262"/>
      <c r="BP95" s="262"/>
      <c r="BQ95" s="259">
        <v>89</v>
      </c>
      <c r="BR95" s="264"/>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3"/>
    </row>
    <row r="96" spans="1:131" s="244" customFormat="1" ht="26.25" hidden="1" customHeight="1" x14ac:dyDescent="0.15">
      <c r="A96" s="267"/>
      <c r="B96" s="268"/>
      <c r="C96" s="268"/>
      <c r="D96" s="268"/>
      <c r="E96" s="268"/>
      <c r="F96" s="268"/>
      <c r="G96" s="268"/>
      <c r="H96" s="268"/>
      <c r="I96" s="268"/>
      <c r="J96" s="268"/>
      <c r="K96" s="268"/>
      <c r="L96" s="268"/>
      <c r="M96" s="268"/>
      <c r="N96" s="268"/>
      <c r="O96" s="268"/>
      <c r="P96" s="268"/>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70"/>
      <c r="BA96" s="270"/>
      <c r="BB96" s="270"/>
      <c r="BC96" s="270"/>
      <c r="BD96" s="270"/>
      <c r="BE96" s="262"/>
      <c r="BF96" s="262"/>
      <c r="BG96" s="262"/>
      <c r="BH96" s="262"/>
      <c r="BI96" s="262"/>
      <c r="BJ96" s="262"/>
      <c r="BK96" s="262"/>
      <c r="BL96" s="262"/>
      <c r="BM96" s="262"/>
      <c r="BN96" s="262"/>
      <c r="BO96" s="262"/>
      <c r="BP96" s="262"/>
      <c r="BQ96" s="259">
        <v>90</v>
      </c>
      <c r="BR96" s="264"/>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3"/>
    </row>
    <row r="97" spans="1:131" s="244" customFormat="1" ht="26.25" hidden="1" customHeight="1" x14ac:dyDescent="0.15">
      <c r="A97" s="267"/>
      <c r="B97" s="268"/>
      <c r="C97" s="268"/>
      <c r="D97" s="268"/>
      <c r="E97" s="268"/>
      <c r="F97" s="268"/>
      <c r="G97" s="268"/>
      <c r="H97" s="268"/>
      <c r="I97" s="268"/>
      <c r="J97" s="268"/>
      <c r="K97" s="268"/>
      <c r="L97" s="268"/>
      <c r="M97" s="268"/>
      <c r="N97" s="268"/>
      <c r="O97" s="268"/>
      <c r="P97" s="268"/>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70"/>
      <c r="BA97" s="270"/>
      <c r="BB97" s="270"/>
      <c r="BC97" s="270"/>
      <c r="BD97" s="270"/>
      <c r="BE97" s="262"/>
      <c r="BF97" s="262"/>
      <c r="BG97" s="262"/>
      <c r="BH97" s="262"/>
      <c r="BI97" s="262"/>
      <c r="BJ97" s="262"/>
      <c r="BK97" s="262"/>
      <c r="BL97" s="262"/>
      <c r="BM97" s="262"/>
      <c r="BN97" s="262"/>
      <c r="BO97" s="262"/>
      <c r="BP97" s="262"/>
      <c r="BQ97" s="259">
        <v>91</v>
      </c>
      <c r="BR97" s="264"/>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3"/>
    </row>
    <row r="98" spans="1:131" s="244" customFormat="1" ht="26.25" hidden="1" customHeight="1" x14ac:dyDescent="0.15">
      <c r="A98" s="267"/>
      <c r="B98" s="268"/>
      <c r="C98" s="268"/>
      <c r="D98" s="268"/>
      <c r="E98" s="268"/>
      <c r="F98" s="268"/>
      <c r="G98" s="268"/>
      <c r="H98" s="268"/>
      <c r="I98" s="268"/>
      <c r="J98" s="268"/>
      <c r="K98" s="268"/>
      <c r="L98" s="268"/>
      <c r="M98" s="268"/>
      <c r="N98" s="268"/>
      <c r="O98" s="268"/>
      <c r="P98" s="268"/>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70"/>
      <c r="BA98" s="270"/>
      <c r="BB98" s="270"/>
      <c r="BC98" s="270"/>
      <c r="BD98" s="270"/>
      <c r="BE98" s="262"/>
      <c r="BF98" s="262"/>
      <c r="BG98" s="262"/>
      <c r="BH98" s="262"/>
      <c r="BI98" s="262"/>
      <c r="BJ98" s="262"/>
      <c r="BK98" s="262"/>
      <c r="BL98" s="262"/>
      <c r="BM98" s="262"/>
      <c r="BN98" s="262"/>
      <c r="BO98" s="262"/>
      <c r="BP98" s="262"/>
      <c r="BQ98" s="259">
        <v>92</v>
      </c>
      <c r="BR98" s="264"/>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3"/>
    </row>
    <row r="99" spans="1:131" s="244" customFormat="1" ht="26.25" hidden="1" customHeight="1" x14ac:dyDescent="0.15">
      <c r="A99" s="267"/>
      <c r="B99" s="268"/>
      <c r="C99" s="268"/>
      <c r="D99" s="268"/>
      <c r="E99" s="268"/>
      <c r="F99" s="268"/>
      <c r="G99" s="268"/>
      <c r="H99" s="268"/>
      <c r="I99" s="268"/>
      <c r="J99" s="268"/>
      <c r="K99" s="268"/>
      <c r="L99" s="268"/>
      <c r="M99" s="268"/>
      <c r="N99" s="268"/>
      <c r="O99" s="268"/>
      <c r="P99" s="268"/>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70"/>
      <c r="BA99" s="270"/>
      <c r="BB99" s="270"/>
      <c r="BC99" s="270"/>
      <c r="BD99" s="270"/>
      <c r="BE99" s="262"/>
      <c r="BF99" s="262"/>
      <c r="BG99" s="262"/>
      <c r="BH99" s="262"/>
      <c r="BI99" s="262"/>
      <c r="BJ99" s="262"/>
      <c r="BK99" s="262"/>
      <c r="BL99" s="262"/>
      <c r="BM99" s="262"/>
      <c r="BN99" s="262"/>
      <c r="BO99" s="262"/>
      <c r="BP99" s="262"/>
      <c r="BQ99" s="259">
        <v>93</v>
      </c>
      <c r="BR99" s="264"/>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3"/>
    </row>
    <row r="100" spans="1:131" s="244" customFormat="1" ht="26.25" hidden="1" customHeight="1" x14ac:dyDescent="0.15">
      <c r="A100" s="267"/>
      <c r="B100" s="268"/>
      <c r="C100" s="268"/>
      <c r="D100" s="268"/>
      <c r="E100" s="268"/>
      <c r="F100" s="268"/>
      <c r="G100" s="268"/>
      <c r="H100" s="268"/>
      <c r="I100" s="268"/>
      <c r="J100" s="268"/>
      <c r="K100" s="268"/>
      <c r="L100" s="268"/>
      <c r="M100" s="268"/>
      <c r="N100" s="268"/>
      <c r="O100" s="268"/>
      <c r="P100" s="268"/>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70"/>
      <c r="BA100" s="270"/>
      <c r="BB100" s="270"/>
      <c r="BC100" s="270"/>
      <c r="BD100" s="270"/>
      <c r="BE100" s="262"/>
      <c r="BF100" s="262"/>
      <c r="BG100" s="262"/>
      <c r="BH100" s="262"/>
      <c r="BI100" s="262"/>
      <c r="BJ100" s="262"/>
      <c r="BK100" s="262"/>
      <c r="BL100" s="262"/>
      <c r="BM100" s="262"/>
      <c r="BN100" s="262"/>
      <c r="BO100" s="262"/>
      <c r="BP100" s="262"/>
      <c r="BQ100" s="259">
        <v>94</v>
      </c>
      <c r="BR100" s="264"/>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3"/>
    </row>
    <row r="101" spans="1:131" s="244" customFormat="1" ht="26.25" hidden="1" customHeight="1" x14ac:dyDescent="0.15">
      <c r="A101" s="267"/>
      <c r="B101" s="268"/>
      <c r="C101" s="268"/>
      <c r="D101" s="268"/>
      <c r="E101" s="268"/>
      <c r="F101" s="268"/>
      <c r="G101" s="268"/>
      <c r="H101" s="268"/>
      <c r="I101" s="268"/>
      <c r="J101" s="268"/>
      <c r="K101" s="268"/>
      <c r="L101" s="268"/>
      <c r="M101" s="268"/>
      <c r="N101" s="268"/>
      <c r="O101" s="268"/>
      <c r="P101" s="268"/>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70"/>
      <c r="BA101" s="270"/>
      <c r="BB101" s="270"/>
      <c r="BC101" s="270"/>
      <c r="BD101" s="270"/>
      <c r="BE101" s="262"/>
      <c r="BF101" s="262"/>
      <c r="BG101" s="262"/>
      <c r="BH101" s="262"/>
      <c r="BI101" s="262"/>
      <c r="BJ101" s="262"/>
      <c r="BK101" s="262"/>
      <c r="BL101" s="262"/>
      <c r="BM101" s="262"/>
      <c r="BN101" s="262"/>
      <c r="BO101" s="262"/>
      <c r="BP101" s="262"/>
      <c r="BQ101" s="259">
        <v>95</v>
      </c>
      <c r="BR101" s="264"/>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3"/>
    </row>
    <row r="102" spans="1:131" s="244" customFormat="1" ht="26.25" customHeight="1" thickBot="1" x14ac:dyDescent="0.2">
      <c r="A102" s="267"/>
      <c r="B102" s="268"/>
      <c r="C102" s="268"/>
      <c r="D102" s="268"/>
      <c r="E102" s="268"/>
      <c r="F102" s="268"/>
      <c r="G102" s="268"/>
      <c r="H102" s="268"/>
      <c r="I102" s="268"/>
      <c r="J102" s="268"/>
      <c r="K102" s="268"/>
      <c r="L102" s="268"/>
      <c r="M102" s="268"/>
      <c r="N102" s="268"/>
      <c r="O102" s="268"/>
      <c r="P102" s="268"/>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70"/>
      <c r="BA102" s="270"/>
      <c r="BB102" s="270"/>
      <c r="BC102" s="270"/>
      <c r="BD102" s="270"/>
      <c r="BE102" s="262"/>
      <c r="BF102" s="262"/>
      <c r="BG102" s="262"/>
      <c r="BH102" s="262"/>
      <c r="BI102" s="262"/>
      <c r="BJ102" s="262"/>
      <c r="BK102" s="262"/>
      <c r="BL102" s="262"/>
      <c r="BM102" s="262"/>
      <c r="BN102" s="262"/>
      <c r="BO102" s="262"/>
      <c r="BP102" s="262"/>
      <c r="BQ102" s="261" t="s">
        <v>387</v>
      </c>
      <c r="BR102" s="999" t="s">
        <v>418</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3"/>
    </row>
    <row r="103" spans="1:131" s="244" customFormat="1" ht="26.25" customHeight="1" x14ac:dyDescent="0.15">
      <c r="A103" s="267"/>
      <c r="B103" s="268"/>
      <c r="C103" s="268"/>
      <c r="D103" s="268"/>
      <c r="E103" s="268"/>
      <c r="F103" s="268"/>
      <c r="G103" s="268"/>
      <c r="H103" s="268"/>
      <c r="I103" s="268"/>
      <c r="J103" s="268"/>
      <c r="K103" s="268"/>
      <c r="L103" s="268"/>
      <c r="M103" s="268"/>
      <c r="N103" s="268"/>
      <c r="O103" s="268"/>
      <c r="P103" s="268"/>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70"/>
      <c r="BA103" s="270"/>
      <c r="BB103" s="270"/>
      <c r="BC103" s="270"/>
      <c r="BD103" s="270"/>
      <c r="BE103" s="262"/>
      <c r="BF103" s="262"/>
      <c r="BG103" s="262"/>
      <c r="BH103" s="262"/>
      <c r="BI103" s="262"/>
      <c r="BJ103" s="262"/>
      <c r="BK103" s="262"/>
      <c r="BL103" s="262"/>
      <c r="BM103" s="262"/>
      <c r="BN103" s="262"/>
      <c r="BO103" s="262"/>
      <c r="BP103" s="262"/>
      <c r="BQ103" s="991" t="s">
        <v>419</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3"/>
    </row>
    <row r="104" spans="1:131" s="244" customFormat="1" ht="26.25" customHeight="1" x14ac:dyDescent="0.15">
      <c r="A104" s="267"/>
      <c r="B104" s="268"/>
      <c r="C104" s="268"/>
      <c r="D104" s="268"/>
      <c r="E104" s="268"/>
      <c r="F104" s="268"/>
      <c r="G104" s="268"/>
      <c r="H104" s="268"/>
      <c r="I104" s="268"/>
      <c r="J104" s="268"/>
      <c r="K104" s="268"/>
      <c r="L104" s="268"/>
      <c r="M104" s="268"/>
      <c r="N104" s="268"/>
      <c r="O104" s="268"/>
      <c r="P104" s="268"/>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70"/>
      <c r="BA104" s="270"/>
      <c r="BB104" s="270"/>
      <c r="BC104" s="270"/>
      <c r="BD104" s="270"/>
      <c r="BE104" s="262"/>
      <c r="BF104" s="262"/>
      <c r="BG104" s="262"/>
      <c r="BH104" s="262"/>
      <c r="BI104" s="262"/>
      <c r="BJ104" s="262"/>
      <c r="BK104" s="262"/>
      <c r="BL104" s="262"/>
      <c r="BM104" s="262"/>
      <c r="BN104" s="262"/>
      <c r="BO104" s="262"/>
      <c r="BP104" s="262"/>
      <c r="BQ104" s="992" t="s">
        <v>420</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3"/>
    </row>
    <row r="105" spans="1:131" s="244" customFormat="1" ht="11.25" customHeight="1" x14ac:dyDescent="0.15">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43"/>
    </row>
    <row r="106" spans="1:131" s="244" customFormat="1" ht="11.25" customHeight="1" x14ac:dyDescent="0.15">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43"/>
    </row>
    <row r="107" spans="1:131" s="243" customFormat="1" ht="26.25" customHeight="1" thickBot="1" x14ac:dyDescent="0.2">
      <c r="A107" s="272" t="s">
        <v>421</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2" t="s">
        <v>422</v>
      </c>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row>
    <row r="108" spans="1:131" s="243" customFormat="1" ht="26.25" customHeight="1" x14ac:dyDescent="0.15">
      <c r="A108" s="993" t="s">
        <v>423</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424</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3" customFormat="1" ht="26.25" customHeight="1" x14ac:dyDescent="0.15">
      <c r="A109" s="948" t="s">
        <v>425</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426</v>
      </c>
      <c r="AB109" s="949"/>
      <c r="AC109" s="949"/>
      <c r="AD109" s="949"/>
      <c r="AE109" s="950"/>
      <c r="AF109" s="951" t="s">
        <v>305</v>
      </c>
      <c r="AG109" s="949"/>
      <c r="AH109" s="949"/>
      <c r="AI109" s="949"/>
      <c r="AJ109" s="950"/>
      <c r="AK109" s="951" t="s">
        <v>304</v>
      </c>
      <c r="AL109" s="949"/>
      <c r="AM109" s="949"/>
      <c r="AN109" s="949"/>
      <c r="AO109" s="950"/>
      <c r="AP109" s="951" t="s">
        <v>427</v>
      </c>
      <c r="AQ109" s="949"/>
      <c r="AR109" s="949"/>
      <c r="AS109" s="949"/>
      <c r="AT109" s="980"/>
      <c r="AU109" s="948" t="s">
        <v>425</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426</v>
      </c>
      <c r="BR109" s="949"/>
      <c r="BS109" s="949"/>
      <c r="BT109" s="949"/>
      <c r="BU109" s="950"/>
      <c r="BV109" s="951" t="s">
        <v>305</v>
      </c>
      <c r="BW109" s="949"/>
      <c r="BX109" s="949"/>
      <c r="BY109" s="949"/>
      <c r="BZ109" s="950"/>
      <c r="CA109" s="951" t="s">
        <v>304</v>
      </c>
      <c r="CB109" s="949"/>
      <c r="CC109" s="949"/>
      <c r="CD109" s="949"/>
      <c r="CE109" s="950"/>
      <c r="CF109" s="987" t="s">
        <v>427</v>
      </c>
      <c r="CG109" s="987"/>
      <c r="CH109" s="987"/>
      <c r="CI109" s="987"/>
      <c r="CJ109" s="987"/>
      <c r="CK109" s="951" t="s">
        <v>428</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426</v>
      </c>
      <c r="DH109" s="949"/>
      <c r="DI109" s="949"/>
      <c r="DJ109" s="949"/>
      <c r="DK109" s="950"/>
      <c r="DL109" s="951" t="s">
        <v>305</v>
      </c>
      <c r="DM109" s="949"/>
      <c r="DN109" s="949"/>
      <c r="DO109" s="949"/>
      <c r="DP109" s="950"/>
      <c r="DQ109" s="951" t="s">
        <v>304</v>
      </c>
      <c r="DR109" s="949"/>
      <c r="DS109" s="949"/>
      <c r="DT109" s="949"/>
      <c r="DU109" s="950"/>
      <c r="DV109" s="951" t="s">
        <v>427</v>
      </c>
      <c r="DW109" s="949"/>
      <c r="DX109" s="949"/>
      <c r="DY109" s="949"/>
      <c r="DZ109" s="980"/>
    </row>
    <row r="110" spans="1:131" s="243" customFormat="1" ht="26.25" customHeight="1" x14ac:dyDescent="0.15">
      <c r="A110" s="851" t="s">
        <v>429</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2188716</v>
      </c>
      <c r="AB110" s="942"/>
      <c r="AC110" s="942"/>
      <c r="AD110" s="942"/>
      <c r="AE110" s="943"/>
      <c r="AF110" s="944">
        <v>2206811</v>
      </c>
      <c r="AG110" s="942"/>
      <c r="AH110" s="942"/>
      <c r="AI110" s="942"/>
      <c r="AJ110" s="943"/>
      <c r="AK110" s="944">
        <v>2192612</v>
      </c>
      <c r="AL110" s="942"/>
      <c r="AM110" s="942"/>
      <c r="AN110" s="942"/>
      <c r="AO110" s="943"/>
      <c r="AP110" s="945">
        <v>15.2</v>
      </c>
      <c r="AQ110" s="946"/>
      <c r="AR110" s="946"/>
      <c r="AS110" s="946"/>
      <c r="AT110" s="947"/>
      <c r="AU110" s="981" t="s">
        <v>73</v>
      </c>
      <c r="AV110" s="982"/>
      <c r="AW110" s="982"/>
      <c r="AX110" s="982"/>
      <c r="AY110" s="982"/>
      <c r="AZ110" s="907" t="s">
        <v>430</v>
      </c>
      <c r="BA110" s="852"/>
      <c r="BB110" s="852"/>
      <c r="BC110" s="852"/>
      <c r="BD110" s="852"/>
      <c r="BE110" s="852"/>
      <c r="BF110" s="852"/>
      <c r="BG110" s="852"/>
      <c r="BH110" s="852"/>
      <c r="BI110" s="852"/>
      <c r="BJ110" s="852"/>
      <c r="BK110" s="852"/>
      <c r="BL110" s="852"/>
      <c r="BM110" s="852"/>
      <c r="BN110" s="852"/>
      <c r="BO110" s="852"/>
      <c r="BP110" s="853"/>
      <c r="BQ110" s="908">
        <v>25588073</v>
      </c>
      <c r="BR110" s="889"/>
      <c r="BS110" s="889"/>
      <c r="BT110" s="889"/>
      <c r="BU110" s="889"/>
      <c r="BV110" s="889">
        <v>25948152</v>
      </c>
      <c r="BW110" s="889"/>
      <c r="BX110" s="889"/>
      <c r="BY110" s="889"/>
      <c r="BZ110" s="889"/>
      <c r="CA110" s="889">
        <v>26101337</v>
      </c>
      <c r="CB110" s="889"/>
      <c r="CC110" s="889"/>
      <c r="CD110" s="889"/>
      <c r="CE110" s="889"/>
      <c r="CF110" s="913">
        <v>181.2</v>
      </c>
      <c r="CG110" s="914"/>
      <c r="CH110" s="914"/>
      <c r="CI110" s="914"/>
      <c r="CJ110" s="914"/>
      <c r="CK110" s="977" t="s">
        <v>431</v>
      </c>
      <c r="CL110" s="863"/>
      <c r="CM110" s="938" t="s">
        <v>432</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126</v>
      </c>
      <c r="DH110" s="889"/>
      <c r="DI110" s="889"/>
      <c r="DJ110" s="889"/>
      <c r="DK110" s="889"/>
      <c r="DL110" s="889">
        <v>1833916</v>
      </c>
      <c r="DM110" s="889"/>
      <c r="DN110" s="889"/>
      <c r="DO110" s="889"/>
      <c r="DP110" s="889"/>
      <c r="DQ110" s="889">
        <v>1714457</v>
      </c>
      <c r="DR110" s="889"/>
      <c r="DS110" s="889"/>
      <c r="DT110" s="889"/>
      <c r="DU110" s="889"/>
      <c r="DV110" s="890">
        <v>11.9</v>
      </c>
      <c r="DW110" s="890"/>
      <c r="DX110" s="890"/>
      <c r="DY110" s="890"/>
      <c r="DZ110" s="891"/>
    </row>
    <row r="111" spans="1:131" s="243" customFormat="1" ht="26.25" customHeight="1" x14ac:dyDescent="0.15">
      <c r="A111" s="818" t="s">
        <v>433</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409</v>
      </c>
      <c r="AB111" s="970"/>
      <c r="AC111" s="970"/>
      <c r="AD111" s="970"/>
      <c r="AE111" s="971"/>
      <c r="AF111" s="972" t="s">
        <v>409</v>
      </c>
      <c r="AG111" s="970"/>
      <c r="AH111" s="970"/>
      <c r="AI111" s="970"/>
      <c r="AJ111" s="971"/>
      <c r="AK111" s="972" t="s">
        <v>409</v>
      </c>
      <c r="AL111" s="970"/>
      <c r="AM111" s="970"/>
      <c r="AN111" s="970"/>
      <c r="AO111" s="971"/>
      <c r="AP111" s="973" t="s">
        <v>409</v>
      </c>
      <c r="AQ111" s="974"/>
      <c r="AR111" s="974"/>
      <c r="AS111" s="974"/>
      <c r="AT111" s="975"/>
      <c r="AU111" s="983"/>
      <c r="AV111" s="984"/>
      <c r="AW111" s="984"/>
      <c r="AX111" s="984"/>
      <c r="AY111" s="984"/>
      <c r="AZ111" s="859" t="s">
        <v>434</v>
      </c>
      <c r="BA111" s="794"/>
      <c r="BB111" s="794"/>
      <c r="BC111" s="794"/>
      <c r="BD111" s="794"/>
      <c r="BE111" s="794"/>
      <c r="BF111" s="794"/>
      <c r="BG111" s="794"/>
      <c r="BH111" s="794"/>
      <c r="BI111" s="794"/>
      <c r="BJ111" s="794"/>
      <c r="BK111" s="794"/>
      <c r="BL111" s="794"/>
      <c r="BM111" s="794"/>
      <c r="BN111" s="794"/>
      <c r="BO111" s="794"/>
      <c r="BP111" s="795"/>
      <c r="BQ111" s="860">
        <v>1354</v>
      </c>
      <c r="BR111" s="861"/>
      <c r="BS111" s="861"/>
      <c r="BT111" s="861"/>
      <c r="BU111" s="861"/>
      <c r="BV111" s="861">
        <v>1833916</v>
      </c>
      <c r="BW111" s="861"/>
      <c r="BX111" s="861"/>
      <c r="BY111" s="861"/>
      <c r="BZ111" s="861"/>
      <c r="CA111" s="861">
        <v>1714457</v>
      </c>
      <c r="CB111" s="861"/>
      <c r="CC111" s="861"/>
      <c r="CD111" s="861"/>
      <c r="CE111" s="861"/>
      <c r="CF111" s="922">
        <v>11.9</v>
      </c>
      <c r="CG111" s="923"/>
      <c r="CH111" s="923"/>
      <c r="CI111" s="923"/>
      <c r="CJ111" s="923"/>
      <c r="CK111" s="978"/>
      <c r="CL111" s="865"/>
      <c r="CM111" s="868" t="s">
        <v>435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126</v>
      </c>
      <c r="DH111" s="861"/>
      <c r="DI111" s="861"/>
      <c r="DJ111" s="861"/>
      <c r="DK111" s="861"/>
      <c r="DL111" s="861" t="s">
        <v>126</v>
      </c>
      <c r="DM111" s="861"/>
      <c r="DN111" s="861"/>
      <c r="DO111" s="861"/>
      <c r="DP111" s="861"/>
      <c r="DQ111" s="861" t="s">
        <v>126</v>
      </c>
      <c r="DR111" s="861"/>
      <c r="DS111" s="861"/>
      <c r="DT111" s="861"/>
      <c r="DU111" s="861"/>
      <c r="DV111" s="838" t="s">
        <v>126</v>
      </c>
      <c r="DW111" s="838"/>
      <c r="DX111" s="838"/>
      <c r="DY111" s="838"/>
      <c r="DZ111" s="839"/>
    </row>
    <row r="112" spans="1:131" s="243" customFormat="1" ht="26.25" customHeight="1" x14ac:dyDescent="0.15">
      <c r="A112" s="963" t="s">
        <v>436</v>
      </c>
      <c r="B112" s="964"/>
      <c r="C112" s="794" t="s">
        <v>437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438</v>
      </c>
      <c r="AB112" s="824"/>
      <c r="AC112" s="824"/>
      <c r="AD112" s="824"/>
      <c r="AE112" s="825"/>
      <c r="AF112" s="826" t="s">
        <v>126</v>
      </c>
      <c r="AG112" s="824"/>
      <c r="AH112" s="824"/>
      <c r="AI112" s="824"/>
      <c r="AJ112" s="825"/>
      <c r="AK112" s="826" t="s">
        <v>438</v>
      </c>
      <c r="AL112" s="824"/>
      <c r="AM112" s="824"/>
      <c r="AN112" s="824"/>
      <c r="AO112" s="825"/>
      <c r="AP112" s="871" t="s">
        <v>438</v>
      </c>
      <c r="AQ112" s="872"/>
      <c r="AR112" s="872"/>
      <c r="AS112" s="872"/>
      <c r="AT112" s="873"/>
      <c r="AU112" s="983"/>
      <c r="AV112" s="984"/>
      <c r="AW112" s="984"/>
      <c r="AX112" s="984"/>
      <c r="AY112" s="984"/>
      <c r="AZ112" s="859" t="s">
        <v>439</v>
      </c>
      <c r="BA112" s="794"/>
      <c r="BB112" s="794"/>
      <c r="BC112" s="794"/>
      <c r="BD112" s="794"/>
      <c r="BE112" s="794"/>
      <c r="BF112" s="794"/>
      <c r="BG112" s="794"/>
      <c r="BH112" s="794"/>
      <c r="BI112" s="794"/>
      <c r="BJ112" s="794"/>
      <c r="BK112" s="794"/>
      <c r="BL112" s="794"/>
      <c r="BM112" s="794"/>
      <c r="BN112" s="794"/>
      <c r="BO112" s="794"/>
      <c r="BP112" s="795"/>
      <c r="BQ112" s="860">
        <v>4449234</v>
      </c>
      <c r="BR112" s="861"/>
      <c r="BS112" s="861"/>
      <c r="BT112" s="861"/>
      <c r="BU112" s="861"/>
      <c r="BV112" s="861">
        <v>4194608</v>
      </c>
      <c r="BW112" s="861"/>
      <c r="BX112" s="861"/>
      <c r="BY112" s="861"/>
      <c r="BZ112" s="861"/>
      <c r="CA112" s="861">
        <v>4094178</v>
      </c>
      <c r="CB112" s="861"/>
      <c r="CC112" s="861"/>
      <c r="CD112" s="861"/>
      <c r="CE112" s="861"/>
      <c r="CF112" s="922">
        <v>28.4</v>
      </c>
      <c r="CG112" s="923"/>
      <c r="CH112" s="923"/>
      <c r="CI112" s="923"/>
      <c r="CJ112" s="923"/>
      <c r="CK112" s="978"/>
      <c r="CL112" s="865"/>
      <c r="CM112" s="868" t="s">
        <v>440</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438</v>
      </c>
      <c r="DH112" s="861"/>
      <c r="DI112" s="861"/>
      <c r="DJ112" s="861"/>
      <c r="DK112" s="861"/>
      <c r="DL112" s="861" t="s">
        <v>438</v>
      </c>
      <c r="DM112" s="861"/>
      <c r="DN112" s="861"/>
      <c r="DO112" s="861"/>
      <c r="DP112" s="861"/>
      <c r="DQ112" s="861" t="s">
        <v>438</v>
      </c>
      <c r="DR112" s="861"/>
      <c r="DS112" s="861"/>
      <c r="DT112" s="861"/>
      <c r="DU112" s="861"/>
      <c r="DV112" s="838" t="s">
        <v>438</v>
      </c>
      <c r="DW112" s="838"/>
      <c r="DX112" s="838"/>
      <c r="DY112" s="838"/>
      <c r="DZ112" s="839"/>
    </row>
    <row r="113" spans="1:130" s="243" customFormat="1" ht="26.25" customHeight="1" x14ac:dyDescent="0.15">
      <c r="A113" s="965"/>
      <c r="B113" s="966"/>
      <c r="C113" s="794" t="s">
        <v>441</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484923</v>
      </c>
      <c r="AB113" s="970"/>
      <c r="AC113" s="970"/>
      <c r="AD113" s="970"/>
      <c r="AE113" s="971"/>
      <c r="AF113" s="972">
        <v>442298</v>
      </c>
      <c r="AG113" s="970"/>
      <c r="AH113" s="970"/>
      <c r="AI113" s="970"/>
      <c r="AJ113" s="971"/>
      <c r="AK113" s="972">
        <v>433683</v>
      </c>
      <c r="AL113" s="970"/>
      <c r="AM113" s="970"/>
      <c r="AN113" s="970"/>
      <c r="AO113" s="971"/>
      <c r="AP113" s="973">
        <v>3</v>
      </c>
      <c r="AQ113" s="974"/>
      <c r="AR113" s="974"/>
      <c r="AS113" s="974"/>
      <c r="AT113" s="975"/>
      <c r="AU113" s="983"/>
      <c r="AV113" s="984"/>
      <c r="AW113" s="984"/>
      <c r="AX113" s="984"/>
      <c r="AY113" s="984"/>
      <c r="AZ113" s="859" t="s">
        <v>442</v>
      </c>
      <c r="BA113" s="794"/>
      <c r="BB113" s="794"/>
      <c r="BC113" s="794"/>
      <c r="BD113" s="794"/>
      <c r="BE113" s="794"/>
      <c r="BF113" s="794"/>
      <c r="BG113" s="794"/>
      <c r="BH113" s="794"/>
      <c r="BI113" s="794"/>
      <c r="BJ113" s="794"/>
      <c r="BK113" s="794"/>
      <c r="BL113" s="794"/>
      <c r="BM113" s="794"/>
      <c r="BN113" s="794"/>
      <c r="BO113" s="794"/>
      <c r="BP113" s="795"/>
      <c r="BQ113" s="860">
        <v>7692900</v>
      </c>
      <c r="BR113" s="861"/>
      <c r="BS113" s="861"/>
      <c r="BT113" s="861"/>
      <c r="BU113" s="861"/>
      <c r="BV113" s="861">
        <v>7441087</v>
      </c>
      <c r="BW113" s="861"/>
      <c r="BX113" s="861"/>
      <c r="BY113" s="861"/>
      <c r="BZ113" s="861"/>
      <c r="CA113" s="861">
        <v>8251053</v>
      </c>
      <c r="CB113" s="861"/>
      <c r="CC113" s="861"/>
      <c r="CD113" s="861"/>
      <c r="CE113" s="861"/>
      <c r="CF113" s="922">
        <v>57.3</v>
      </c>
      <c r="CG113" s="923"/>
      <c r="CH113" s="923"/>
      <c r="CI113" s="923"/>
      <c r="CJ113" s="923"/>
      <c r="CK113" s="978"/>
      <c r="CL113" s="865"/>
      <c r="CM113" s="868" t="s">
        <v>443</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v>1354</v>
      </c>
      <c r="DH113" s="824"/>
      <c r="DI113" s="824"/>
      <c r="DJ113" s="824"/>
      <c r="DK113" s="825"/>
      <c r="DL113" s="826" t="s">
        <v>126</v>
      </c>
      <c r="DM113" s="824"/>
      <c r="DN113" s="824"/>
      <c r="DO113" s="824"/>
      <c r="DP113" s="825"/>
      <c r="DQ113" s="826" t="s">
        <v>438</v>
      </c>
      <c r="DR113" s="824"/>
      <c r="DS113" s="824"/>
      <c r="DT113" s="824"/>
      <c r="DU113" s="825"/>
      <c r="DV113" s="871" t="s">
        <v>126</v>
      </c>
      <c r="DW113" s="872"/>
      <c r="DX113" s="872"/>
      <c r="DY113" s="872"/>
      <c r="DZ113" s="873"/>
    </row>
    <row r="114" spans="1:130" s="243" customFormat="1" ht="26.25" customHeight="1" x14ac:dyDescent="0.15">
      <c r="A114" s="965"/>
      <c r="B114" s="966"/>
      <c r="C114" s="794" t="s">
        <v>444</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372772</v>
      </c>
      <c r="AB114" s="824"/>
      <c r="AC114" s="824"/>
      <c r="AD114" s="824"/>
      <c r="AE114" s="825"/>
      <c r="AF114" s="826">
        <v>365704</v>
      </c>
      <c r="AG114" s="824"/>
      <c r="AH114" s="824"/>
      <c r="AI114" s="824"/>
      <c r="AJ114" s="825"/>
      <c r="AK114" s="826">
        <v>369466</v>
      </c>
      <c r="AL114" s="824"/>
      <c r="AM114" s="824"/>
      <c r="AN114" s="824"/>
      <c r="AO114" s="825"/>
      <c r="AP114" s="871">
        <v>2.6</v>
      </c>
      <c r="AQ114" s="872"/>
      <c r="AR114" s="872"/>
      <c r="AS114" s="872"/>
      <c r="AT114" s="873"/>
      <c r="AU114" s="983"/>
      <c r="AV114" s="984"/>
      <c r="AW114" s="984"/>
      <c r="AX114" s="984"/>
      <c r="AY114" s="984"/>
      <c r="AZ114" s="859" t="s">
        <v>445</v>
      </c>
      <c r="BA114" s="794"/>
      <c r="BB114" s="794"/>
      <c r="BC114" s="794"/>
      <c r="BD114" s="794"/>
      <c r="BE114" s="794"/>
      <c r="BF114" s="794"/>
      <c r="BG114" s="794"/>
      <c r="BH114" s="794"/>
      <c r="BI114" s="794"/>
      <c r="BJ114" s="794"/>
      <c r="BK114" s="794"/>
      <c r="BL114" s="794"/>
      <c r="BM114" s="794"/>
      <c r="BN114" s="794"/>
      <c r="BO114" s="794"/>
      <c r="BP114" s="795"/>
      <c r="BQ114" s="860">
        <v>3878043</v>
      </c>
      <c r="BR114" s="861"/>
      <c r="BS114" s="861"/>
      <c r="BT114" s="861"/>
      <c r="BU114" s="861"/>
      <c r="BV114" s="861">
        <v>3739465</v>
      </c>
      <c r="BW114" s="861"/>
      <c r="BX114" s="861"/>
      <c r="BY114" s="861"/>
      <c r="BZ114" s="861"/>
      <c r="CA114" s="861">
        <v>3853125</v>
      </c>
      <c r="CB114" s="861"/>
      <c r="CC114" s="861"/>
      <c r="CD114" s="861"/>
      <c r="CE114" s="861"/>
      <c r="CF114" s="922">
        <v>26.8</v>
      </c>
      <c r="CG114" s="923"/>
      <c r="CH114" s="923"/>
      <c r="CI114" s="923"/>
      <c r="CJ114" s="923"/>
      <c r="CK114" s="978"/>
      <c r="CL114" s="865"/>
      <c r="CM114" s="868" t="s">
        <v>446</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438</v>
      </c>
      <c r="DH114" s="824"/>
      <c r="DI114" s="824"/>
      <c r="DJ114" s="824"/>
      <c r="DK114" s="825"/>
      <c r="DL114" s="826" t="s">
        <v>438</v>
      </c>
      <c r="DM114" s="824"/>
      <c r="DN114" s="824"/>
      <c r="DO114" s="824"/>
      <c r="DP114" s="825"/>
      <c r="DQ114" s="826" t="s">
        <v>438</v>
      </c>
      <c r="DR114" s="824"/>
      <c r="DS114" s="824"/>
      <c r="DT114" s="824"/>
      <c r="DU114" s="825"/>
      <c r="DV114" s="871" t="s">
        <v>438</v>
      </c>
      <c r="DW114" s="872"/>
      <c r="DX114" s="872"/>
      <c r="DY114" s="872"/>
      <c r="DZ114" s="873"/>
    </row>
    <row r="115" spans="1:130" s="243" customFormat="1" ht="26.25" customHeight="1" x14ac:dyDescent="0.15">
      <c r="A115" s="965"/>
      <c r="B115" s="966"/>
      <c r="C115" s="794" t="s">
        <v>447</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1354</v>
      </c>
      <c r="AB115" s="970"/>
      <c r="AC115" s="970"/>
      <c r="AD115" s="970"/>
      <c r="AE115" s="971"/>
      <c r="AF115" s="972">
        <v>80051</v>
      </c>
      <c r="AG115" s="970"/>
      <c r="AH115" s="970"/>
      <c r="AI115" s="970"/>
      <c r="AJ115" s="971"/>
      <c r="AK115" s="972">
        <v>134979</v>
      </c>
      <c r="AL115" s="970"/>
      <c r="AM115" s="970"/>
      <c r="AN115" s="970"/>
      <c r="AO115" s="971"/>
      <c r="AP115" s="973">
        <v>0.9</v>
      </c>
      <c r="AQ115" s="974"/>
      <c r="AR115" s="974"/>
      <c r="AS115" s="974"/>
      <c r="AT115" s="975"/>
      <c r="AU115" s="983"/>
      <c r="AV115" s="984"/>
      <c r="AW115" s="984"/>
      <c r="AX115" s="984"/>
      <c r="AY115" s="984"/>
      <c r="AZ115" s="859" t="s">
        <v>448</v>
      </c>
      <c r="BA115" s="794"/>
      <c r="BB115" s="794"/>
      <c r="BC115" s="794"/>
      <c r="BD115" s="794"/>
      <c r="BE115" s="794"/>
      <c r="BF115" s="794"/>
      <c r="BG115" s="794"/>
      <c r="BH115" s="794"/>
      <c r="BI115" s="794"/>
      <c r="BJ115" s="794"/>
      <c r="BK115" s="794"/>
      <c r="BL115" s="794"/>
      <c r="BM115" s="794"/>
      <c r="BN115" s="794"/>
      <c r="BO115" s="794"/>
      <c r="BP115" s="795"/>
      <c r="BQ115" s="860">
        <v>10277</v>
      </c>
      <c r="BR115" s="861"/>
      <c r="BS115" s="861"/>
      <c r="BT115" s="861"/>
      <c r="BU115" s="861"/>
      <c r="BV115" s="861">
        <v>15374</v>
      </c>
      <c r="BW115" s="861"/>
      <c r="BX115" s="861"/>
      <c r="BY115" s="861"/>
      <c r="BZ115" s="861"/>
      <c r="CA115" s="861">
        <v>4973</v>
      </c>
      <c r="CB115" s="861"/>
      <c r="CC115" s="861"/>
      <c r="CD115" s="861"/>
      <c r="CE115" s="861"/>
      <c r="CF115" s="922">
        <v>0</v>
      </c>
      <c r="CG115" s="923"/>
      <c r="CH115" s="923"/>
      <c r="CI115" s="923"/>
      <c r="CJ115" s="923"/>
      <c r="CK115" s="978"/>
      <c r="CL115" s="865"/>
      <c r="CM115" s="859" t="s">
        <v>449</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438</v>
      </c>
      <c r="DH115" s="824"/>
      <c r="DI115" s="824"/>
      <c r="DJ115" s="824"/>
      <c r="DK115" s="825"/>
      <c r="DL115" s="826" t="s">
        <v>438</v>
      </c>
      <c r="DM115" s="824"/>
      <c r="DN115" s="824"/>
      <c r="DO115" s="824"/>
      <c r="DP115" s="825"/>
      <c r="DQ115" s="826" t="s">
        <v>438</v>
      </c>
      <c r="DR115" s="824"/>
      <c r="DS115" s="824"/>
      <c r="DT115" s="824"/>
      <c r="DU115" s="825"/>
      <c r="DV115" s="871" t="s">
        <v>438</v>
      </c>
      <c r="DW115" s="872"/>
      <c r="DX115" s="872"/>
      <c r="DY115" s="872"/>
      <c r="DZ115" s="873"/>
    </row>
    <row r="116" spans="1:130" s="243" customFormat="1" ht="26.25" customHeight="1" x14ac:dyDescent="0.15">
      <c r="A116" s="967"/>
      <c r="B116" s="968"/>
      <c r="C116" s="927" t="s">
        <v>450</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852</v>
      </c>
      <c r="AB116" s="824"/>
      <c r="AC116" s="824"/>
      <c r="AD116" s="824"/>
      <c r="AE116" s="825"/>
      <c r="AF116" s="826">
        <v>669</v>
      </c>
      <c r="AG116" s="824"/>
      <c r="AH116" s="824"/>
      <c r="AI116" s="824"/>
      <c r="AJ116" s="825"/>
      <c r="AK116" s="826">
        <v>505</v>
      </c>
      <c r="AL116" s="824"/>
      <c r="AM116" s="824"/>
      <c r="AN116" s="824"/>
      <c r="AO116" s="825"/>
      <c r="AP116" s="871">
        <v>0</v>
      </c>
      <c r="AQ116" s="872"/>
      <c r="AR116" s="872"/>
      <c r="AS116" s="872"/>
      <c r="AT116" s="873"/>
      <c r="AU116" s="983"/>
      <c r="AV116" s="984"/>
      <c r="AW116" s="984"/>
      <c r="AX116" s="984"/>
      <c r="AY116" s="984"/>
      <c r="AZ116" s="910" t="s">
        <v>451</v>
      </c>
      <c r="BA116" s="911"/>
      <c r="BB116" s="911"/>
      <c r="BC116" s="911"/>
      <c r="BD116" s="911"/>
      <c r="BE116" s="911"/>
      <c r="BF116" s="911"/>
      <c r="BG116" s="911"/>
      <c r="BH116" s="911"/>
      <c r="BI116" s="911"/>
      <c r="BJ116" s="911"/>
      <c r="BK116" s="911"/>
      <c r="BL116" s="911"/>
      <c r="BM116" s="911"/>
      <c r="BN116" s="911"/>
      <c r="BO116" s="911"/>
      <c r="BP116" s="912"/>
      <c r="BQ116" s="860" t="s">
        <v>126</v>
      </c>
      <c r="BR116" s="861"/>
      <c r="BS116" s="861"/>
      <c r="BT116" s="861"/>
      <c r="BU116" s="861"/>
      <c r="BV116" s="861" t="s">
        <v>438</v>
      </c>
      <c r="BW116" s="861"/>
      <c r="BX116" s="861"/>
      <c r="BY116" s="861"/>
      <c r="BZ116" s="861"/>
      <c r="CA116" s="861" t="s">
        <v>438</v>
      </c>
      <c r="CB116" s="861"/>
      <c r="CC116" s="861"/>
      <c r="CD116" s="861"/>
      <c r="CE116" s="861"/>
      <c r="CF116" s="922" t="s">
        <v>438</v>
      </c>
      <c r="CG116" s="923"/>
      <c r="CH116" s="923"/>
      <c r="CI116" s="923"/>
      <c r="CJ116" s="923"/>
      <c r="CK116" s="978"/>
      <c r="CL116" s="865"/>
      <c r="CM116" s="868" t="s">
        <v>452</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438</v>
      </c>
      <c r="DH116" s="824"/>
      <c r="DI116" s="824"/>
      <c r="DJ116" s="824"/>
      <c r="DK116" s="825"/>
      <c r="DL116" s="826" t="s">
        <v>438</v>
      </c>
      <c r="DM116" s="824"/>
      <c r="DN116" s="824"/>
      <c r="DO116" s="824"/>
      <c r="DP116" s="825"/>
      <c r="DQ116" s="826" t="s">
        <v>438</v>
      </c>
      <c r="DR116" s="824"/>
      <c r="DS116" s="824"/>
      <c r="DT116" s="824"/>
      <c r="DU116" s="825"/>
      <c r="DV116" s="871" t="s">
        <v>438</v>
      </c>
      <c r="DW116" s="872"/>
      <c r="DX116" s="872"/>
      <c r="DY116" s="872"/>
      <c r="DZ116" s="873"/>
    </row>
    <row r="117" spans="1:130" s="243" customFormat="1" ht="26.25" customHeight="1" x14ac:dyDescent="0.15">
      <c r="A117" s="948" t="s">
        <v>183</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453</v>
      </c>
      <c r="Z117" s="950"/>
      <c r="AA117" s="955">
        <v>3048617</v>
      </c>
      <c r="AB117" s="956"/>
      <c r="AC117" s="956"/>
      <c r="AD117" s="956"/>
      <c r="AE117" s="957"/>
      <c r="AF117" s="958">
        <v>3095533</v>
      </c>
      <c r="AG117" s="956"/>
      <c r="AH117" s="956"/>
      <c r="AI117" s="956"/>
      <c r="AJ117" s="957"/>
      <c r="AK117" s="958">
        <v>3131245</v>
      </c>
      <c r="AL117" s="956"/>
      <c r="AM117" s="956"/>
      <c r="AN117" s="956"/>
      <c r="AO117" s="957"/>
      <c r="AP117" s="959"/>
      <c r="AQ117" s="960"/>
      <c r="AR117" s="960"/>
      <c r="AS117" s="960"/>
      <c r="AT117" s="961"/>
      <c r="AU117" s="983"/>
      <c r="AV117" s="984"/>
      <c r="AW117" s="984"/>
      <c r="AX117" s="984"/>
      <c r="AY117" s="984"/>
      <c r="AZ117" s="910" t="s">
        <v>454</v>
      </c>
      <c r="BA117" s="911"/>
      <c r="BB117" s="911"/>
      <c r="BC117" s="911"/>
      <c r="BD117" s="911"/>
      <c r="BE117" s="911"/>
      <c r="BF117" s="911"/>
      <c r="BG117" s="911"/>
      <c r="BH117" s="911"/>
      <c r="BI117" s="911"/>
      <c r="BJ117" s="911"/>
      <c r="BK117" s="911"/>
      <c r="BL117" s="911"/>
      <c r="BM117" s="911"/>
      <c r="BN117" s="911"/>
      <c r="BO117" s="911"/>
      <c r="BP117" s="912"/>
      <c r="BQ117" s="860" t="s">
        <v>126</v>
      </c>
      <c r="BR117" s="861"/>
      <c r="BS117" s="861"/>
      <c r="BT117" s="861"/>
      <c r="BU117" s="861"/>
      <c r="BV117" s="861" t="s">
        <v>389</v>
      </c>
      <c r="BW117" s="861"/>
      <c r="BX117" s="861"/>
      <c r="BY117" s="861"/>
      <c r="BZ117" s="861"/>
      <c r="CA117" s="861" t="s">
        <v>126</v>
      </c>
      <c r="CB117" s="861"/>
      <c r="CC117" s="861"/>
      <c r="CD117" s="861"/>
      <c r="CE117" s="861"/>
      <c r="CF117" s="922" t="s">
        <v>389</v>
      </c>
      <c r="CG117" s="923"/>
      <c r="CH117" s="923"/>
      <c r="CI117" s="923"/>
      <c r="CJ117" s="923"/>
      <c r="CK117" s="978"/>
      <c r="CL117" s="865"/>
      <c r="CM117" s="868" t="s">
        <v>455</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389</v>
      </c>
      <c r="DH117" s="824"/>
      <c r="DI117" s="824"/>
      <c r="DJ117" s="824"/>
      <c r="DK117" s="825"/>
      <c r="DL117" s="826" t="s">
        <v>126</v>
      </c>
      <c r="DM117" s="824"/>
      <c r="DN117" s="824"/>
      <c r="DO117" s="824"/>
      <c r="DP117" s="825"/>
      <c r="DQ117" s="826" t="s">
        <v>126</v>
      </c>
      <c r="DR117" s="824"/>
      <c r="DS117" s="824"/>
      <c r="DT117" s="824"/>
      <c r="DU117" s="825"/>
      <c r="DV117" s="871" t="s">
        <v>126</v>
      </c>
      <c r="DW117" s="872"/>
      <c r="DX117" s="872"/>
      <c r="DY117" s="872"/>
      <c r="DZ117" s="873"/>
    </row>
    <row r="118" spans="1:130" s="243" customFormat="1" ht="26.25" customHeight="1" x14ac:dyDescent="0.15">
      <c r="A118" s="948" t="s">
        <v>428</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426</v>
      </c>
      <c r="AB118" s="949"/>
      <c r="AC118" s="949"/>
      <c r="AD118" s="949"/>
      <c r="AE118" s="950"/>
      <c r="AF118" s="951" t="s">
        <v>305</v>
      </c>
      <c r="AG118" s="949"/>
      <c r="AH118" s="949"/>
      <c r="AI118" s="949"/>
      <c r="AJ118" s="950"/>
      <c r="AK118" s="951" t="s">
        <v>304</v>
      </c>
      <c r="AL118" s="949"/>
      <c r="AM118" s="949"/>
      <c r="AN118" s="949"/>
      <c r="AO118" s="950"/>
      <c r="AP118" s="952" t="s">
        <v>427</v>
      </c>
      <c r="AQ118" s="953"/>
      <c r="AR118" s="953"/>
      <c r="AS118" s="953"/>
      <c r="AT118" s="954"/>
      <c r="AU118" s="983"/>
      <c r="AV118" s="984"/>
      <c r="AW118" s="984"/>
      <c r="AX118" s="984"/>
      <c r="AY118" s="984"/>
      <c r="AZ118" s="926" t="s">
        <v>456</v>
      </c>
      <c r="BA118" s="927"/>
      <c r="BB118" s="927"/>
      <c r="BC118" s="927"/>
      <c r="BD118" s="927"/>
      <c r="BE118" s="927"/>
      <c r="BF118" s="927"/>
      <c r="BG118" s="927"/>
      <c r="BH118" s="927"/>
      <c r="BI118" s="927"/>
      <c r="BJ118" s="927"/>
      <c r="BK118" s="927"/>
      <c r="BL118" s="927"/>
      <c r="BM118" s="927"/>
      <c r="BN118" s="927"/>
      <c r="BO118" s="927"/>
      <c r="BP118" s="928"/>
      <c r="BQ118" s="929" t="s">
        <v>389</v>
      </c>
      <c r="BR118" s="892"/>
      <c r="BS118" s="892"/>
      <c r="BT118" s="892"/>
      <c r="BU118" s="892"/>
      <c r="BV118" s="892" t="s">
        <v>126</v>
      </c>
      <c r="BW118" s="892"/>
      <c r="BX118" s="892"/>
      <c r="BY118" s="892"/>
      <c r="BZ118" s="892"/>
      <c r="CA118" s="892" t="s">
        <v>126</v>
      </c>
      <c r="CB118" s="892"/>
      <c r="CC118" s="892"/>
      <c r="CD118" s="892"/>
      <c r="CE118" s="892"/>
      <c r="CF118" s="922" t="s">
        <v>126</v>
      </c>
      <c r="CG118" s="923"/>
      <c r="CH118" s="923"/>
      <c r="CI118" s="923"/>
      <c r="CJ118" s="923"/>
      <c r="CK118" s="978"/>
      <c r="CL118" s="865"/>
      <c r="CM118" s="868" t="s">
        <v>457</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389</v>
      </c>
      <c r="DH118" s="824"/>
      <c r="DI118" s="824"/>
      <c r="DJ118" s="824"/>
      <c r="DK118" s="825"/>
      <c r="DL118" s="826" t="s">
        <v>126</v>
      </c>
      <c r="DM118" s="824"/>
      <c r="DN118" s="824"/>
      <c r="DO118" s="824"/>
      <c r="DP118" s="825"/>
      <c r="DQ118" s="826" t="s">
        <v>389</v>
      </c>
      <c r="DR118" s="824"/>
      <c r="DS118" s="824"/>
      <c r="DT118" s="824"/>
      <c r="DU118" s="825"/>
      <c r="DV118" s="871" t="s">
        <v>126</v>
      </c>
      <c r="DW118" s="872"/>
      <c r="DX118" s="872"/>
      <c r="DY118" s="872"/>
      <c r="DZ118" s="873"/>
    </row>
    <row r="119" spans="1:130" s="243" customFormat="1" ht="26.25" customHeight="1" x14ac:dyDescent="0.15">
      <c r="A119" s="862" t="s">
        <v>431</v>
      </c>
      <c r="B119" s="863"/>
      <c r="C119" s="938" t="s">
        <v>432</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389</v>
      </c>
      <c r="AB119" s="942"/>
      <c r="AC119" s="942"/>
      <c r="AD119" s="942"/>
      <c r="AE119" s="943"/>
      <c r="AF119" s="944">
        <v>78697</v>
      </c>
      <c r="AG119" s="942"/>
      <c r="AH119" s="942"/>
      <c r="AI119" s="942"/>
      <c r="AJ119" s="943"/>
      <c r="AK119" s="944">
        <v>134979</v>
      </c>
      <c r="AL119" s="942"/>
      <c r="AM119" s="942"/>
      <c r="AN119" s="942"/>
      <c r="AO119" s="943"/>
      <c r="AP119" s="945">
        <v>0.9</v>
      </c>
      <c r="AQ119" s="946"/>
      <c r="AR119" s="946"/>
      <c r="AS119" s="946"/>
      <c r="AT119" s="947"/>
      <c r="AU119" s="985"/>
      <c r="AV119" s="986"/>
      <c r="AW119" s="986"/>
      <c r="AX119" s="986"/>
      <c r="AY119" s="986"/>
      <c r="AZ119" s="274" t="s">
        <v>183</v>
      </c>
      <c r="BA119" s="274"/>
      <c r="BB119" s="274"/>
      <c r="BC119" s="274"/>
      <c r="BD119" s="274"/>
      <c r="BE119" s="274"/>
      <c r="BF119" s="274"/>
      <c r="BG119" s="274"/>
      <c r="BH119" s="274"/>
      <c r="BI119" s="274"/>
      <c r="BJ119" s="274"/>
      <c r="BK119" s="274"/>
      <c r="BL119" s="274"/>
      <c r="BM119" s="274"/>
      <c r="BN119" s="274"/>
      <c r="BO119" s="924" t="s">
        <v>458</v>
      </c>
      <c r="BP119" s="925"/>
      <c r="BQ119" s="929">
        <v>41619881</v>
      </c>
      <c r="BR119" s="892"/>
      <c r="BS119" s="892"/>
      <c r="BT119" s="892"/>
      <c r="BU119" s="892"/>
      <c r="BV119" s="892">
        <v>43172602</v>
      </c>
      <c r="BW119" s="892"/>
      <c r="BX119" s="892"/>
      <c r="BY119" s="892"/>
      <c r="BZ119" s="892"/>
      <c r="CA119" s="892">
        <v>44019123</v>
      </c>
      <c r="CB119" s="892"/>
      <c r="CC119" s="892"/>
      <c r="CD119" s="892"/>
      <c r="CE119" s="892"/>
      <c r="CF119" s="790"/>
      <c r="CG119" s="791"/>
      <c r="CH119" s="791"/>
      <c r="CI119" s="791"/>
      <c r="CJ119" s="881"/>
      <c r="CK119" s="979"/>
      <c r="CL119" s="867"/>
      <c r="CM119" s="885" t="s">
        <v>459</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126</v>
      </c>
      <c r="DH119" s="807"/>
      <c r="DI119" s="807"/>
      <c r="DJ119" s="807"/>
      <c r="DK119" s="808"/>
      <c r="DL119" s="809" t="s">
        <v>126</v>
      </c>
      <c r="DM119" s="807"/>
      <c r="DN119" s="807"/>
      <c r="DO119" s="807"/>
      <c r="DP119" s="808"/>
      <c r="DQ119" s="809" t="s">
        <v>389</v>
      </c>
      <c r="DR119" s="807"/>
      <c r="DS119" s="807"/>
      <c r="DT119" s="807"/>
      <c r="DU119" s="808"/>
      <c r="DV119" s="895" t="s">
        <v>389</v>
      </c>
      <c r="DW119" s="896"/>
      <c r="DX119" s="896"/>
      <c r="DY119" s="896"/>
      <c r="DZ119" s="897"/>
    </row>
    <row r="120" spans="1:130" s="243" customFormat="1" ht="26.25" customHeight="1" x14ac:dyDescent="0.15">
      <c r="A120" s="864"/>
      <c r="B120" s="865"/>
      <c r="C120" s="868" t="s">
        <v>435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126</v>
      </c>
      <c r="AB120" s="824"/>
      <c r="AC120" s="824"/>
      <c r="AD120" s="824"/>
      <c r="AE120" s="825"/>
      <c r="AF120" s="826" t="s">
        <v>126</v>
      </c>
      <c r="AG120" s="824"/>
      <c r="AH120" s="824"/>
      <c r="AI120" s="824"/>
      <c r="AJ120" s="825"/>
      <c r="AK120" s="826" t="s">
        <v>126</v>
      </c>
      <c r="AL120" s="824"/>
      <c r="AM120" s="824"/>
      <c r="AN120" s="824"/>
      <c r="AO120" s="825"/>
      <c r="AP120" s="871" t="s">
        <v>126</v>
      </c>
      <c r="AQ120" s="872"/>
      <c r="AR120" s="872"/>
      <c r="AS120" s="872"/>
      <c r="AT120" s="873"/>
      <c r="AU120" s="930" t="s">
        <v>460</v>
      </c>
      <c r="AV120" s="931"/>
      <c r="AW120" s="931"/>
      <c r="AX120" s="931"/>
      <c r="AY120" s="932"/>
      <c r="AZ120" s="907" t="s">
        <v>461</v>
      </c>
      <c r="BA120" s="852"/>
      <c r="BB120" s="852"/>
      <c r="BC120" s="852"/>
      <c r="BD120" s="852"/>
      <c r="BE120" s="852"/>
      <c r="BF120" s="852"/>
      <c r="BG120" s="852"/>
      <c r="BH120" s="852"/>
      <c r="BI120" s="852"/>
      <c r="BJ120" s="852"/>
      <c r="BK120" s="852"/>
      <c r="BL120" s="852"/>
      <c r="BM120" s="852"/>
      <c r="BN120" s="852"/>
      <c r="BO120" s="852"/>
      <c r="BP120" s="853"/>
      <c r="BQ120" s="908">
        <v>3777889</v>
      </c>
      <c r="BR120" s="889"/>
      <c r="BS120" s="889"/>
      <c r="BT120" s="889"/>
      <c r="BU120" s="889"/>
      <c r="BV120" s="889">
        <v>4233720</v>
      </c>
      <c r="BW120" s="889"/>
      <c r="BX120" s="889"/>
      <c r="BY120" s="889"/>
      <c r="BZ120" s="889"/>
      <c r="CA120" s="889">
        <v>4258276</v>
      </c>
      <c r="CB120" s="889"/>
      <c r="CC120" s="889"/>
      <c r="CD120" s="889"/>
      <c r="CE120" s="889"/>
      <c r="CF120" s="913">
        <v>29.6</v>
      </c>
      <c r="CG120" s="914"/>
      <c r="CH120" s="914"/>
      <c r="CI120" s="914"/>
      <c r="CJ120" s="914"/>
      <c r="CK120" s="915" t="s">
        <v>462</v>
      </c>
      <c r="CL120" s="899"/>
      <c r="CM120" s="899"/>
      <c r="CN120" s="899"/>
      <c r="CO120" s="900"/>
      <c r="CP120" s="919" t="s">
        <v>463</v>
      </c>
      <c r="CQ120" s="920"/>
      <c r="CR120" s="920"/>
      <c r="CS120" s="920"/>
      <c r="CT120" s="920"/>
      <c r="CU120" s="920"/>
      <c r="CV120" s="920"/>
      <c r="CW120" s="920"/>
      <c r="CX120" s="920"/>
      <c r="CY120" s="920"/>
      <c r="CZ120" s="920"/>
      <c r="DA120" s="920"/>
      <c r="DB120" s="920"/>
      <c r="DC120" s="920"/>
      <c r="DD120" s="920"/>
      <c r="DE120" s="920"/>
      <c r="DF120" s="921"/>
      <c r="DG120" s="908">
        <v>4182671</v>
      </c>
      <c r="DH120" s="889"/>
      <c r="DI120" s="889"/>
      <c r="DJ120" s="889"/>
      <c r="DK120" s="889"/>
      <c r="DL120" s="889">
        <v>3948526</v>
      </c>
      <c r="DM120" s="889"/>
      <c r="DN120" s="889"/>
      <c r="DO120" s="889"/>
      <c r="DP120" s="889"/>
      <c r="DQ120" s="889">
        <v>3868991</v>
      </c>
      <c r="DR120" s="889"/>
      <c r="DS120" s="889"/>
      <c r="DT120" s="889"/>
      <c r="DU120" s="889"/>
      <c r="DV120" s="890">
        <v>26.9</v>
      </c>
      <c r="DW120" s="890"/>
      <c r="DX120" s="890"/>
      <c r="DY120" s="890"/>
      <c r="DZ120" s="891"/>
    </row>
    <row r="121" spans="1:130" s="243" customFormat="1" ht="26.25" customHeight="1" x14ac:dyDescent="0.15">
      <c r="A121" s="864"/>
      <c r="B121" s="865"/>
      <c r="C121" s="910" t="s">
        <v>464</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v>1354</v>
      </c>
      <c r="AB121" s="824"/>
      <c r="AC121" s="824"/>
      <c r="AD121" s="824"/>
      <c r="AE121" s="825"/>
      <c r="AF121" s="826">
        <v>1354</v>
      </c>
      <c r="AG121" s="824"/>
      <c r="AH121" s="824"/>
      <c r="AI121" s="824"/>
      <c r="AJ121" s="825"/>
      <c r="AK121" s="826" t="s">
        <v>389</v>
      </c>
      <c r="AL121" s="824"/>
      <c r="AM121" s="824"/>
      <c r="AN121" s="824"/>
      <c r="AO121" s="825"/>
      <c r="AP121" s="871" t="s">
        <v>389</v>
      </c>
      <c r="AQ121" s="872"/>
      <c r="AR121" s="872"/>
      <c r="AS121" s="872"/>
      <c r="AT121" s="873"/>
      <c r="AU121" s="933"/>
      <c r="AV121" s="934"/>
      <c r="AW121" s="934"/>
      <c r="AX121" s="934"/>
      <c r="AY121" s="935"/>
      <c r="AZ121" s="859" t="s">
        <v>465</v>
      </c>
      <c r="BA121" s="794"/>
      <c r="BB121" s="794"/>
      <c r="BC121" s="794"/>
      <c r="BD121" s="794"/>
      <c r="BE121" s="794"/>
      <c r="BF121" s="794"/>
      <c r="BG121" s="794"/>
      <c r="BH121" s="794"/>
      <c r="BI121" s="794"/>
      <c r="BJ121" s="794"/>
      <c r="BK121" s="794"/>
      <c r="BL121" s="794"/>
      <c r="BM121" s="794"/>
      <c r="BN121" s="794"/>
      <c r="BO121" s="794"/>
      <c r="BP121" s="795"/>
      <c r="BQ121" s="860">
        <v>1538280</v>
      </c>
      <c r="BR121" s="861"/>
      <c r="BS121" s="861"/>
      <c r="BT121" s="861"/>
      <c r="BU121" s="861"/>
      <c r="BV121" s="861">
        <v>1464431</v>
      </c>
      <c r="BW121" s="861"/>
      <c r="BX121" s="861"/>
      <c r="BY121" s="861"/>
      <c r="BZ121" s="861"/>
      <c r="CA121" s="861">
        <v>1508285</v>
      </c>
      <c r="CB121" s="861"/>
      <c r="CC121" s="861"/>
      <c r="CD121" s="861"/>
      <c r="CE121" s="861"/>
      <c r="CF121" s="922">
        <v>10.5</v>
      </c>
      <c r="CG121" s="923"/>
      <c r="CH121" s="923"/>
      <c r="CI121" s="923"/>
      <c r="CJ121" s="923"/>
      <c r="CK121" s="916"/>
      <c r="CL121" s="902"/>
      <c r="CM121" s="902"/>
      <c r="CN121" s="902"/>
      <c r="CO121" s="903"/>
      <c r="CP121" s="882" t="s">
        <v>466</v>
      </c>
      <c r="CQ121" s="883"/>
      <c r="CR121" s="883"/>
      <c r="CS121" s="883"/>
      <c r="CT121" s="883"/>
      <c r="CU121" s="883"/>
      <c r="CV121" s="883"/>
      <c r="CW121" s="883"/>
      <c r="CX121" s="883"/>
      <c r="CY121" s="883"/>
      <c r="CZ121" s="883"/>
      <c r="DA121" s="883"/>
      <c r="DB121" s="883"/>
      <c r="DC121" s="883"/>
      <c r="DD121" s="883"/>
      <c r="DE121" s="883"/>
      <c r="DF121" s="884"/>
      <c r="DG121" s="860">
        <v>266563</v>
      </c>
      <c r="DH121" s="861"/>
      <c r="DI121" s="861"/>
      <c r="DJ121" s="861"/>
      <c r="DK121" s="861"/>
      <c r="DL121" s="861">
        <v>246082</v>
      </c>
      <c r="DM121" s="861"/>
      <c r="DN121" s="861"/>
      <c r="DO121" s="861"/>
      <c r="DP121" s="861"/>
      <c r="DQ121" s="861">
        <v>225187</v>
      </c>
      <c r="DR121" s="861"/>
      <c r="DS121" s="861"/>
      <c r="DT121" s="861"/>
      <c r="DU121" s="861"/>
      <c r="DV121" s="838">
        <v>1.6</v>
      </c>
      <c r="DW121" s="838"/>
      <c r="DX121" s="838"/>
      <c r="DY121" s="838"/>
      <c r="DZ121" s="839"/>
    </row>
    <row r="122" spans="1:130" s="243" customFormat="1" ht="26.25" customHeight="1" x14ac:dyDescent="0.15">
      <c r="A122" s="864"/>
      <c r="B122" s="865"/>
      <c r="C122" s="868" t="s">
        <v>446</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126</v>
      </c>
      <c r="AB122" s="824"/>
      <c r="AC122" s="824"/>
      <c r="AD122" s="824"/>
      <c r="AE122" s="825"/>
      <c r="AF122" s="826" t="s">
        <v>126</v>
      </c>
      <c r="AG122" s="824"/>
      <c r="AH122" s="824"/>
      <c r="AI122" s="824"/>
      <c r="AJ122" s="825"/>
      <c r="AK122" s="826" t="s">
        <v>126</v>
      </c>
      <c r="AL122" s="824"/>
      <c r="AM122" s="824"/>
      <c r="AN122" s="824"/>
      <c r="AO122" s="825"/>
      <c r="AP122" s="871" t="s">
        <v>389</v>
      </c>
      <c r="AQ122" s="872"/>
      <c r="AR122" s="872"/>
      <c r="AS122" s="872"/>
      <c r="AT122" s="873"/>
      <c r="AU122" s="933"/>
      <c r="AV122" s="934"/>
      <c r="AW122" s="934"/>
      <c r="AX122" s="934"/>
      <c r="AY122" s="935"/>
      <c r="AZ122" s="926" t="s">
        <v>467</v>
      </c>
      <c r="BA122" s="927"/>
      <c r="BB122" s="927"/>
      <c r="BC122" s="927"/>
      <c r="BD122" s="927"/>
      <c r="BE122" s="927"/>
      <c r="BF122" s="927"/>
      <c r="BG122" s="927"/>
      <c r="BH122" s="927"/>
      <c r="BI122" s="927"/>
      <c r="BJ122" s="927"/>
      <c r="BK122" s="927"/>
      <c r="BL122" s="927"/>
      <c r="BM122" s="927"/>
      <c r="BN122" s="927"/>
      <c r="BO122" s="927"/>
      <c r="BP122" s="928"/>
      <c r="BQ122" s="929">
        <v>23388913</v>
      </c>
      <c r="BR122" s="892"/>
      <c r="BS122" s="892"/>
      <c r="BT122" s="892"/>
      <c r="BU122" s="892"/>
      <c r="BV122" s="892">
        <v>23294993</v>
      </c>
      <c r="BW122" s="892"/>
      <c r="BX122" s="892"/>
      <c r="BY122" s="892"/>
      <c r="BZ122" s="892"/>
      <c r="CA122" s="892">
        <v>23568513</v>
      </c>
      <c r="CB122" s="892"/>
      <c r="CC122" s="892"/>
      <c r="CD122" s="892"/>
      <c r="CE122" s="892"/>
      <c r="CF122" s="893">
        <v>163.69999999999999</v>
      </c>
      <c r="CG122" s="894"/>
      <c r="CH122" s="894"/>
      <c r="CI122" s="894"/>
      <c r="CJ122" s="894"/>
      <c r="CK122" s="916"/>
      <c r="CL122" s="902"/>
      <c r="CM122" s="902"/>
      <c r="CN122" s="902"/>
      <c r="CO122" s="903"/>
      <c r="CP122" s="882" t="s">
        <v>468</v>
      </c>
      <c r="CQ122" s="883"/>
      <c r="CR122" s="883"/>
      <c r="CS122" s="883"/>
      <c r="CT122" s="883"/>
      <c r="CU122" s="883"/>
      <c r="CV122" s="883"/>
      <c r="CW122" s="883"/>
      <c r="CX122" s="883"/>
      <c r="CY122" s="883"/>
      <c r="CZ122" s="883"/>
      <c r="DA122" s="883"/>
      <c r="DB122" s="883"/>
      <c r="DC122" s="883"/>
      <c r="DD122" s="883"/>
      <c r="DE122" s="883"/>
      <c r="DF122" s="884"/>
      <c r="DG122" s="860" t="s">
        <v>389</v>
      </c>
      <c r="DH122" s="861"/>
      <c r="DI122" s="861"/>
      <c r="DJ122" s="861"/>
      <c r="DK122" s="861"/>
      <c r="DL122" s="861" t="s">
        <v>389</v>
      </c>
      <c r="DM122" s="861"/>
      <c r="DN122" s="861"/>
      <c r="DO122" s="861"/>
      <c r="DP122" s="861"/>
      <c r="DQ122" s="861" t="s">
        <v>126</v>
      </c>
      <c r="DR122" s="861"/>
      <c r="DS122" s="861"/>
      <c r="DT122" s="861"/>
      <c r="DU122" s="861"/>
      <c r="DV122" s="838" t="s">
        <v>126</v>
      </c>
      <c r="DW122" s="838"/>
      <c r="DX122" s="838"/>
      <c r="DY122" s="838"/>
      <c r="DZ122" s="839"/>
    </row>
    <row r="123" spans="1:130" s="243" customFormat="1" ht="26.25" customHeight="1" x14ac:dyDescent="0.15">
      <c r="A123" s="864"/>
      <c r="B123" s="865"/>
      <c r="C123" s="868" t="s">
        <v>452</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389</v>
      </c>
      <c r="AB123" s="824"/>
      <c r="AC123" s="824"/>
      <c r="AD123" s="824"/>
      <c r="AE123" s="825"/>
      <c r="AF123" s="826" t="s">
        <v>389</v>
      </c>
      <c r="AG123" s="824"/>
      <c r="AH123" s="824"/>
      <c r="AI123" s="824"/>
      <c r="AJ123" s="825"/>
      <c r="AK123" s="826" t="s">
        <v>389</v>
      </c>
      <c r="AL123" s="824"/>
      <c r="AM123" s="824"/>
      <c r="AN123" s="824"/>
      <c r="AO123" s="825"/>
      <c r="AP123" s="871" t="s">
        <v>126</v>
      </c>
      <c r="AQ123" s="872"/>
      <c r="AR123" s="872"/>
      <c r="AS123" s="872"/>
      <c r="AT123" s="873"/>
      <c r="AU123" s="936"/>
      <c r="AV123" s="937"/>
      <c r="AW123" s="937"/>
      <c r="AX123" s="937"/>
      <c r="AY123" s="937"/>
      <c r="AZ123" s="274" t="s">
        <v>183</v>
      </c>
      <c r="BA123" s="274"/>
      <c r="BB123" s="274"/>
      <c r="BC123" s="274"/>
      <c r="BD123" s="274"/>
      <c r="BE123" s="274"/>
      <c r="BF123" s="274"/>
      <c r="BG123" s="274"/>
      <c r="BH123" s="274"/>
      <c r="BI123" s="274"/>
      <c r="BJ123" s="274"/>
      <c r="BK123" s="274"/>
      <c r="BL123" s="274"/>
      <c r="BM123" s="274"/>
      <c r="BN123" s="274"/>
      <c r="BO123" s="924" t="s">
        <v>469</v>
      </c>
      <c r="BP123" s="925"/>
      <c r="BQ123" s="879">
        <v>28705082</v>
      </c>
      <c r="BR123" s="880"/>
      <c r="BS123" s="880"/>
      <c r="BT123" s="880"/>
      <c r="BU123" s="880"/>
      <c r="BV123" s="880">
        <v>28993144</v>
      </c>
      <c r="BW123" s="880"/>
      <c r="BX123" s="880"/>
      <c r="BY123" s="880"/>
      <c r="BZ123" s="880"/>
      <c r="CA123" s="880">
        <v>29335074</v>
      </c>
      <c r="CB123" s="880"/>
      <c r="CC123" s="880"/>
      <c r="CD123" s="880"/>
      <c r="CE123" s="880"/>
      <c r="CF123" s="790"/>
      <c r="CG123" s="791"/>
      <c r="CH123" s="791"/>
      <c r="CI123" s="791"/>
      <c r="CJ123" s="881"/>
      <c r="CK123" s="916"/>
      <c r="CL123" s="902"/>
      <c r="CM123" s="902"/>
      <c r="CN123" s="902"/>
      <c r="CO123" s="903"/>
      <c r="CP123" s="882" t="s">
        <v>402</v>
      </c>
      <c r="CQ123" s="883"/>
      <c r="CR123" s="883"/>
      <c r="CS123" s="883"/>
      <c r="CT123" s="883"/>
      <c r="CU123" s="883"/>
      <c r="CV123" s="883"/>
      <c r="CW123" s="883"/>
      <c r="CX123" s="883"/>
      <c r="CY123" s="883"/>
      <c r="CZ123" s="883"/>
      <c r="DA123" s="883"/>
      <c r="DB123" s="883"/>
      <c r="DC123" s="883"/>
      <c r="DD123" s="883"/>
      <c r="DE123" s="883"/>
      <c r="DF123" s="884"/>
      <c r="DG123" s="823" t="s">
        <v>126</v>
      </c>
      <c r="DH123" s="824"/>
      <c r="DI123" s="824"/>
      <c r="DJ123" s="824"/>
      <c r="DK123" s="825"/>
      <c r="DL123" s="826" t="s">
        <v>126</v>
      </c>
      <c r="DM123" s="824"/>
      <c r="DN123" s="824"/>
      <c r="DO123" s="824"/>
      <c r="DP123" s="825"/>
      <c r="DQ123" s="826" t="s">
        <v>389</v>
      </c>
      <c r="DR123" s="824"/>
      <c r="DS123" s="824"/>
      <c r="DT123" s="824"/>
      <c r="DU123" s="825"/>
      <c r="DV123" s="871" t="s">
        <v>389</v>
      </c>
      <c r="DW123" s="872"/>
      <c r="DX123" s="872"/>
      <c r="DY123" s="872"/>
      <c r="DZ123" s="873"/>
    </row>
    <row r="124" spans="1:130" s="243" customFormat="1" ht="26.25" customHeight="1" thickBot="1" x14ac:dyDescent="0.2">
      <c r="A124" s="864"/>
      <c r="B124" s="865"/>
      <c r="C124" s="868" t="s">
        <v>455</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389</v>
      </c>
      <c r="AB124" s="824"/>
      <c r="AC124" s="824"/>
      <c r="AD124" s="824"/>
      <c r="AE124" s="825"/>
      <c r="AF124" s="826" t="s">
        <v>389</v>
      </c>
      <c r="AG124" s="824"/>
      <c r="AH124" s="824"/>
      <c r="AI124" s="824"/>
      <c r="AJ124" s="825"/>
      <c r="AK124" s="826" t="s">
        <v>126</v>
      </c>
      <c r="AL124" s="824"/>
      <c r="AM124" s="824"/>
      <c r="AN124" s="824"/>
      <c r="AO124" s="825"/>
      <c r="AP124" s="871" t="s">
        <v>389</v>
      </c>
      <c r="AQ124" s="872"/>
      <c r="AR124" s="872"/>
      <c r="AS124" s="872"/>
      <c r="AT124" s="873"/>
      <c r="AU124" s="874" t="s">
        <v>470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90.7</v>
      </c>
      <c r="BR124" s="878"/>
      <c r="BS124" s="878"/>
      <c r="BT124" s="878"/>
      <c r="BU124" s="878"/>
      <c r="BV124" s="878">
        <v>99.1</v>
      </c>
      <c r="BW124" s="878"/>
      <c r="BX124" s="878"/>
      <c r="BY124" s="878"/>
      <c r="BZ124" s="878"/>
      <c r="CA124" s="878">
        <v>101.9</v>
      </c>
      <c r="CB124" s="878"/>
      <c r="CC124" s="878"/>
      <c r="CD124" s="878"/>
      <c r="CE124" s="878"/>
      <c r="CF124" s="768"/>
      <c r="CG124" s="769"/>
      <c r="CH124" s="769"/>
      <c r="CI124" s="769"/>
      <c r="CJ124" s="909"/>
      <c r="CK124" s="917"/>
      <c r="CL124" s="917"/>
      <c r="CM124" s="917"/>
      <c r="CN124" s="917"/>
      <c r="CO124" s="918"/>
      <c r="CP124" s="882" t="s">
        <v>471</v>
      </c>
      <c r="CQ124" s="883"/>
      <c r="CR124" s="883"/>
      <c r="CS124" s="883"/>
      <c r="CT124" s="883"/>
      <c r="CU124" s="883"/>
      <c r="CV124" s="883"/>
      <c r="CW124" s="883"/>
      <c r="CX124" s="883"/>
      <c r="CY124" s="883"/>
      <c r="CZ124" s="883"/>
      <c r="DA124" s="883"/>
      <c r="DB124" s="883"/>
      <c r="DC124" s="883"/>
      <c r="DD124" s="883"/>
      <c r="DE124" s="883"/>
      <c r="DF124" s="884"/>
      <c r="DG124" s="806" t="s">
        <v>389</v>
      </c>
      <c r="DH124" s="807"/>
      <c r="DI124" s="807"/>
      <c r="DJ124" s="807"/>
      <c r="DK124" s="808"/>
      <c r="DL124" s="809" t="s">
        <v>126</v>
      </c>
      <c r="DM124" s="807"/>
      <c r="DN124" s="807"/>
      <c r="DO124" s="807"/>
      <c r="DP124" s="808"/>
      <c r="DQ124" s="809" t="s">
        <v>389</v>
      </c>
      <c r="DR124" s="807"/>
      <c r="DS124" s="807"/>
      <c r="DT124" s="807"/>
      <c r="DU124" s="808"/>
      <c r="DV124" s="895" t="s">
        <v>126</v>
      </c>
      <c r="DW124" s="896"/>
      <c r="DX124" s="896"/>
      <c r="DY124" s="896"/>
      <c r="DZ124" s="897"/>
    </row>
    <row r="125" spans="1:130" s="243" customFormat="1" ht="26.25" customHeight="1" x14ac:dyDescent="0.15">
      <c r="A125" s="864"/>
      <c r="B125" s="865"/>
      <c r="C125" s="868" t="s">
        <v>457</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126</v>
      </c>
      <c r="AB125" s="824"/>
      <c r="AC125" s="824"/>
      <c r="AD125" s="824"/>
      <c r="AE125" s="825"/>
      <c r="AF125" s="826" t="s">
        <v>126</v>
      </c>
      <c r="AG125" s="824"/>
      <c r="AH125" s="824"/>
      <c r="AI125" s="824"/>
      <c r="AJ125" s="825"/>
      <c r="AK125" s="826" t="s">
        <v>389</v>
      </c>
      <c r="AL125" s="824"/>
      <c r="AM125" s="824"/>
      <c r="AN125" s="824"/>
      <c r="AO125" s="825"/>
      <c r="AP125" s="871" t="s">
        <v>389</v>
      </c>
      <c r="AQ125" s="872"/>
      <c r="AR125" s="872"/>
      <c r="AS125" s="872"/>
      <c r="AT125" s="873"/>
      <c r="AU125" s="275"/>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7"/>
      <c r="BR125" s="277"/>
      <c r="BS125" s="277"/>
      <c r="BT125" s="277"/>
      <c r="BU125" s="277"/>
      <c r="BV125" s="277"/>
      <c r="BW125" s="277"/>
      <c r="BX125" s="277"/>
      <c r="BY125" s="277"/>
      <c r="BZ125" s="277"/>
      <c r="CA125" s="277"/>
      <c r="CB125" s="277"/>
      <c r="CC125" s="277"/>
      <c r="CD125" s="277"/>
      <c r="CE125" s="277"/>
      <c r="CF125" s="277"/>
      <c r="CG125" s="277"/>
      <c r="CH125" s="277"/>
      <c r="CI125" s="277"/>
      <c r="CJ125" s="278"/>
      <c r="CK125" s="898" t="s">
        <v>472</v>
      </c>
      <c r="CL125" s="899"/>
      <c r="CM125" s="899"/>
      <c r="CN125" s="899"/>
      <c r="CO125" s="900"/>
      <c r="CP125" s="907" t="s">
        <v>473</v>
      </c>
      <c r="CQ125" s="852"/>
      <c r="CR125" s="852"/>
      <c r="CS125" s="852"/>
      <c r="CT125" s="852"/>
      <c r="CU125" s="852"/>
      <c r="CV125" s="852"/>
      <c r="CW125" s="852"/>
      <c r="CX125" s="852"/>
      <c r="CY125" s="852"/>
      <c r="CZ125" s="852"/>
      <c r="DA125" s="852"/>
      <c r="DB125" s="852"/>
      <c r="DC125" s="852"/>
      <c r="DD125" s="852"/>
      <c r="DE125" s="852"/>
      <c r="DF125" s="853"/>
      <c r="DG125" s="908" t="s">
        <v>126</v>
      </c>
      <c r="DH125" s="889"/>
      <c r="DI125" s="889"/>
      <c r="DJ125" s="889"/>
      <c r="DK125" s="889"/>
      <c r="DL125" s="889" t="s">
        <v>389</v>
      </c>
      <c r="DM125" s="889"/>
      <c r="DN125" s="889"/>
      <c r="DO125" s="889"/>
      <c r="DP125" s="889"/>
      <c r="DQ125" s="889" t="s">
        <v>126</v>
      </c>
      <c r="DR125" s="889"/>
      <c r="DS125" s="889"/>
      <c r="DT125" s="889"/>
      <c r="DU125" s="889"/>
      <c r="DV125" s="890" t="s">
        <v>389</v>
      </c>
      <c r="DW125" s="890"/>
      <c r="DX125" s="890"/>
      <c r="DY125" s="890"/>
      <c r="DZ125" s="891"/>
    </row>
    <row r="126" spans="1:130" s="243" customFormat="1" ht="26.25" customHeight="1" thickBot="1" x14ac:dyDescent="0.2">
      <c r="A126" s="864"/>
      <c r="B126" s="865"/>
      <c r="C126" s="868" t="s">
        <v>459</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389</v>
      </c>
      <c r="AB126" s="824"/>
      <c r="AC126" s="824"/>
      <c r="AD126" s="824"/>
      <c r="AE126" s="825"/>
      <c r="AF126" s="826" t="s">
        <v>126</v>
      </c>
      <c r="AG126" s="824"/>
      <c r="AH126" s="824"/>
      <c r="AI126" s="824"/>
      <c r="AJ126" s="825"/>
      <c r="AK126" s="826" t="s">
        <v>126</v>
      </c>
      <c r="AL126" s="824"/>
      <c r="AM126" s="824"/>
      <c r="AN126" s="824"/>
      <c r="AO126" s="825"/>
      <c r="AP126" s="871" t="s">
        <v>389</v>
      </c>
      <c r="AQ126" s="872"/>
      <c r="AR126" s="872"/>
      <c r="AS126" s="872"/>
      <c r="AT126" s="873"/>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80"/>
      <c r="CE126" s="280"/>
      <c r="CF126" s="280"/>
      <c r="CG126" s="277"/>
      <c r="CH126" s="277"/>
      <c r="CI126" s="277"/>
      <c r="CJ126" s="278"/>
      <c r="CK126" s="901"/>
      <c r="CL126" s="902"/>
      <c r="CM126" s="902"/>
      <c r="CN126" s="902"/>
      <c r="CO126" s="903"/>
      <c r="CP126" s="859" t="s">
        <v>474</v>
      </c>
      <c r="CQ126" s="794"/>
      <c r="CR126" s="794"/>
      <c r="CS126" s="794"/>
      <c r="CT126" s="794"/>
      <c r="CU126" s="794"/>
      <c r="CV126" s="794"/>
      <c r="CW126" s="794"/>
      <c r="CX126" s="794"/>
      <c r="CY126" s="794"/>
      <c r="CZ126" s="794"/>
      <c r="DA126" s="794"/>
      <c r="DB126" s="794"/>
      <c r="DC126" s="794"/>
      <c r="DD126" s="794"/>
      <c r="DE126" s="794"/>
      <c r="DF126" s="795"/>
      <c r="DG126" s="860" t="s">
        <v>126</v>
      </c>
      <c r="DH126" s="861"/>
      <c r="DI126" s="861"/>
      <c r="DJ126" s="861"/>
      <c r="DK126" s="861"/>
      <c r="DL126" s="861" t="s">
        <v>126</v>
      </c>
      <c r="DM126" s="861"/>
      <c r="DN126" s="861"/>
      <c r="DO126" s="861"/>
      <c r="DP126" s="861"/>
      <c r="DQ126" s="861" t="s">
        <v>389</v>
      </c>
      <c r="DR126" s="861"/>
      <c r="DS126" s="861"/>
      <c r="DT126" s="861"/>
      <c r="DU126" s="861"/>
      <c r="DV126" s="838" t="s">
        <v>389</v>
      </c>
      <c r="DW126" s="838"/>
      <c r="DX126" s="838"/>
      <c r="DY126" s="838"/>
      <c r="DZ126" s="839"/>
    </row>
    <row r="127" spans="1:130" s="243" customFormat="1" ht="26.25" customHeight="1" x14ac:dyDescent="0.15">
      <c r="A127" s="866"/>
      <c r="B127" s="867"/>
      <c r="C127" s="885" t="s">
        <v>475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389</v>
      </c>
      <c r="AB127" s="824"/>
      <c r="AC127" s="824"/>
      <c r="AD127" s="824"/>
      <c r="AE127" s="825"/>
      <c r="AF127" s="826" t="s">
        <v>126</v>
      </c>
      <c r="AG127" s="824"/>
      <c r="AH127" s="824"/>
      <c r="AI127" s="824"/>
      <c r="AJ127" s="825"/>
      <c r="AK127" s="826" t="s">
        <v>389</v>
      </c>
      <c r="AL127" s="824"/>
      <c r="AM127" s="824"/>
      <c r="AN127" s="824"/>
      <c r="AO127" s="825"/>
      <c r="AP127" s="871" t="s">
        <v>126</v>
      </c>
      <c r="AQ127" s="872"/>
      <c r="AR127" s="872"/>
      <c r="AS127" s="872"/>
      <c r="AT127" s="873"/>
      <c r="AU127" s="279"/>
      <c r="AV127" s="279"/>
      <c r="AW127" s="279"/>
      <c r="AX127" s="888" t="s">
        <v>476</v>
      </c>
      <c r="AY127" s="856"/>
      <c r="AZ127" s="856"/>
      <c r="BA127" s="856"/>
      <c r="BB127" s="856"/>
      <c r="BC127" s="856"/>
      <c r="BD127" s="856"/>
      <c r="BE127" s="857"/>
      <c r="BF127" s="855" t="s">
        <v>477</v>
      </c>
      <c r="BG127" s="856"/>
      <c r="BH127" s="856"/>
      <c r="BI127" s="856"/>
      <c r="BJ127" s="856"/>
      <c r="BK127" s="856"/>
      <c r="BL127" s="857"/>
      <c r="BM127" s="855" t="s">
        <v>478</v>
      </c>
      <c r="BN127" s="856"/>
      <c r="BO127" s="856"/>
      <c r="BP127" s="856"/>
      <c r="BQ127" s="856"/>
      <c r="BR127" s="856"/>
      <c r="BS127" s="857"/>
      <c r="BT127" s="855" t="s">
        <v>479</v>
      </c>
      <c r="BU127" s="856"/>
      <c r="BV127" s="856"/>
      <c r="BW127" s="856"/>
      <c r="BX127" s="856"/>
      <c r="BY127" s="856"/>
      <c r="BZ127" s="858"/>
      <c r="CA127" s="279"/>
      <c r="CB127" s="279"/>
      <c r="CC127" s="279"/>
      <c r="CD127" s="280"/>
      <c r="CE127" s="280"/>
      <c r="CF127" s="280"/>
      <c r="CG127" s="277"/>
      <c r="CH127" s="277"/>
      <c r="CI127" s="277"/>
      <c r="CJ127" s="278"/>
      <c r="CK127" s="901"/>
      <c r="CL127" s="902"/>
      <c r="CM127" s="902"/>
      <c r="CN127" s="902"/>
      <c r="CO127" s="903"/>
      <c r="CP127" s="859" t="s">
        <v>480</v>
      </c>
      <c r="CQ127" s="794"/>
      <c r="CR127" s="794"/>
      <c r="CS127" s="794"/>
      <c r="CT127" s="794"/>
      <c r="CU127" s="794"/>
      <c r="CV127" s="794"/>
      <c r="CW127" s="794"/>
      <c r="CX127" s="794"/>
      <c r="CY127" s="794"/>
      <c r="CZ127" s="794"/>
      <c r="DA127" s="794"/>
      <c r="DB127" s="794"/>
      <c r="DC127" s="794"/>
      <c r="DD127" s="794"/>
      <c r="DE127" s="794"/>
      <c r="DF127" s="795"/>
      <c r="DG127" s="860" t="s">
        <v>389</v>
      </c>
      <c r="DH127" s="861"/>
      <c r="DI127" s="861"/>
      <c r="DJ127" s="861"/>
      <c r="DK127" s="861"/>
      <c r="DL127" s="861" t="s">
        <v>389</v>
      </c>
      <c r="DM127" s="861"/>
      <c r="DN127" s="861"/>
      <c r="DO127" s="861"/>
      <c r="DP127" s="861"/>
      <c r="DQ127" s="861" t="s">
        <v>389</v>
      </c>
      <c r="DR127" s="861"/>
      <c r="DS127" s="861"/>
      <c r="DT127" s="861"/>
      <c r="DU127" s="861"/>
      <c r="DV127" s="838" t="s">
        <v>126</v>
      </c>
      <c r="DW127" s="838"/>
      <c r="DX127" s="838"/>
      <c r="DY127" s="838"/>
      <c r="DZ127" s="839"/>
    </row>
    <row r="128" spans="1:130" s="243" customFormat="1" ht="26.25" customHeight="1" thickBot="1" x14ac:dyDescent="0.2">
      <c r="A128" s="840" t="s">
        <v>481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482</v>
      </c>
      <c r="X128" s="842"/>
      <c r="Y128" s="842"/>
      <c r="Z128" s="843"/>
      <c r="AA128" s="844">
        <v>573674</v>
      </c>
      <c r="AB128" s="845"/>
      <c r="AC128" s="845"/>
      <c r="AD128" s="845"/>
      <c r="AE128" s="846"/>
      <c r="AF128" s="847">
        <v>545059</v>
      </c>
      <c r="AG128" s="845"/>
      <c r="AH128" s="845"/>
      <c r="AI128" s="845"/>
      <c r="AJ128" s="846"/>
      <c r="AK128" s="847">
        <v>600542</v>
      </c>
      <c r="AL128" s="845"/>
      <c r="AM128" s="845"/>
      <c r="AN128" s="845"/>
      <c r="AO128" s="846"/>
      <c r="AP128" s="848"/>
      <c r="AQ128" s="849"/>
      <c r="AR128" s="849"/>
      <c r="AS128" s="849"/>
      <c r="AT128" s="850"/>
      <c r="AU128" s="279"/>
      <c r="AV128" s="279"/>
      <c r="AW128" s="279"/>
      <c r="AX128" s="851" t="s">
        <v>483</v>
      </c>
      <c r="AY128" s="852"/>
      <c r="AZ128" s="852"/>
      <c r="BA128" s="852"/>
      <c r="BB128" s="852"/>
      <c r="BC128" s="852"/>
      <c r="BD128" s="852"/>
      <c r="BE128" s="853"/>
      <c r="BF128" s="830" t="s">
        <v>126</v>
      </c>
      <c r="BG128" s="831"/>
      <c r="BH128" s="831"/>
      <c r="BI128" s="831"/>
      <c r="BJ128" s="831"/>
      <c r="BK128" s="831"/>
      <c r="BL128" s="854"/>
      <c r="BM128" s="830">
        <v>12.69</v>
      </c>
      <c r="BN128" s="831"/>
      <c r="BO128" s="831"/>
      <c r="BP128" s="831"/>
      <c r="BQ128" s="831"/>
      <c r="BR128" s="831"/>
      <c r="BS128" s="854"/>
      <c r="BT128" s="830">
        <v>20</v>
      </c>
      <c r="BU128" s="831"/>
      <c r="BV128" s="831"/>
      <c r="BW128" s="831"/>
      <c r="BX128" s="831"/>
      <c r="BY128" s="831"/>
      <c r="BZ128" s="832"/>
      <c r="CA128" s="280"/>
      <c r="CB128" s="280"/>
      <c r="CC128" s="280"/>
      <c r="CD128" s="280"/>
      <c r="CE128" s="280"/>
      <c r="CF128" s="280"/>
      <c r="CG128" s="277"/>
      <c r="CH128" s="277"/>
      <c r="CI128" s="277"/>
      <c r="CJ128" s="278"/>
      <c r="CK128" s="904"/>
      <c r="CL128" s="905"/>
      <c r="CM128" s="905"/>
      <c r="CN128" s="905"/>
      <c r="CO128" s="906"/>
      <c r="CP128" s="833" t="s">
        <v>484</v>
      </c>
      <c r="CQ128" s="772"/>
      <c r="CR128" s="772"/>
      <c r="CS128" s="772"/>
      <c r="CT128" s="772"/>
      <c r="CU128" s="772"/>
      <c r="CV128" s="772"/>
      <c r="CW128" s="772"/>
      <c r="CX128" s="772"/>
      <c r="CY128" s="772"/>
      <c r="CZ128" s="772"/>
      <c r="DA128" s="772"/>
      <c r="DB128" s="772"/>
      <c r="DC128" s="772"/>
      <c r="DD128" s="772"/>
      <c r="DE128" s="772"/>
      <c r="DF128" s="773"/>
      <c r="DG128" s="834">
        <v>10277</v>
      </c>
      <c r="DH128" s="835"/>
      <c r="DI128" s="835"/>
      <c r="DJ128" s="835"/>
      <c r="DK128" s="835"/>
      <c r="DL128" s="835">
        <v>15374</v>
      </c>
      <c r="DM128" s="835"/>
      <c r="DN128" s="835"/>
      <c r="DO128" s="835"/>
      <c r="DP128" s="835"/>
      <c r="DQ128" s="835">
        <v>4973</v>
      </c>
      <c r="DR128" s="835"/>
      <c r="DS128" s="835"/>
      <c r="DT128" s="835"/>
      <c r="DU128" s="835"/>
      <c r="DV128" s="836">
        <v>0</v>
      </c>
      <c r="DW128" s="836"/>
      <c r="DX128" s="836"/>
      <c r="DY128" s="836"/>
      <c r="DZ128" s="837"/>
    </row>
    <row r="129" spans="1:131" s="243"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485</v>
      </c>
      <c r="X129" s="821"/>
      <c r="Y129" s="821"/>
      <c r="Z129" s="822"/>
      <c r="AA129" s="823">
        <v>16040843</v>
      </c>
      <c r="AB129" s="824"/>
      <c r="AC129" s="824"/>
      <c r="AD129" s="824"/>
      <c r="AE129" s="825"/>
      <c r="AF129" s="826">
        <v>16124606</v>
      </c>
      <c r="AG129" s="824"/>
      <c r="AH129" s="824"/>
      <c r="AI129" s="824"/>
      <c r="AJ129" s="825"/>
      <c r="AK129" s="826">
        <v>16207608</v>
      </c>
      <c r="AL129" s="824"/>
      <c r="AM129" s="824"/>
      <c r="AN129" s="824"/>
      <c r="AO129" s="825"/>
      <c r="AP129" s="827"/>
      <c r="AQ129" s="828"/>
      <c r="AR129" s="828"/>
      <c r="AS129" s="828"/>
      <c r="AT129" s="829"/>
      <c r="AU129" s="281"/>
      <c r="AV129" s="281"/>
      <c r="AW129" s="281"/>
      <c r="AX129" s="793" t="s">
        <v>486</v>
      </c>
      <c r="AY129" s="794"/>
      <c r="AZ129" s="794"/>
      <c r="BA129" s="794"/>
      <c r="BB129" s="794"/>
      <c r="BC129" s="794"/>
      <c r="BD129" s="794"/>
      <c r="BE129" s="795"/>
      <c r="BF129" s="813" t="s">
        <v>126</v>
      </c>
      <c r="BG129" s="814"/>
      <c r="BH129" s="814"/>
      <c r="BI129" s="814"/>
      <c r="BJ129" s="814"/>
      <c r="BK129" s="814"/>
      <c r="BL129" s="815"/>
      <c r="BM129" s="813">
        <v>17.690000000000001</v>
      </c>
      <c r="BN129" s="814"/>
      <c r="BO129" s="814"/>
      <c r="BP129" s="814"/>
      <c r="BQ129" s="814"/>
      <c r="BR129" s="814"/>
      <c r="BS129" s="815"/>
      <c r="BT129" s="813">
        <v>30</v>
      </c>
      <c r="BU129" s="816"/>
      <c r="BV129" s="816"/>
      <c r="BW129" s="816"/>
      <c r="BX129" s="816"/>
      <c r="BY129" s="816"/>
      <c r="BZ129" s="817"/>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50"/>
      <c r="DQ129" s="250"/>
      <c r="DR129" s="250"/>
      <c r="DS129" s="250"/>
      <c r="DT129" s="250"/>
      <c r="DU129" s="250"/>
      <c r="DV129" s="250"/>
      <c r="DW129" s="250"/>
      <c r="DX129" s="250"/>
      <c r="DY129" s="250"/>
      <c r="DZ129" s="254"/>
    </row>
    <row r="130" spans="1:131" s="243" customFormat="1" ht="26.25" customHeight="1" x14ac:dyDescent="0.15">
      <c r="A130" s="818" t="s">
        <v>487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488</v>
      </c>
      <c r="X130" s="821"/>
      <c r="Y130" s="821"/>
      <c r="Z130" s="822"/>
      <c r="AA130" s="823">
        <v>1816200</v>
      </c>
      <c r="AB130" s="824"/>
      <c r="AC130" s="824"/>
      <c r="AD130" s="824"/>
      <c r="AE130" s="825"/>
      <c r="AF130" s="826">
        <v>1830195</v>
      </c>
      <c r="AG130" s="824"/>
      <c r="AH130" s="824"/>
      <c r="AI130" s="824"/>
      <c r="AJ130" s="825"/>
      <c r="AK130" s="826">
        <v>1806248</v>
      </c>
      <c r="AL130" s="824"/>
      <c r="AM130" s="824"/>
      <c r="AN130" s="824"/>
      <c r="AO130" s="825"/>
      <c r="AP130" s="827"/>
      <c r="AQ130" s="828"/>
      <c r="AR130" s="828"/>
      <c r="AS130" s="828"/>
      <c r="AT130" s="829"/>
      <c r="AU130" s="281"/>
      <c r="AV130" s="281"/>
      <c r="AW130" s="281"/>
      <c r="AX130" s="793" t="s">
        <v>489</v>
      </c>
      <c r="AY130" s="794"/>
      <c r="AZ130" s="794"/>
      <c r="BA130" s="794"/>
      <c r="BB130" s="794"/>
      <c r="BC130" s="794"/>
      <c r="BD130" s="794"/>
      <c r="BE130" s="795"/>
      <c r="BF130" s="796">
        <v>4.9000000000000004</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50"/>
      <c r="DQ130" s="250"/>
      <c r="DR130" s="250"/>
      <c r="DS130" s="250"/>
      <c r="DT130" s="250"/>
      <c r="DU130" s="250"/>
      <c r="DV130" s="250"/>
      <c r="DW130" s="250"/>
      <c r="DX130" s="250"/>
      <c r="DY130" s="250"/>
      <c r="DZ130" s="254"/>
    </row>
    <row r="131" spans="1:131" s="243"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490</v>
      </c>
      <c r="X131" s="804"/>
      <c r="Y131" s="804"/>
      <c r="Z131" s="805"/>
      <c r="AA131" s="806">
        <v>14224643</v>
      </c>
      <c r="AB131" s="807"/>
      <c r="AC131" s="807"/>
      <c r="AD131" s="807"/>
      <c r="AE131" s="808"/>
      <c r="AF131" s="809">
        <v>14294411</v>
      </c>
      <c r="AG131" s="807"/>
      <c r="AH131" s="807"/>
      <c r="AI131" s="807"/>
      <c r="AJ131" s="808"/>
      <c r="AK131" s="809">
        <v>14401360</v>
      </c>
      <c r="AL131" s="807"/>
      <c r="AM131" s="807"/>
      <c r="AN131" s="807"/>
      <c r="AO131" s="808"/>
      <c r="AP131" s="810"/>
      <c r="AQ131" s="811"/>
      <c r="AR131" s="811"/>
      <c r="AS131" s="811"/>
      <c r="AT131" s="812"/>
      <c r="AU131" s="281"/>
      <c r="AV131" s="281"/>
      <c r="AW131" s="281"/>
      <c r="AX131" s="771" t="s">
        <v>491</v>
      </c>
      <c r="AY131" s="772"/>
      <c r="AZ131" s="772"/>
      <c r="BA131" s="772"/>
      <c r="BB131" s="772"/>
      <c r="BC131" s="772"/>
      <c r="BD131" s="772"/>
      <c r="BE131" s="773"/>
      <c r="BF131" s="774">
        <v>101.9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50"/>
      <c r="DQ131" s="250"/>
      <c r="DR131" s="250"/>
      <c r="DS131" s="250"/>
      <c r="DT131" s="250"/>
      <c r="DU131" s="250"/>
      <c r="DV131" s="250"/>
      <c r="DW131" s="250"/>
      <c r="DX131" s="250"/>
      <c r="DY131" s="250"/>
      <c r="DZ131" s="254"/>
    </row>
    <row r="132" spans="1:131" s="243" customFormat="1" ht="26.25" customHeight="1" x14ac:dyDescent="0.15">
      <c r="A132" s="780" t="s">
        <v>492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493</v>
      </c>
      <c r="W132" s="784"/>
      <c r="X132" s="784"/>
      <c r="Y132" s="784"/>
      <c r="Z132" s="785"/>
      <c r="AA132" s="786">
        <v>4.6309984719999999</v>
      </c>
      <c r="AB132" s="787"/>
      <c r="AC132" s="787"/>
      <c r="AD132" s="787"/>
      <c r="AE132" s="788"/>
      <c r="AF132" s="789">
        <v>5.0388854780000001</v>
      </c>
      <c r="AG132" s="787"/>
      <c r="AH132" s="787"/>
      <c r="AI132" s="787"/>
      <c r="AJ132" s="788"/>
      <c r="AK132" s="789">
        <v>5.0304624010000003</v>
      </c>
      <c r="AL132" s="787"/>
      <c r="AM132" s="787"/>
      <c r="AN132" s="787"/>
      <c r="AO132" s="788"/>
      <c r="AP132" s="790"/>
      <c r="AQ132" s="791"/>
      <c r="AR132" s="791"/>
      <c r="AS132" s="791"/>
      <c r="AT132" s="792"/>
      <c r="AU132" s="283"/>
      <c r="AV132" s="284"/>
      <c r="AW132" s="284"/>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1"/>
      <c r="BT132" s="250"/>
      <c r="BU132" s="250"/>
      <c r="BV132" s="250"/>
      <c r="BW132" s="250"/>
      <c r="BX132" s="250"/>
      <c r="BY132" s="250"/>
      <c r="BZ132" s="250"/>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54"/>
      <c r="DQ132" s="254"/>
      <c r="DR132" s="254"/>
      <c r="DS132" s="254"/>
      <c r="DT132" s="254"/>
      <c r="DU132" s="254"/>
      <c r="DV132" s="254"/>
      <c r="DW132" s="254"/>
      <c r="DX132" s="254"/>
      <c r="DY132" s="254"/>
      <c r="DZ132" s="254"/>
    </row>
    <row r="133" spans="1:131" s="243"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494</v>
      </c>
      <c r="W133" s="763"/>
      <c r="X133" s="763"/>
      <c r="Y133" s="763"/>
      <c r="Z133" s="764"/>
      <c r="AA133" s="765">
        <v>4.9000000000000004</v>
      </c>
      <c r="AB133" s="766"/>
      <c r="AC133" s="766"/>
      <c r="AD133" s="766"/>
      <c r="AE133" s="767"/>
      <c r="AF133" s="765">
        <v>4.9000000000000004</v>
      </c>
      <c r="AG133" s="766"/>
      <c r="AH133" s="766"/>
      <c r="AI133" s="766"/>
      <c r="AJ133" s="767"/>
      <c r="AK133" s="765">
        <v>4.9000000000000004</v>
      </c>
      <c r="AL133" s="766"/>
      <c r="AM133" s="766"/>
      <c r="AN133" s="766"/>
      <c r="AO133" s="767"/>
      <c r="AP133" s="768"/>
      <c r="AQ133" s="769"/>
      <c r="AR133" s="769"/>
      <c r="AS133" s="769"/>
      <c r="AT133" s="770"/>
      <c r="AU133" s="284"/>
      <c r="AV133" s="284"/>
      <c r="AW133" s="284"/>
      <c r="AX133" s="284"/>
      <c r="AY133" s="284"/>
      <c r="AZ133" s="284"/>
      <c r="BA133" s="284"/>
      <c r="BB133" s="284"/>
      <c r="BC133" s="284"/>
      <c r="BD133" s="284"/>
      <c r="BE133" s="284"/>
      <c r="BF133" s="284"/>
      <c r="BG133" s="284"/>
      <c r="BH133" s="284"/>
      <c r="BI133" s="284"/>
      <c r="BJ133" s="284"/>
      <c r="BK133" s="284"/>
      <c r="BL133" s="284"/>
      <c r="BM133" s="284"/>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54"/>
      <c r="DQ133" s="254"/>
      <c r="DR133" s="254"/>
      <c r="DS133" s="254"/>
      <c r="DT133" s="254"/>
      <c r="DU133" s="254"/>
      <c r="DV133" s="254"/>
      <c r="DW133" s="254"/>
      <c r="DX133" s="254"/>
      <c r="DY133" s="254"/>
      <c r="DZ133" s="254"/>
    </row>
    <row r="134" spans="1:131" s="244" customFormat="1" ht="11.25" customHeight="1" x14ac:dyDescent="0.15">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4"/>
      <c r="AV134" s="284"/>
      <c r="AW134" s="284"/>
      <c r="AX134" s="284"/>
      <c r="AY134" s="284"/>
      <c r="AZ134" s="284"/>
      <c r="BA134" s="284"/>
      <c r="BB134" s="284"/>
      <c r="BC134" s="284"/>
      <c r="BD134" s="284"/>
      <c r="BE134" s="284"/>
      <c r="BF134" s="284"/>
      <c r="BG134" s="284"/>
      <c r="BH134" s="284"/>
      <c r="BI134" s="284"/>
      <c r="BJ134" s="284"/>
      <c r="BK134" s="284"/>
      <c r="BL134" s="284"/>
      <c r="BM134" s="284"/>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54"/>
      <c r="DQ134" s="254"/>
      <c r="DR134" s="254"/>
      <c r="DS134" s="254"/>
      <c r="DT134" s="254"/>
      <c r="DU134" s="254"/>
      <c r="DV134" s="254"/>
      <c r="DW134" s="254"/>
      <c r="DX134" s="254"/>
      <c r="DY134" s="254"/>
      <c r="DZ134" s="254"/>
      <c r="EA134" s="243"/>
    </row>
    <row r="135" spans="1:131" ht="14.25" hidden="1" x14ac:dyDescent="0.1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row>
  </sheetData>
  <sheetProtection algorithmName="SHA-512" hashValue="rb/9j4/boFIF3v8EgQsByahJPaRhKstDBte751fK1ZiNHpNBAXKr5YJfV2zgpSTB/Zqya3w1rGCQJq7CHRU/dg==" saltValue="CP4srZWlA6fQ+avudZYtA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topLeftCell="Q16" zoomScale="80" zoomScaleNormal="85" zoomScaleSheetLayoutView="80" workbookViewId="0">
      <selection activeCell="DD29" sqref="DD29"/>
    </sheetView>
  </sheetViews>
  <sheetFormatPr defaultColWidth="0" defaultRowHeight="13.5" customHeight="1" zeroHeight="1" x14ac:dyDescent="0.15"/>
  <cols>
    <col min="1" max="120" width="2.75" style="288" customWidth="1"/>
    <col min="121" max="121" width="0" style="287" hidden="1" customWidth="1"/>
    <col min="122" max="16384" width="9" style="287" hidden="1"/>
  </cols>
  <sheetData>
    <row r="1" spans="1:120"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7"/>
    </row>
    <row r="17" spans="119:120" x14ac:dyDescent="0.15">
      <c r="DP17" s="287"/>
    </row>
    <row r="18" spans="119:120" x14ac:dyDescent="0.15"/>
    <row r="19" spans="119:120" x14ac:dyDescent="0.15"/>
    <row r="20" spans="119:120" x14ac:dyDescent="0.15">
      <c r="DO20" s="287"/>
      <c r="DP20" s="287"/>
    </row>
    <row r="21" spans="119:120" x14ac:dyDescent="0.15">
      <c r="DP21" s="287"/>
    </row>
    <row r="22" spans="119:120" x14ac:dyDescent="0.15"/>
    <row r="23" spans="119:120" x14ac:dyDescent="0.15">
      <c r="DO23" s="287"/>
      <c r="DP23" s="287"/>
    </row>
    <row r="24" spans="119:120" x14ac:dyDescent="0.15">
      <c r="DP24" s="287"/>
    </row>
    <row r="25" spans="119:120" x14ac:dyDescent="0.15">
      <c r="DP25" s="287"/>
    </row>
    <row r="26" spans="119:120" x14ac:dyDescent="0.15">
      <c r="DO26" s="287"/>
      <c r="DP26" s="287"/>
    </row>
    <row r="27" spans="119:120" x14ac:dyDescent="0.15"/>
    <row r="28" spans="119:120" x14ac:dyDescent="0.15">
      <c r="DO28" s="287"/>
      <c r="DP28" s="287"/>
    </row>
    <row r="29" spans="119:120" x14ac:dyDescent="0.15">
      <c r="DP29" s="287"/>
    </row>
    <row r="30" spans="119:120" x14ac:dyDescent="0.15"/>
    <row r="31" spans="119:120" x14ac:dyDescent="0.15">
      <c r="DO31" s="287"/>
      <c r="DP31" s="287"/>
    </row>
    <row r="32" spans="119:120" x14ac:dyDescent="0.15"/>
    <row r="33" spans="98:120" x14ac:dyDescent="0.15">
      <c r="DO33" s="287"/>
      <c r="DP33" s="287"/>
    </row>
    <row r="34" spans="98:120" x14ac:dyDescent="0.15">
      <c r="DM34" s="287"/>
    </row>
    <row r="35" spans="98:120" x14ac:dyDescent="0.15">
      <c r="CT35" s="287"/>
      <c r="CU35" s="287"/>
      <c r="CV35" s="287"/>
      <c r="CY35" s="287"/>
      <c r="CZ35" s="287"/>
      <c r="DA35" s="287"/>
      <c r="DD35" s="287"/>
      <c r="DE35" s="287"/>
      <c r="DF35" s="287"/>
      <c r="DI35" s="287"/>
      <c r="DJ35" s="287"/>
      <c r="DK35" s="287"/>
      <c r="DM35" s="287"/>
      <c r="DN35" s="287"/>
      <c r="DO35" s="287"/>
      <c r="DP35" s="287"/>
    </row>
    <row r="36" spans="98:120" x14ac:dyDescent="0.15"/>
    <row r="37" spans="98:120" x14ac:dyDescent="0.15">
      <c r="CW37" s="287"/>
      <c r="DB37" s="287"/>
      <c r="DG37" s="287"/>
      <c r="DL37" s="287"/>
      <c r="DP37" s="287"/>
    </row>
    <row r="38" spans="98:120" x14ac:dyDescent="0.15">
      <c r="CT38" s="287"/>
      <c r="CU38" s="287"/>
      <c r="CV38" s="287"/>
      <c r="CW38" s="287"/>
      <c r="CY38" s="287"/>
      <c r="CZ38" s="287"/>
      <c r="DA38" s="287"/>
      <c r="DB38" s="287"/>
      <c r="DD38" s="287"/>
      <c r="DE38" s="287"/>
      <c r="DF38" s="287"/>
      <c r="DG38" s="287"/>
      <c r="DI38" s="287"/>
      <c r="DJ38" s="287"/>
      <c r="DK38" s="287"/>
      <c r="DL38" s="287"/>
      <c r="DN38" s="287"/>
      <c r="DO38" s="287"/>
      <c r="DP38" s="28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7"/>
      <c r="DO49" s="287"/>
      <c r="DP49" s="28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7"/>
      <c r="CS63" s="287"/>
      <c r="CX63" s="287"/>
      <c r="DC63" s="287"/>
      <c r="DH63" s="287"/>
    </row>
    <row r="64" spans="22:120" x14ac:dyDescent="0.15">
      <c r="V64" s="287"/>
    </row>
    <row r="65" spans="15:120" x14ac:dyDescent="0.15">
      <c r="X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U65" s="287"/>
      <c r="CZ65" s="287"/>
      <c r="DE65" s="287"/>
      <c r="DJ65" s="287"/>
    </row>
    <row r="66" spans="15:120" x14ac:dyDescent="0.15">
      <c r="Q66" s="287"/>
      <c r="S66" s="287"/>
      <c r="U66" s="287"/>
      <c r="DM66" s="287"/>
    </row>
    <row r="67" spans="15:120" x14ac:dyDescent="0.15">
      <c r="O67" s="287"/>
      <c r="P67" s="287"/>
      <c r="R67" s="287"/>
      <c r="T67" s="287"/>
      <c r="Y67" s="287"/>
      <c r="CT67" s="287"/>
      <c r="CV67" s="287"/>
      <c r="CW67" s="287"/>
      <c r="CY67" s="287"/>
      <c r="DA67" s="287"/>
      <c r="DB67" s="287"/>
      <c r="DD67" s="287"/>
      <c r="DF67" s="287"/>
      <c r="DG67" s="287"/>
      <c r="DI67" s="287"/>
      <c r="DK67" s="287"/>
      <c r="DL67" s="287"/>
      <c r="DN67" s="287"/>
      <c r="DO67" s="287"/>
      <c r="DP67" s="287"/>
    </row>
    <row r="68" spans="15:120" x14ac:dyDescent="0.15"/>
    <row r="69" spans="15:120" x14ac:dyDescent="0.15"/>
    <row r="70" spans="15:120" x14ac:dyDescent="0.15"/>
    <row r="71" spans="15:120" x14ac:dyDescent="0.15"/>
    <row r="72" spans="15:120" x14ac:dyDescent="0.15">
      <c r="DP72" s="287"/>
    </row>
    <row r="73" spans="15:120" x14ac:dyDescent="0.15">
      <c r="DP73" s="28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7"/>
      <c r="CX96" s="287"/>
      <c r="DC96" s="287"/>
      <c r="DH96" s="287"/>
    </row>
    <row r="97" spans="24:120" x14ac:dyDescent="0.15">
      <c r="CS97" s="287"/>
      <c r="CX97" s="287"/>
      <c r="DC97" s="287"/>
      <c r="DH97" s="287"/>
      <c r="DP97" s="288" t="s">
        <v>495</v>
      </c>
    </row>
    <row r="98" spans="24:120" hidden="1" x14ac:dyDescent="0.15">
      <c r="CS98" s="287"/>
      <c r="CX98" s="287"/>
      <c r="DC98" s="287"/>
      <c r="DH98" s="287"/>
    </row>
    <row r="99" spans="24:120" hidden="1" x14ac:dyDescent="0.15">
      <c r="CS99" s="287"/>
      <c r="CX99" s="287"/>
      <c r="DC99" s="287"/>
      <c r="DH99" s="287"/>
    </row>
    <row r="101" spans="24:120" ht="12" hidden="1" customHeight="1" x14ac:dyDescent="0.15">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U101" s="287"/>
      <c r="CZ101" s="287"/>
      <c r="DE101" s="287"/>
      <c r="DJ101" s="287"/>
    </row>
    <row r="102" spans="24:120" ht="1.5" hidden="1" customHeight="1" x14ac:dyDescent="0.15">
      <c r="CU102" s="287"/>
      <c r="CZ102" s="287"/>
      <c r="DE102" s="287"/>
      <c r="DJ102" s="287"/>
      <c r="DM102" s="287"/>
    </row>
    <row r="103" spans="24:120" hidden="1" x14ac:dyDescent="0.15">
      <c r="CT103" s="287"/>
      <c r="CV103" s="287"/>
      <c r="CW103" s="287"/>
      <c r="CY103" s="287"/>
      <c r="DA103" s="287"/>
      <c r="DB103" s="287"/>
      <c r="DD103" s="287"/>
      <c r="DF103" s="287"/>
      <c r="DG103" s="287"/>
      <c r="DI103" s="287"/>
      <c r="DK103" s="287"/>
      <c r="DL103" s="287"/>
      <c r="DM103" s="287"/>
      <c r="DN103" s="287"/>
      <c r="DO103" s="287"/>
      <c r="DP103" s="287"/>
    </row>
    <row r="104" spans="24:120" hidden="1" x14ac:dyDescent="0.15">
      <c r="CV104" s="287"/>
      <c r="CW104" s="287"/>
      <c r="DA104" s="287"/>
      <c r="DB104" s="287"/>
      <c r="DF104" s="287"/>
      <c r="DG104" s="287"/>
      <c r="DK104" s="287"/>
      <c r="DL104" s="287"/>
      <c r="DN104" s="287"/>
      <c r="DO104" s="287"/>
      <c r="DP104" s="287"/>
    </row>
    <row r="105" spans="24:120" ht="12.75" hidden="1" customHeight="1" x14ac:dyDescent="0.15"/>
  </sheetData>
  <sheetProtection algorithmName="SHA-512" hashValue="ltrez/E6p/HQNxFcoQCO+5IQjnzvbjPtbTcxHqUBOgSEFZ7ixWUy/9Ct4fjKZyoUYz26Fkm2p/wDKyMeaEGBxg==" saltValue="F9w7B8GA7B19wZ05pXQro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topLeftCell="G1" zoomScale="80" zoomScaleNormal="80" zoomScaleSheetLayoutView="55" workbookViewId="0"/>
  </sheetViews>
  <sheetFormatPr defaultColWidth="0" defaultRowHeight="13.5" customHeight="1" zeroHeight="1" x14ac:dyDescent="0.15"/>
  <cols>
    <col min="1" max="116" width="2.625" style="288" customWidth="1"/>
    <col min="117" max="16384" width="9" style="287" hidden="1"/>
  </cols>
  <sheetData>
    <row r="1" spans="2:116"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row>
    <row r="2" spans="2:116" x14ac:dyDescent="0.15"/>
    <row r="3" spans="2:116" x14ac:dyDescent="0.15"/>
    <row r="4" spans="2:116" x14ac:dyDescent="0.15">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row>
    <row r="5" spans="2:116" x14ac:dyDescent="0.15">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row>
    <row r="19" spans="9:116" x14ac:dyDescent="0.15"/>
    <row r="20" spans="9:116" x14ac:dyDescent="0.15"/>
    <row r="21" spans="9:116" x14ac:dyDescent="0.15">
      <c r="DL21" s="287"/>
    </row>
    <row r="22" spans="9:116" x14ac:dyDescent="0.15">
      <c r="DI22" s="287"/>
      <c r="DJ22" s="287"/>
      <c r="DK22" s="287"/>
      <c r="DL22" s="287"/>
    </row>
    <row r="23" spans="9:116" x14ac:dyDescent="0.15">
      <c r="CY23" s="287"/>
      <c r="CZ23" s="287"/>
      <c r="DA23" s="287"/>
      <c r="DB23" s="287"/>
      <c r="DC23" s="287"/>
      <c r="DD23" s="287"/>
      <c r="DE23" s="287"/>
      <c r="DF23" s="287"/>
      <c r="DG23" s="287"/>
      <c r="DH23" s="287"/>
      <c r="DI23" s="287"/>
      <c r="DJ23" s="287"/>
      <c r="DK23" s="287"/>
      <c r="DL23" s="28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7"/>
      <c r="DA35" s="287"/>
      <c r="DB35" s="287"/>
      <c r="DC35" s="287"/>
      <c r="DD35" s="287"/>
      <c r="DE35" s="287"/>
      <c r="DF35" s="287"/>
      <c r="DG35" s="287"/>
      <c r="DH35" s="287"/>
      <c r="DI35" s="287"/>
      <c r="DJ35" s="287"/>
      <c r="DK35" s="287"/>
      <c r="DL35" s="287"/>
    </row>
    <row r="36" spans="15:116" x14ac:dyDescent="0.15"/>
    <row r="37" spans="15:116" x14ac:dyDescent="0.15">
      <c r="DL37" s="287"/>
    </row>
    <row r="38" spans="15:116" x14ac:dyDescent="0.15">
      <c r="DI38" s="287"/>
      <c r="DJ38" s="287"/>
      <c r="DK38" s="287"/>
      <c r="DL38" s="287"/>
    </row>
    <row r="39" spans="15:116" x14ac:dyDescent="0.15"/>
    <row r="40" spans="15:116" x14ac:dyDescent="0.15"/>
    <row r="41" spans="15:116" x14ac:dyDescent="0.15"/>
    <row r="42" spans="15:116" x14ac:dyDescent="0.15"/>
    <row r="43" spans="15:116" x14ac:dyDescent="0.15">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row>
    <row r="44" spans="15:116" x14ac:dyDescent="0.15">
      <c r="DL44" s="287"/>
    </row>
    <row r="45" spans="15:116" x14ac:dyDescent="0.15"/>
    <row r="46" spans="15:116" x14ac:dyDescent="0.15">
      <c r="DA46" s="287"/>
      <c r="DB46" s="287"/>
      <c r="DC46" s="287"/>
      <c r="DD46" s="287"/>
      <c r="DE46" s="287"/>
      <c r="DF46" s="287"/>
      <c r="DG46" s="287"/>
      <c r="DH46" s="287"/>
      <c r="DI46" s="287"/>
      <c r="DJ46" s="287"/>
      <c r="DK46" s="287"/>
      <c r="DL46" s="287"/>
    </row>
    <row r="47" spans="15:116" x14ac:dyDescent="0.15"/>
    <row r="48" spans="15:116" x14ac:dyDescent="0.15"/>
    <row r="49" spans="104:116" x14ac:dyDescent="0.15"/>
    <row r="50" spans="104:116" x14ac:dyDescent="0.15">
      <c r="CZ50" s="287"/>
      <c r="DA50" s="287"/>
      <c r="DB50" s="287"/>
      <c r="DC50" s="287"/>
      <c r="DD50" s="287"/>
      <c r="DE50" s="287"/>
      <c r="DF50" s="287"/>
      <c r="DG50" s="287"/>
      <c r="DH50" s="287"/>
      <c r="DI50" s="287"/>
      <c r="DJ50" s="287"/>
      <c r="DK50" s="287"/>
      <c r="DL50" s="287"/>
    </row>
    <row r="51" spans="104:116" x14ac:dyDescent="0.15"/>
    <row r="52" spans="104:116" x14ac:dyDescent="0.15"/>
    <row r="53" spans="104:116" x14ac:dyDescent="0.15">
      <c r="DL53" s="28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7"/>
      <c r="DD67" s="287"/>
      <c r="DE67" s="287"/>
      <c r="DF67" s="287"/>
      <c r="DG67" s="287"/>
      <c r="DH67" s="287"/>
      <c r="DI67" s="287"/>
      <c r="DJ67" s="287"/>
      <c r="DK67" s="287"/>
      <c r="DL67" s="28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oJFm21ftWHjrnKhi17Ahs16w/sugbIb1WASX4dORAMz+OYDw6AxQbD+lf8dNU5Fa0KUQVTFFVdMKM1WHlLSbQ==" saltValue="Q8u9DZrprbduhFPYZIik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Z74"/>
  <sheetViews>
    <sheetView showGridLines="0" view="pageBreakPreview" topLeftCell="B1" workbookViewId="0">
      <selection activeCell="AK38" sqref="AK38:AN38"/>
    </sheetView>
  </sheetViews>
  <sheetFormatPr defaultColWidth="0" defaultRowHeight="13.5" customHeight="1" zeroHeight="1" x14ac:dyDescent="0.15"/>
  <cols>
    <col min="1" max="36" width="2.5" style="289" customWidth="1"/>
    <col min="37" max="44" width="17" style="289" customWidth="1"/>
    <col min="45" max="45" width="6.125" style="296" customWidth="1"/>
    <col min="46" max="46" width="3" style="294" customWidth="1"/>
    <col min="47" max="47" width="19.125" style="289" hidden="1" customWidth="1"/>
    <col min="48" max="52" width="12.625" style="289" hidden="1" customWidth="1"/>
    <col min="53" max="16384" width="8.625" style="289" hidden="1"/>
  </cols>
  <sheetData>
    <row r="1" spans="1:46" x14ac:dyDescent="0.15">
      <c r="AS1" s="290"/>
      <c r="AT1" s="290"/>
    </row>
    <row r="2" spans="1:46" x14ac:dyDescent="0.15">
      <c r="AS2" s="290"/>
      <c r="AT2" s="290"/>
    </row>
    <row r="3" spans="1:46" x14ac:dyDescent="0.15">
      <c r="AS3" s="290"/>
      <c r="AT3" s="290"/>
    </row>
    <row r="4" spans="1:46" x14ac:dyDescent="0.15">
      <c r="AS4" s="290"/>
      <c r="AT4" s="290"/>
    </row>
    <row r="5" spans="1:46" ht="17.25" x14ac:dyDescent="0.15">
      <c r="A5" s="291" t="s">
        <v>496</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3"/>
    </row>
    <row r="6" spans="1:46" x14ac:dyDescent="0.15">
      <c r="A6" s="294"/>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5" t="s">
        <v>497</v>
      </c>
      <c r="AL6" s="295"/>
      <c r="AM6" s="295"/>
      <c r="AN6" s="295"/>
      <c r="AO6" s="290"/>
      <c r="AP6" s="290"/>
      <c r="AQ6" s="290"/>
      <c r="AR6" s="290"/>
    </row>
    <row r="7" spans="1:46" x14ac:dyDescent="0.15">
      <c r="A7" s="294"/>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7"/>
      <c r="AL7" s="298"/>
      <c r="AM7" s="298"/>
      <c r="AN7" s="299"/>
      <c r="AO7" s="1178" t="s">
        <v>498</v>
      </c>
      <c r="AP7" s="300"/>
      <c r="AQ7" s="301" t="s">
        <v>499</v>
      </c>
      <c r="AR7" s="302"/>
    </row>
    <row r="8" spans="1:46" x14ac:dyDescent="0.15">
      <c r="A8" s="294"/>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303"/>
      <c r="AL8" s="304"/>
      <c r="AM8" s="304"/>
      <c r="AN8" s="305"/>
      <c r="AO8" s="1179"/>
      <c r="AP8" s="306" t="s">
        <v>500</v>
      </c>
      <c r="AQ8" s="307" t="s">
        <v>501</v>
      </c>
      <c r="AR8" s="308" t="s">
        <v>502</v>
      </c>
    </row>
    <row r="9" spans="1:46" x14ac:dyDescent="0.15">
      <c r="A9" s="29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1192" t="s">
        <v>503</v>
      </c>
      <c r="AL9" s="1193"/>
      <c r="AM9" s="1193"/>
      <c r="AN9" s="1194"/>
      <c r="AO9" s="309">
        <v>4087095</v>
      </c>
      <c r="AP9" s="309">
        <v>53911</v>
      </c>
      <c r="AQ9" s="310">
        <v>63299</v>
      </c>
      <c r="AR9" s="311">
        <v>-14.8</v>
      </c>
    </row>
    <row r="10" spans="1:46" x14ac:dyDescent="0.15">
      <c r="A10" s="294"/>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1192" t="s">
        <v>504</v>
      </c>
      <c r="AL10" s="1193"/>
      <c r="AM10" s="1193"/>
      <c r="AN10" s="1194"/>
      <c r="AO10" s="312">
        <v>497234</v>
      </c>
      <c r="AP10" s="312">
        <v>6559</v>
      </c>
      <c r="AQ10" s="313">
        <v>6012</v>
      </c>
      <c r="AR10" s="314">
        <v>9.1</v>
      </c>
    </row>
    <row r="11" spans="1:46" ht="13.5" customHeight="1" x14ac:dyDescent="0.15">
      <c r="A11" s="294"/>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1192" t="s">
        <v>505</v>
      </c>
      <c r="AL11" s="1193"/>
      <c r="AM11" s="1193"/>
      <c r="AN11" s="1194"/>
      <c r="AO11" s="312">
        <v>816948</v>
      </c>
      <c r="AP11" s="312">
        <v>10776</v>
      </c>
      <c r="AQ11" s="313">
        <v>6006</v>
      </c>
      <c r="AR11" s="314">
        <v>79.400000000000006</v>
      </c>
    </row>
    <row r="12" spans="1:46" ht="13.5" customHeight="1" x14ac:dyDescent="0.15">
      <c r="A12" s="294"/>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1192" t="s">
        <v>506</v>
      </c>
      <c r="AL12" s="1193"/>
      <c r="AM12" s="1193"/>
      <c r="AN12" s="1194"/>
      <c r="AO12" s="312" t="s">
        <v>507</v>
      </c>
      <c r="AP12" s="312" t="s">
        <v>507</v>
      </c>
      <c r="AQ12" s="313">
        <v>1513</v>
      </c>
      <c r="AR12" s="314" t="s">
        <v>507</v>
      </c>
    </row>
    <row r="13" spans="1:46" ht="13.5" customHeight="1" x14ac:dyDescent="0.15">
      <c r="A13" s="294"/>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1192" t="s">
        <v>508</v>
      </c>
      <c r="AL13" s="1193"/>
      <c r="AM13" s="1193"/>
      <c r="AN13" s="1194"/>
      <c r="AO13" s="312" t="s">
        <v>507</v>
      </c>
      <c r="AP13" s="312" t="s">
        <v>507</v>
      </c>
      <c r="AQ13" s="313">
        <v>6</v>
      </c>
      <c r="AR13" s="314" t="s">
        <v>507</v>
      </c>
    </row>
    <row r="14" spans="1:46" ht="13.5" customHeight="1" x14ac:dyDescent="0.15">
      <c r="A14" s="294"/>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1192" t="s">
        <v>509</v>
      </c>
      <c r="AL14" s="1193"/>
      <c r="AM14" s="1193"/>
      <c r="AN14" s="1194"/>
      <c r="AO14" s="312">
        <v>243611</v>
      </c>
      <c r="AP14" s="312">
        <v>3213</v>
      </c>
      <c r="AQ14" s="313">
        <v>2299</v>
      </c>
      <c r="AR14" s="314">
        <v>39.799999999999997</v>
      </c>
    </row>
    <row r="15" spans="1:46" ht="13.5" customHeight="1" x14ac:dyDescent="0.15">
      <c r="A15" s="294"/>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1192" t="s">
        <v>510</v>
      </c>
      <c r="AL15" s="1193"/>
      <c r="AM15" s="1193"/>
      <c r="AN15" s="1194"/>
      <c r="AO15" s="312">
        <v>157346</v>
      </c>
      <c r="AP15" s="312">
        <v>2075</v>
      </c>
      <c r="AQ15" s="313">
        <v>1728</v>
      </c>
      <c r="AR15" s="314">
        <v>20.100000000000001</v>
      </c>
    </row>
    <row r="16" spans="1:46" x14ac:dyDescent="0.15">
      <c r="A16" s="294"/>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1195" t="s">
        <v>511</v>
      </c>
      <c r="AL16" s="1196"/>
      <c r="AM16" s="1196"/>
      <c r="AN16" s="1197"/>
      <c r="AO16" s="312">
        <v>-170935</v>
      </c>
      <c r="AP16" s="312">
        <v>-2255</v>
      </c>
      <c r="AQ16" s="313">
        <v>-4986</v>
      </c>
      <c r="AR16" s="314">
        <v>-54.8</v>
      </c>
    </row>
    <row r="17" spans="1:46" x14ac:dyDescent="0.15">
      <c r="A17" s="294"/>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1195" t="s">
        <v>183</v>
      </c>
      <c r="AL17" s="1196"/>
      <c r="AM17" s="1196"/>
      <c r="AN17" s="1197"/>
      <c r="AO17" s="312">
        <v>5631299</v>
      </c>
      <c r="AP17" s="312">
        <v>74280</v>
      </c>
      <c r="AQ17" s="313">
        <v>75877</v>
      </c>
      <c r="AR17" s="314">
        <v>-2.1</v>
      </c>
    </row>
    <row r="18" spans="1:46" x14ac:dyDescent="0.15">
      <c r="A18" s="294"/>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315"/>
      <c r="AR18" s="315"/>
    </row>
    <row r="19" spans="1:46" x14ac:dyDescent="0.15">
      <c r="A19" s="294"/>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t="s">
        <v>512</v>
      </c>
      <c r="AL19" s="290"/>
      <c r="AM19" s="290"/>
      <c r="AN19" s="290"/>
      <c r="AO19" s="290"/>
      <c r="AP19" s="290"/>
      <c r="AQ19" s="290"/>
      <c r="AR19" s="290"/>
    </row>
    <row r="20" spans="1:46" x14ac:dyDescent="0.15">
      <c r="A20" s="294"/>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316"/>
      <c r="AL20" s="317"/>
      <c r="AM20" s="317"/>
      <c r="AN20" s="318"/>
      <c r="AO20" s="319" t="s">
        <v>513</v>
      </c>
      <c r="AP20" s="320" t="s">
        <v>514</v>
      </c>
      <c r="AQ20" s="321" t="s">
        <v>515</v>
      </c>
      <c r="AR20" s="322"/>
    </row>
    <row r="21" spans="1:46" s="328" customFormat="1" x14ac:dyDescent="0.15">
      <c r="A21" s="323"/>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1189" t="s">
        <v>516</v>
      </c>
      <c r="AL21" s="1190"/>
      <c r="AM21" s="1190"/>
      <c r="AN21" s="1191"/>
      <c r="AO21" s="324">
        <v>7.58</v>
      </c>
      <c r="AP21" s="325">
        <v>7.41</v>
      </c>
      <c r="AQ21" s="326">
        <v>0.17</v>
      </c>
      <c r="AR21" s="295"/>
      <c r="AS21" s="327"/>
      <c r="AT21" s="323"/>
    </row>
    <row r="22" spans="1:46" s="328" customFormat="1" x14ac:dyDescent="0.15">
      <c r="A22" s="323"/>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1189" t="s">
        <v>517</v>
      </c>
      <c r="AL22" s="1190"/>
      <c r="AM22" s="1190"/>
      <c r="AN22" s="1191"/>
      <c r="AO22" s="329">
        <v>95.5</v>
      </c>
      <c r="AP22" s="330">
        <v>98.4</v>
      </c>
      <c r="AQ22" s="331">
        <v>-2.9</v>
      </c>
      <c r="AR22" s="315"/>
      <c r="AS22" s="327"/>
      <c r="AT22" s="323"/>
    </row>
    <row r="23" spans="1:46" s="328" customFormat="1" x14ac:dyDescent="0.15">
      <c r="A23" s="323"/>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315"/>
      <c r="AQ23" s="315"/>
      <c r="AR23" s="315"/>
      <c r="AS23" s="327"/>
      <c r="AT23" s="323"/>
    </row>
    <row r="24" spans="1:46" s="328" customFormat="1" x14ac:dyDescent="0.15">
      <c r="A24" s="323"/>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315"/>
      <c r="AQ24" s="315"/>
      <c r="AR24" s="315"/>
      <c r="AS24" s="327"/>
      <c r="AT24" s="323"/>
    </row>
    <row r="25" spans="1:46" s="328" customFormat="1" x14ac:dyDescent="0.15">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x14ac:dyDescent="0.15">
      <c r="A26" s="295" t="s">
        <v>518</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315"/>
      <c r="AQ26" s="315"/>
      <c r="AR26" s="315"/>
      <c r="AS26" s="295"/>
      <c r="AT26" s="295"/>
    </row>
    <row r="27" spans="1:46" x14ac:dyDescent="0.15">
      <c r="A27" s="336"/>
      <c r="AO27" s="290"/>
      <c r="AP27" s="290"/>
      <c r="AQ27" s="290"/>
      <c r="AR27" s="290"/>
      <c r="AS27" s="290"/>
      <c r="AT27" s="290"/>
    </row>
    <row r="28" spans="1:46" ht="17.25" x14ac:dyDescent="0.15">
      <c r="A28" s="291" t="s">
        <v>519</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337"/>
    </row>
    <row r="29" spans="1:46" x14ac:dyDescent="0.15">
      <c r="A29" s="294"/>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5" t="s">
        <v>520</v>
      </c>
      <c r="AL29" s="295"/>
      <c r="AM29" s="295"/>
      <c r="AN29" s="295"/>
      <c r="AO29" s="290"/>
      <c r="AP29" s="290"/>
      <c r="AQ29" s="290"/>
      <c r="AR29" s="290"/>
      <c r="AS29" s="338"/>
    </row>
    <row r="30" spans="1:46" x14ac:dyDescent="0.15">
      <c r="A30" s="294"/>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7"/>
      <c r="AL30" s="298"/>
      <c r="AM30" s="298"/>
      <c r="AN30" s="299"/>
      <c r="AO30" s="1178" t="s">
        <v>498</v>
      </c>
      <c r="AP30" s="300"/>
      <c r="AQ30" s="301" t="s">
        <v>499</v>
      </c>
      <c r="AR30" s="302"/>
    </row>
    <row r="31" spans="1:46" x14ac:dyDescent="0.15">
      <c r="A31" s="294"/>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303"/>
      <c r="AL31" s="304"/>
      <c r="AM31" s="304"/>
      <c r="AN31" s="305"/>
      <c r="AO31" s="1179"/>
      <c r="AP31" s="306" t="s">
        <v>500</v>
      </c>
      <c r="AQ31" s="307" t="s">
        <v>501</v>
      </c>
      <c r="AR31" s="308" t="s">
        <v>502</v>
      </c>
    </row>
    <row r="32" spans="1:46" ht="27" customHeight="1" x14ac:dyDescent="0.15">
      <c r="A32" s="294"/>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1180" t="s">
        <v>521</v>
      </c>
      <c r="AL32" s="1181"/>
      <c r="AM32" s="1181"/>
      <c r="AN32" s="1182"/>
      <c r="AO32" s="339">
        <v>2192612</v>
      </c>
      <c r="AP32" s="339">
        <v>28922</v>
      </c>
      <c r="AQ32" s="340">
        <v>39476</v>
      </c>
      <c r="AR32" s="341">
        <v>-26.7</v>
      </c>
    </row>
    <row r="33" spans="1:46" ht="13.5" customHeight="1" x14ac:dyDescent="0.15">
      <c r="A33" s="294"/>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1180" t="s">
        <v>522</v>
      </c>
      <c r="AL33" s="1181"/>
      <c r="AM33" s="1181"/>
      <c r="AN33" s="1182"/>
      <c r="AO33" s="339" t="s">
        <v>507</v>
      </c>
      <c r="AP33" s="339" t="s">
        <v>507</v>
      </c>
      <c r="AQ33" s="340" t="s">
        <v>507</v>
      </c>
      <c r="AR33" s="341" t="s">
        <v>507</v>
      </c>
    </row>
    <row r="34" spans="1:46" ht="27" customHeight="1" x14ac:dyDescent="0.15">
      <c r="A34" s="294"/>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1180" t="s">
        <v>523</v>
      </c>
      <c r="AL34" s="1181"/>
      <c r="AM34" s="1181"/>
      <c r="AN34" s="1182"/>
      <c r="AO34" s="339" t="s">
        <v>507</v>
      </c>
      <c r="AP34" s="339" t="s">
        <v>507</v>
      </c>
      <c r="AQ34" s="340">
        <v>57</v>
      </c>
      <c r="AR34" s="341" t="s">
        <v>507</v>
      </c>
    </row>
    <row r="35" spans="1:46" ht="27" customHeight="1" x14ac:dyDescent="0.15">
      <c r="A35" s="294"/>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1180" t="s">
        <v>524</v>
      </c>
      <c r="AL35" s="1181"/>
      <c r="AM35" s="1181"/>
      <c r="AN35" s="1182"/>
      <c r="AO35" s="339">
        <v>433683</v>
      </c>
      <c r="AP35" s="339">
        <v>5721</v>
      </c>
      <c r="AQ35" s="340">
        <v>13586</v>
      </c>
      <c r="AR35" s="341">
        <v>-57.9</v>
      </c>
    </row>
    <row r="36" spans="1:46" ht="27" customHeight="1" x14ac:dyDescent="0.15">
      <c r="A36" s="294"/>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1180" t="s">
        <v>525</v>
      </c>
      <c r="AL36" s="1181"/>
      <c r="AM36" s="1181"/>
      <c r="AN36" s="1182"/>
      <c r="AO36" s="339">
        <v>369466</v>
      </c>
      <c r="AP36" s="339">
        <v>4873</v>
      </c>
      <c r="AQ36" s="340">
        <v>1761</v>
      </c>
      <c r="AR36" s="341">
        <v>176.7</v>
      </c>
    </row>
    <row r="37" spans="1:46" ht="13.5" customHeight="1" x14ac:dyDescent="0.15">
      <c r="A37" s="294"/>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1180" t="s">
        <v>526</v>
      </c>
      <c r="AL37" s="1181"/>
      <c r="AM37" s="1181"/>
      <c r="AN37" s="1182"/>
      <c r="AO37" s="339">
        <v>134979</v>
      </c>
      <c r="AP37" s="339">
        <v>1780</v>
      </c>
      <c r="AQ37" s="340">
        <v>609</v>
      </c>
      <c r="AR37" s="341">
        <v>192.3</v>
      </c>
    </row>
    <row r="38" spans="1:46" ht="27" customHeight="1" x14ac:dyDescent="0.15">
      <c r="A38" s="294"/>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1183" t="s">
        <v>527</v>
      </c>
      <c r="AL38" s="1184"/>
      <c r="AM38" s="1184"/>
      <c r="AN38" s="1185"/>
      <c r="AO38" s="342">
        <v>505</v>
      </c>
      <c r="AP38" s="342">
        <v>7</v>
      </c>
      <c r="AQ38" s="343">
        <v>1</v>
      </c>
      <c r="AR38" s="331">
        <v>600</v>
      </c>
      <c r="AS38" s="338"/>
    </row>
    <row r="39" spans="1:46" x14ac:dyDescent="0.15">
      <c r="A39" s="294"/>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1183" t="s">
        <v>528</v>
      </c>
      <c r="AL39" s="1184"/>
      <c r="AM39" s="1184"/>
      <c r="AN39" s="1185"/>
      <c r="AO39" s="339">
        <v>-600542</v>
      </c>
      <c r="AP39" s="339">
        <v>-7921</v>
      </c>
      <c r="AQ39" s="340">
        <v>-5546</v>
      </c>
      <c r="AR39" s="341">
        <v>42.8</v>
      </c>
      <c r="AS39" s="338"/>
    </row>
    <row r="40" spans="1:46" ht="27" customHeight="1" x14ac:dyDescent="0.15">
      <c r="A40" s="294"/>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1180" t="s">
        <v>529</v>
      </c>
      <c r="AL40" s="1181"/>
      <c r="AM40" s="1181"/>
      <c r="AN40" s="1182"/>
      <c r="AO40" s="339">
        <v>-1806248</v>
      </c>
      <c r="AP40" s="339">
        <v>-23825</v>
      </c>
      <c r="AQ40" s="340">
        <v>-36890</v>
      </c>
      <c r="AR40" s="341">
        <v>-35.4</v>
      </c>
      <c r="AS40" s="338"/>
    </row>
    <row r="41" spans="1:46" x14ac:dyDescent="0.15">
      <c r="A41" s="294"/>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1186" t="s">
        <v>296</v>
      </c>
      <c r="AL41" s="1187"/>
      <c r="AM41" s="1187"/>
      <c r="AN41" s="1188"/>
      <c r="AO41" s="339">
        <v>724455</v>
      </c>
      <c r="AP41" s="339">
        <v>9556</v>
      </c>
      <c r="AQ41" s="340">
        <v>13053</v>
      </c>
      <c r="AR41" s="341">
        <v>-26.8</v>
      </c>
      <c r="AS41" s="338"/>
    </row>
    <row r="42" spans="1:46" x14ac:dyDescent="0.15">
      <c r="A42" s="294"/>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344" t="s">
        <v>530</v>
      </c>
      <c r="AL42" s="290"/>
      <c r="AM42" s="290"/>
      <c r="AN42" s="290"/>
      <c r="AO42" s="290"/>
      <c r="AP42" s="290"/>
      <c r="AQ42" s="315"/>
      <c r="AR42" s="315"/>
      <c r="AS42" s="338"/>
    </row>
    <row r="43" spans="1:46" x14ac:dyDescent="0.15">
      <c r="A43" s="294"/>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345"/>
      <c r="AQ43" s="315"/>
      <c r="AR43" s="290"/>
      <c r="AS43" s="338"/>
    </row>
    <row r="44" spans="1:46" x14ac:dyDescent="0.15">
      <c r="A44" s="294"/>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315"/>
      <c r="AR44" s="290"/>
    </row>
    <row r="45" spans="1:46" x14ac:dyDescent="0.15">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346"/>
      <c r="AR45" s="292"/>
      <c r="AS45" s="292"/>
      <c r="AT45" s="290"/>
    </row>
    <row r="46" spans="1:46" x14ac:dyDescent="0.15">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90"/>
    </row>
    <row r="47" spans="1:46" ht="17.25" customHeight="1" x14ac:dyDescent="0.15">
      <c r="A47" s="348" t="s">
        <v>531</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row>
    <row r="48" spans="1:46" x14ac:dyDescent="0.15">
      <c r="A48" s="294"/>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349" t="s">
        <v>532</v>
      </c>
      <c r="AL48" s="349"/>
      <c r="AM48" s="349"/>
      <c r="AN48" s="349"/>
      <c r="AO48" s="349"/>
      <c r="AP48" s="349"/>
      <c r="AQ48" s="350"/>
      <c r="AR48" s="349"/>
    </row>
    <row r="49" spans="1:44" ht="13.5" customHeight="1" x14ac:dyDescent="0.15">
      <c r="A49" s="294"/>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351"/>
      <c r="AL49" s="352"/>
      <c r="AM49" s="1173" t="s">
        <v>498</v>
      </c>
      <c r="AN49" s="1175" t="s">
        <v>533</v>
      </c>
      <c r="AO49" s="1176"/>
      <c r="AP49" s="1176"/>
      <c r="AQ49" s="1176"/>
      <c r="AR49" s="1177"/>
    </row>
    <row r="50" spans="1:44" x14ac:dyDescent="0.15">
      <c r="A50" s="294"/>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353"/>
      <c r="AL50" s="354"/>
      <c r="AM50" s="1174"/>
      <c r="AN50" s="355" t="s">
        <v>534</v>
      </c>
      <c r="AO50" s="356" t="s">
        <v>535</v>
      </c>
      <c r="AP50" s="357" t="s">
        <v>536</v>
      </c>
      <c r="AQ50" s="358" t="s">
        <v>537</v>
      </c>
      <c r="AR50" s="359" t="s">
        <v>538</v>
      </c>
    </row>
    <row r="51" spans="1:44" x14ac:dyDescent="0.15">
      <c r="A51" s="294"/>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351" t="s">
        <v>539</v>
      </c>
      <c r="AL51" s="352"/>
      <c r="AM51" s="360">
        <v>2702861</v>
      </c>
      <c r="AN51" s="361">
        <v>34732</v>
      </c>
      <c r="AO51" s="362">
        <v>-30.9</v>
      </c>
      <c r="AP51" s="363">
        <v>54227</v>
      </c>
      <c r="AQ51" s="364">
        <v>-18.2</v>
      </c>
      <c r="AR51" s="365">
        <v>-12.7</v>
      </c>
    </row>
    <row r="52" spans="1:44" x14ac:dyDescent="0.15">
      <c r="A52" s="294"/>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366"/>
      <c r="AL52" s="367" t="s">
        <v>540</v>
      </c>
      <c r="AM52" s="368">
        <v>1729413</v>
      </c>
      <c r="AN52" s="369">
        <v>22223</v>
      </c>
      <c r="AO52" s="370">
        <v>-15.8</v>
      </c>
      <c r="AP52" s="371">
        <v>29694</v>
      </c>
      <c r="AQ52" s="372">
        <v>-6.7</v>
      </c>
      <c r="AR52" s="373">
        <v>-9.1</v>
      </c>
    </row>
    <row r="53" spans="1:44" x14ac:dyDescent="0.15">
      <c r="A53" s="29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351" t="s">
        <v>541</v>
      </c>
      <c r="AL53" s="352"/>
      <c r="AM53" s="360">
        <v>2430773</v>
      </c>
      <c r="AN53" s="361">
        <v>31472</v>
      </c>
      <c r="AO53" s="362">
        <v>-9.4</v>
      </c>
      <c r="AP53" s="363">
        <v>57295</v>
      </c>
      <c r="AQ53" s="364">
        <v>5.7</v>
      </c>
      <c r="AR53" s="365">
        <v>-15.1</v>
      </c>
    </row>
    <row r="54" spans="1:44" x14ac:dyDescent="0.15">
      <c r="A54" s="294"/>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366"/>
      <c r="AL54" s="367" t="s">
        <v>540</v>
      </c>
      <c r="AM54" s="368">
        <v>1657884</v>
      </c>
      <c r="AN54" s="369">
        <v>21465</v>
      </c>
      <c r="AO54" s="370">
        <v>-3.4</v>
      </c>
      <c r="AP54" s="371">
        <v>32771</v>
      </c>
      <c r="AQ54" s="372">
        <v>10.4</v>
      </c>
      <c r="AR54" s="373">
        <v>-13.8</v>
      </c>
    </row>
    <row r="55" spans="1:44" x14ac:dyDescent="0.15">
      <c r="A55" s="294"/>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351" t="s">
        <v>542</v>
      </c>
      <c r="AL55" s="352"/>
      <c r="AM55" s="360">
        <v>2672437</v>
      </c>
      <c r="AN55" s="361">
        <v>34879</v>
      </c>
      <c r="AO55" s="362">
        <v>10.8</v>
      </c>
      <c r="AP55" s="363">
        <v>54110</v>
      </c>
      <c r="AQ55" s="364">
        <v>-5.6</v>
      </c>
      <c r="AR55" s="365">
        <v>16.399999999999999</v>
      </c>
    </row>
    <row r="56" spans="1:44" x14ac:dyDescent="0.15">
      <c r="A56" s="294"/>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366"/>
      <c r="AL56" s="367" t="s">
        <v>540</v>
      </c>
      <c r="AM56" s="368">
        <v>1569266</v>
      </c>
      <c r="AN56" s="369">
        <v>20481</v>
      </c>
      <c r="AO56" s="370">
        <v>-4.5999999999999996</v>
      </c>
      <c r="AP56" s="371">
        <v>30620</v>
      </c>
      <c r="AQ56" s="372">
        <v>-6.6</v>
      </c>
      <c r="AR56" s="373">
        <v>2</v>
      </c>
    </row>
    <row r="57" spans="1:44" x14ac:dyDescent="0.15">
      <c r="A57" s="294"/>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351" t="s">
        <v>543</v>
      </c>
      <c r="AL57" s="352"/>
      <c r="AM57" s="360">
        <v>3842223</v>
      </c>
      <c r="AN57" s="361">
        <v>50387</v>
      </c>
      <c r="AO57" s="362">
        <v>44.5</v>
      </c>
      <c r="AP57" s="363">
        <v>54684</v>
      </c>
      <c r="AQ57" s="364">
        <v>1.1000000000000001</v>
      </c>
      <c r="AR57" s="365">
        <v>43.4</v>
      </c>
    </row>
    <row r="58" spans="1:44" x14ac:dyDescent="0.15">
      <c r="A58" s="294"/>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366"/>
      <c r="AL58" s="367" t="s">
        <v>540</v>
      </c>
      <c r="AM58" s="368">
        <v>2353421</v>
      </c>
      <c r="AN58" s="369">
        <v>30863</v>
      </c>
      <c r="AO58" s="370">
        <v>50.7</v>
      </c>
      <c r="AP58" s="371">
        <v>32829</v>
      </c>
      <c r="AQ58" s="372">
        <v>7.2</v>
      </c>
      <c r="AR58" s="373">
        <v>43.5</v>
      </c>
    </row>
    <row r="59" spans="1:44" x14ac:dyDescent="0.15">
      <c r="A59" s="294"/>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351" t="s">
        <v>544</v>
      </c>
      <c r="AL59" s="352"/>
      <c r="AM59" s="360">
        <v>3443421</v>
      </c>
      <c r="AN59" s="361">
        <v>45421</v>
      </c>
      <c r="AO59" s="362">
        <v>-9.9</v>
      </c>
      <c r="AP59" s="363">
        <v>62383</v>
      </c>
      <c r="AQ59" s="364">
        <v>14.1</v>
      </c>
      <c r="AR59" s="365">
        <v>-24</v>
      </c>
    </row>
    <row r="60" spans="1:44" x14ac:dyDescent="0.15">
      <c r="A60" s="294"/>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366"/>
      <c r="AL60" s="367" t="s">
        <v>540</v>
      </c>
      <c r="AM60" s="368">
        <v>2193370</v>
      </c>
      <c r="AN60" s="369">
        <v>28932</v>
      </c>
      <c r="AO60" s="370">
        <v>-6.3</v>
      </c>
      <c r="AP60" s="371">
        <v>35325</v>
      </c>
      <c r="AQ60" s="372">
        <v>7.6</v>
      </c>
      <c r="AR60" s="373">
        <v>-13.9</v>
      </c>
    </row>
    <row r="61" spans="1:44" x14ac:dyDescent="0.15">
      <c r="A61" s="294"/>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351" t="s">
        <v>545</v>
      </c>
      <c r="AL61" s="374"/>
      <c r="AM61" s="375">
        <v>3018343</v>
      </c>
      <c r="AN61" s="376">
        <v>39378</v>
      </c>
      <c r="AO61" s="377">
        <v>1</v>
      </c>
      <c r="AP61" s="378">
        <v>56540</v>
      </c>
      <c r="AQ61" s="379">
        <v>-0.6</v>
      </c>
      <c r="AR61" s="365">
        <v>1.6</v>
      </c>
    </row>
    <row r="62" spans="1:44" x14ac:dyDescent="0.15">
      <c r="A62" s="294"/>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366"/>
      <c r="AL62" s="367" t="s">
        <v>540</v>
      </c>
      <c r="AM62" s="368">
        <v>1900671</v>
      </c>
      <c r="AN62" s="369">
        <v>24793</v>
      </c>
      <c r="AO62" s="370">
        <v>4.0999999999999996</v>
      </c>
      <c r="AP62" s="371">
        <v>32248</v>
      </c>
      <c r="AQ62" s="372">
        <v>2.4</v>
      </c>
      <c r="AR62" s="373">
        <v>1.7</v>
      </c>
    </row>
    <row r="63" spans="1:44" x14ac:dyDescent="0.15">
      <c r="A63" s="294"/>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row>
    <row r="64" spans="1:44" x14ac:dyDescent="0.15">
      <c r="A64" s="294"/>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row>
    <row r="65" spans="1:46" x14ac:dyDescent="0.15">
      <c r="A65" s="294"/>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row>
    <row r="66" spans="1:46" x14ac:dyDescent="0.15">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x14ac:dyDescent="0.15">
      <c r="AK67" s="290"/>
      <c r="AL67" s="290"/>
      <c r="AM67" s="290"/>
      <c r="AN67" s="290"/>
      <c r="AO67" s="290"/>
      <c r="AP67" s="290"/>
      <c r="AQ67" s="290"/>
      <c r="AR67" s="290"/>
      <c r="AS67" s="290"/>
      <c r="AT67" s="290"/>
    </row>
    <row r="68" spans="1:46" ht="13.5" hidden="1" customHeight="1" x14ac:dyDescent="0.15">
      <c r="AK68" s="290"/>
      <c r="AL68" s="290"/>
      <c r="AM68" s="290"/>
      <c r="AN68" s="290"/>
      <c r="AO68" s="290"/>
      <c r="AP68" s="290"/>
      <c r="AQ68" s="290"/>
      <c r="AR68" s="290"/>
    </row>
    <row r="69" spans="1:46" ht="13.5" hidden="1" customHeight="1" x14ac:dyDescent="0.15">
      <c r="AK69" s="290"/>
      <c r="AL69" s="290"/>
      <c r="AM69" s="290"/>
      <c r="AN69" s="290"/>
      <c r="AO69" s="290"/>
      <c r="AP69" s="290"/>
      <c r="AQ69" s="290"/>
      <c r="AR69" s="290"/>
    </row>
    <row r="70" spans="1:46" hidden="1" x14ac:dyDescent="0.15">
      <c r="AK70" s="290"/>
      <c r="AL70" s="290"/>
      <c r="AM70" s="290"/>
      <c r="AN70" s="290"/>
      <c r="AO70" s="290"/>
      <c r="AP70" s="290"/>
      <c r="AQ70" s="290"/>
      <c r="AR70" s="290"/>
    </row>
    <row r="71" spans="1:46" hidden="1" x14ac:dyDescent="0.15">
      <c r="AK71" s="290"/>
      <c r="AL71" s="290"/>
      <c r="AM71" s="290"/>
      <c r="AN71" s="290"/>
      <c r="AO71" s="290"/>
      <c r="AP71" s="290"/>
      <c r="AQ71" s="290"/>
      <c r="AR71" s="290"/>
    </row>
    <row r="72" spans="1:46" hidden="1" x14ac:dyDescent="0.15">
      <c r="AK72" s="290"/>
      <c r="AL72" s="290"/>
      <c r="AM72" s="290"/>
      <c r="AN72" s="290"/>
      <c r="AO72" s="290"/>
      <c r="AP72" s="290"/>
      <c r="AQ72" s="290"/>
      <c r="AR72" s="290"/>
    </row>
    <row r="73" spans="1:46" hidden="1" x14ac:dyDescent="0.15">
      <c r="AK73" s="290"/>
      <c r="AL73" s="290"/>
      <c r="AM73" s="290"/>
      <c r="AN73" s="290"/>
      <c r="AO73" s="290"/>
      <c r="AP73" s="290"/>
      <c r="AQ73" s="290"/>
      <c r="AR73" s="290"/>
    </row>
    <row r="74" spans="1:46" hidden="1" x14ac:dyDescent="0.15"/>
  </sheetData>
  <sheetProtection algorithmName="SHA-512" hashValue="gycpgeo/LkXkepR1hmZdx4iHiNl0/NmJok0AQdux5eT2AjgIujbwfYhq557VJRQD12Aru9OgHuzvwjtVv2OK0A==" saltValue="AALgDIQXtycbqfHFx+bBJ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DU121"/>
  <sheetViews>
    <sheetView showGridLines="0" topLeftCell="A79" zoomScale="85" zoomScaleNormal="85" zoomScaleSheetLayoutView="55" workbookViewId="0">
      <selection activeCell="AI103" sqref="AI103"/>
    </sheetView>
  </sheetViews>
  <sheetFormatPr defaultColWidth="0" defaultRowHeight="13.5" customHeight="1" zeroHeight="1" x14ac:dyDescent="0.15"/>
  <cols>
    <col min="1" max="125" width="2.5" style="288" customWidth="1"/>
    <col min="126" max="16384" width="9" style="287" hidden="1"/>
  </cols>
  <sheetData>
    <row r="1" spans="2:125" ht="13.5" customHeight="1"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2:125" x14ac:dyDescent="0.15">
      <c r="B2" s="287"/>
      <c r="DG2" s="287"/>
    </row>
    <row r="3" spans="2:125" x14ac:dyDescent="0.15">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H3" s="287"/>
      <c r="DI3" s="287"/>
      <c r="DJ3" s="287"/>
      <c r="DK3" s="287"/>
      <c r="DL3" s="287"/>
      <c r="DM3" s="287"/>
      <c r="DN3" s="287"/>
      <c r="DO3" s="287"/>
      <c r="DP3" s="287"/>
      <c r="DQ3" s="287"/>
      <c r="DR3" s="287"/>
      <c r="DS3" s="287"/>
      <c r="DT3" s="287"/>
      <c r="DU3" s="287"/>
    </row>
    <row r="4" spans="2:125" x14ac:dyDescent="0.15"/>
    <row r="5" spans="2:125" x14ac:dyDescent="0.15"/>
    <row r="6" spans="2:125" x14ac:dyDescent="0.15"/>
    <row r="7" spans="2:125" x14ac:dyDescent="0.15"/>
    <row r="8" spans="2:125" x14ac:dyDescent="0.15"/>
    <row r="9" spans="2:125" x14ac:dyDescent="0.15">
      <c r="DU9" s="28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7"/>
    </row>
    <row r="18" spans="125:125" x14ac:dyDescent="0.15"/>
    <row r="19" spans="125:125" x14ac:dyDescent="0.15"/>
    <row r="20" spans="125:125" x14ac:dyDescent="0.15">
      <c r="DU20" s="287"/>
    </row>
    <row r="21" spans="125:125" x14ac:dyDescent="0.15">
      <c r="DU21" s="28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7"/>
    </row>
    <row r="29" spans="125:125" x14ac:dyDescent="0.15"/>
    <row r="30" spans="125:125" x14ac:dyDescent="0.15"/>
    <row r="31" spans="125:125" x14ac:dyDescent="0.15"/>
    <row r="32" spans="125:125" x14ac:dyDescent="0.15"/>
    <row r="33" spans="2:125" x14ac:dyDescent="0.15">
      <c r="B33" s="287"/>
      <c r="G33" s="287"/>
      <c r="I33" s="287"/>
    </row>
    <row r="34" spans="2:125" x14ac:dyDescent="0.15">
      <c r="C34" s="287"/>
      <c r="P34" s="287"/>
      <c r="DE34" s="287"/>
      <c r="DH34" s="287"/>
    </row>
    <row r="35" spans="2:125" x14ac:dyDescent="0.15">
      <c r="D35" s="287"/>
      <c r="E35" s="287"/>
      <c r="DG35" s="287"/>
      <c r="DJ35" s="287"/>
      <c r="DP35" s="287"/>
      <c r="DQ35" s="287"/>
      <c r="DR35" s="287"/>
      <c r="DS35" s="287"/>
      <c r="DT35" s="287"/>
      <c r="DU35" s="287"/>
    </row>
    <row r="36" spans="2:125" x14ac:dyDescent="0.15">
      <c r="F36" s="287"/>
      <c r="H36" s="287"/>
      <c r="J36" s="287"/>
      <c r="K36" s="287"/>
      <c r="L36" s="287"/>
      <c r="M36" s="287"/>
      <c r="N36" s="287"/>
      <c r="O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F36" s="287"/>
      <c r="DI36" s="287"/>
      <c r="DK36" s="287"/>
      <c r="DL36" s="287"/>
      <c r="DM36" s="287"/>
      <c r="DN36" s="287"/>
      <c r="DO36" s="287"/>
      <c r="DP36" s="287"/>
      <c r="DQ36" s="287"/>
      <c r="DR36" s="287"/>
      <c r="DS36" s="287"/>
      <c r="DT36" s="287"/>
      <c r="DU36" s="287"/>
    </row>
    <row r="37" spans="2:125" x14ac:dyDescent="0.15">
      <c r="DU37" s="287"/>
    </row>
    <row r="38" spans="2:125" x14ac:dyDescent="0.15">
      <c r="DT38" s="287"/>
      <c r="DU38" s="287"/>
    </row>
    <row r="39" spans="2:125" x14ac:dyDescent="0.15"/>
    <row r="40" spans="2:125" x14ac:dyDescent="0.15">
      <c r="DH40" s="287"/>
    </row>
    <row r="41" spans="2:125" x14ac:dyDescent="0.15">
      <c r="DE41" s="287"/>
    </row>
    <row r="42" spans="2:125" x14ac:dyDescent="0.15">
      <c r="DG42" s="287"/>
      <c r="DJ42" s="287"/>
    </row>
    <row r="43" spans="2:125" x14ac:dyDescent="0.15">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F43" s="287"/>
      <c r="DI43" s="287"/>
      <c r="DK43" s="287"/>
      <c r="DL43" s="287"/>
      <c r="DM43" s="287"/>
      <c r="DN43" s="287"/>
      <c r="DO43" s="287"/>
      <c r="DP43" s="287"/>
      <c r="DQ43" s="287"/>
      <c r="DR43" s="287"/>
      <c r="DS43" s="287"/>
      <c r="DT43" s="287"/>
      <c r="DU43" s="287"/>
    </row>
    <row r="44" spans="2:125" x14ac:dyDescent="0.15">
      <c r="DU44" s="287"/>
    </row>
    <row r="45" spans="2:125" x14ac:dyDescent="0.15"/>
    <row r="46" spans="2:125" x14ac:dyDescent="0.15"/>
    <row r="47" spans="2:125" x14ac:dyDescent="0.15"/>
    <row r="48" spans="2:125" x14ac:dyDescent="0.15">
      <c r="DT48" s="287"/>
      <c r="DU48" s="287"/>
    </row>
    <row r="49" spans="120:125" x14ac:dyDescent="0.15">
      <c r="DU49" s="287"/>
    </row>
    <row r="50" spans="120:125" x14ac:dyDescent="0.15">
      <c r="DU50" s="287"/>
    </row>
    <row r="51" spans="120:125" x14ac:dyDescent="0.15">
      <c r="DP51" s="287"/>
      <c r="DQ51" s="287"/>
      <c r="DR51" s="287"/>
      <c r="DS51" s="287"/>
      <c r="DT51" s="287"/>
      <c r="DU51" s="287"/>
    </row>
    <row r="52" spans="120:125" x14ac:dyDescent="0.15"/>
    <row r="53" spans="120:125" x14ac:dyDescent="0.15"/>
    <row r="54" spans="120:125" x14ac:dyDescent="0.15">
      <c r="DU54" s="287"/>
    </row>
    <row r="55" spans="120:125" x14ac:dyDescent="0.15"/>
    <row r="56" spans="120:125" x14ac:dyDescent="0.15"/>
    <row r="57" spans="120:125" x14ac:dyDescent="0.15"/>
    <row r="58" spans="120:125" x14ac:dyDescent="0.15">
      <c r="DU58" s="287"/>
    </row>
    <row r="59" spans="120:125" x14ac:dyDescent="0.15"/>
    <row r="60" spans="120:125" x14ac:dyDescent="0.15"/>
    <row r="61" spans="120:125" x14ac:dyDescent="0.15"/>
    <row r="62" spans="120:125" x14ac:dyDescent="0.15"/>
    <row r="63" spans="120:125" x14ac:dyDescent="0.15">
      <c r="DU63" s="287"/>
    </row>
    <row r="64" spans="120:125" x14ac:dyDescent="0.15">
      <c r="DT64" s="287"/>
      <c r="DU64" s="287"/>
    </row>
    <row r="65" spans="123:125" x14ac:dyDescent="0.15"/>
    <row r="66" spans="123:125" x14ac:dyDescent="0.15"/>
    <row r="67" spans="123:125" x14ac:dyDescent="0.15"/>
    <row r="68" spans="123:125" x14ac:dyDescent="0.15"/>
    <row r="69" spans="123:125" x14ac:dyDescent="0.15">
      <c r="DS69" s="287"/>
      <c r="DT69" s="287"/>
      <c r="DU69" s="28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7"/>
    </row>
    <row r="83" spans="116:125" x14ac:dyDescent="0.15">
      <c r="DM83" s="287"/>
      <c r="DN83" s="287"/>
      <c r="DO83" s="287"/>
      <c r="DP83" s="287"/>
      <c r="DQ83" s="287"/>
      <c r="DR83" s="287"/>
      <c r="DS83" s="287"/>
      <c r="DT83" s="287"/>
      <c r="DU83" s="287"/>
    </row>
    <row r="84" spans="116:125" x14ac:dyDescent="0.15"/>
    <row r="85" spans="116:125" x14ac:dyDescent="0.15"/>
    <row r="86" spans="116:125" x14ac:dyDescent="0.15"/>
    <row r="87" spans="116:125" x14ac:dyDescent="0.15"/>
    <row r="88" spans="116:125" x14ac:dyDescent="0.15">
      <c r="DU88" s="28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7"/>
      <c r="DT94" s="287"/>
      <c r="DU94" s="287"/>
    </row>
    <row r="95" spans="116:125" ht="13.5" customHeight="1" x14ac:dyDescent="0.15">
      <c r="DU95" s="28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7"/>
    </row>
    <row r="102" spans="124:125" ht="13.5" customHeight="1" x14ac:dyDescent="0.15"/>
    <row r="103" spans="124:125" ht="13.5" customHeight="1" x14ac:dyDescent="0.15"/>
    <row r="104" spans="124:125" ht="13.5" customHeight="1" x14ac:dyDescent="0.15">
      <c r="DT104" s="287"/>
      <c r="DU104" s="28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547</v>
      </c>
    </row>
    <row r="121" spans="125:125" ht="13.5" hidden="1" customHeight="1" x14ac:dyDescent="0.15">
      <c r="DU121" s="287"/>
    </row>
  </sheetData>
  <sheetProtection algorithmName="SHA-512" hashValue="Q7e4C5+7DXYywW8zKomkHTLaGqt2k4oUtHJRT2mSUwrYamOIhkk2VrxL/LAEcziDiRtuiTZo9M5hUgxBXLn8Mg==" saltValue="uX4dNmOsMZjhOwWyZSgX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EL116"/>
  <sheetViews>
    <sheetView showGridLines="0" topLeftCell="C85" zoomScaleNormal="100" zoomScaleSheetLayoutView="55" workbookViewId="0"/>
  </sheetViews>
  <sheetFormatPr defaultColWidth="0" defaultRowHeight="13.5" customHeight="1" zeroHeight="1" x14ac:dyDescent="0.15"/>
  <cols>
    <col min="1" max="125" width="2.5" style="288" customWidth="1"/>
    <col min="126" max="142" width="0" style="287" hidden="1" customWidth="1"/>
    <col min="143" max="16384" width="9" style="287" hidden="1"/>
  </cols>
  <sheetData>
    <row r="1" spans="1:125" ht="13.5" customHeight="1"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1:125" x14ac:dyDescent="0.15">
      <c r="B2" s="287"/>
      <c r="T2" s="287"/>
    </row>
    <row r="3" spans="1:125"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7"/>
      <c r="G33" s="287"/>
      <c r="I33" s="287"/>
    </row>
    <row r="34" spans="2:125" x14ac:dyDescent="0.15">
      <c r="C34" s="287"/>
      <c r="P34" s="287"/>
      <c r="R34" s="287"/>
      <c r="U34" s="287"/>
    </row>
    <row r="35" spans="2:125" x14ac:dyDescent="0.15">
      <c r="D35" s="287"/>
      <c r="E35" s="287"/>
      <c r="T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row>
    <row r="36" spans="2:125" x14ac:dyDescent="0.15">
      <c r="F36" s="287"/>
      <c r="H36" s="287"/>
      <c r="J36" s="287"/>
      <c r="K36" s="287"/>
      <c r="L36" s="287"/>
      <c r="M36" s="287"/>
      <c r="N36" s="287"/>
      <c r="O36" s="287"/>
      <c r="Q36" s="287"/>
      <c r="S36" s="287"/>
      <c r="V36" s="287"/>
    </row>
    <row r="37" spans="2:125" x14ac:dyDescent="0.15"/>
    <row r="38" spans="2:125" x14ac:dyDescent="0.15"/>
    <row r="39" spans="2:125" x14ac:dyDescent="0.15"/>
    <row r="40" spans="2:125" x14ac:dyDescent="0.15">
      <c r="U40" s="287"/>
    </row>
    <row r="41" spans="2:125" x14ac:dyDescent="0.15">
      <c r="R41" s="287"/>
    </row>
    <row r="42" spans="2:125" x14ac:dyDescent="0.15">
      <c r="T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row>
    <row r="43" spans="2:125" x14ac:dyDescent="0.15">
      <c r="Q43" s="287"/>
      <c r="S43" s="287"/>
      <c r="V43" s="28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495</v>
      </c>
    </row>
  </sheetData>
  <sheetProtection algorithmName="SHA-512" hashValue="/uxXKi7Cl+4eIjezl2Xp71aC27k3jwuHUyO7Q5OcKOtXuk4cYIXMeTPS3rr0DC0pZaGRbQP54fjaKUeToSBANQ==" saltValue="lkRoVYLvanfHOYsEpMFj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00B0F0"/>
    <pageSetUpPr fitToPage="1"/>
  </sheetPr>
  <dimension ref="B1:J50"/>
  <sheetViews>
    <sheetView showGridLines="0" view="pageBreakPreview" topLeftCell="A28" zoomScale="90" zoomScaleNormal="130" zoomScaleSheetLayoutView="90" workbookViewId="0">
      <selection activeCell="P45" sqref="P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8" t="s">
        <v>3</v>
      </c>
      <c r="D47" s="1198"/>
      <c r="E47" s="1199"/>
      <c r="F47" s="11">
        <v>9.9499999999999993</v>
      </c>
      <c r="G47" s="12">
        <v>13.34</v>
      </c>
      <c r="H47" s="12">
        <v>15.5</v>
      </c>
      <c r="I47" s="12">
        <v>17.82</v>
      </c>
      <c r="J47" s="13">
        <v>17.25</v>
      </c>
    </row>
    <row r="48" spans="2:10" ht="57.75" customHeight="1" x14ac:dyDescent="0.15">
      <c r="B48" s="14"/>
      <c r="C48" s="1200" t="s">
        <v>4</v>
      </c>
      <c r="D48" s="1200"/>
      <c r="E48" s="1201"/>
      <c r="F48" s="15">
        <v>13.63</v>
      </c>
      <c r="G48" s="16">
        <v>11.65</v>
      </c>
      <c r="H48" s="16">
        <v>10.33</v>
      </c>
      <c r="I48" s="16">
        <v>12.86</v>
      </c>
      <c r="J48" s="17">
        <v>11.96</v>
      </c>
    </row>
    <row r="49" spans="2:10" ht="57.75" customHeight="1" thickBot="1" x14ac:dyDescent="0.2">
      <c r="B49" s="18"/>
      <c r="C49" s="1202" t="s">
        <v>5</v>
      </c>
      <c r="D49" s="1202"/>
      <c r="E49" s="1203"/>
      <c r="F49" s="19" t="s">
        <v>553</v>
      </c>
      <c r="G49" s="20" t="s">
        <v>554</v>
      </c>
      <c r="H49" s="20" t="s">
        <v>555</v>
      </c>
      <c r="I49" s="20" t="s">
        <v>556</v>
      </c>
      <c r="J49" s="21" t="s">
        <v>557</v>
      </c>
    </row>
    <row r="50" spans="2:10" ht="13.5" customHeight="1" x14ac:dyDescent="0.15"/>
  </sheetData>
  <sheetProtection algorithmName="SHA-512" hashValue="xP3rJpCfwC4AZY/oMuSXjSJmK4RSkY8fvdw781IJtjv2GktkdgQmr6HmBs5lr5nrNeefQWw5XjYv/FQ5uSqKLg==" saltValue="YhoAHHFuBFo6OhWiRlNq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2021-03-05T05:50:41Z</cp:lastPrinted>
  <dcterms:created xsi:type="dcterms:W3CDTF">2021-02-05T01:35:24Z</dcterms:created>
  <dcterms:modified xsi:type="dcterms:W3CDTF">2021-11-19T10:18:35Z</dcterms:modified>
  <cp:category/>
</cp:coreProperties>
</file>