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10.1.36.23\財政係\03・決算統計\R02\55_財政状況資料集\210910財政状況資料集の作成(2回目)\03_市町村回答\"/>
    </mc:Choice>
  </mc:AlternateContent>
  <xr:revisionPtr revIDLastSave="0" documentId="13_ncr:1_{48DAE1D9-B3F2-4EE1-A08D-5A477FAC9DA7}" xr6:coauthVersionLast="36" xr6:coauthVersionMax="36" xr10:uidLastSave="{00000000-0000-0000-0000-000000000000}"/>
  <bookViews>
    <workbookView xWindow="0" yWindow="0" windowWidth="19200" windowHeight="6140" firstSheet="8" activeTab="7"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19" r:id="rId15"/>
    <sheet name="施設類型別ストック情報分析表②" sheetId="18"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63" i="12" l="1"/>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AM36" i="10"/>
  <c r="CO35" i="10"/>
  <c r="AM35"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AM34" i="10" l="1"/>
  <c r="BE34" i="10"/>
  <c r="BE35" i="10" s="1"/>
  <c r="BE36" i="10" s="1"/>
  <c r="BW34" i="10" l="1"/>
  <c r="BW35" i="10" s="1"/>
  <c r="BW36" i="10" s="1"/>
  <c r="BW37" i="10" s="1"/>
  <c r="BW38" i="10" s="1"/>
  <c r="CO34" i="10" l="1"/>
</calcChain>
</file>

<file path=xl/sharedStrings.xml><?xml version="1.0" encoding="utf-8"?>
<sst xmlns="http://schemas.openxmlformats.org/spreadsheetml/2006/main" count="1136" uniqueCount="601">
  <si>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</si>
  <si>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</si>
  <si>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</si>
  <si>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</si>
  <si>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</si>
  <si>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</si>
  <si>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</si>
  <si>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</si>
  <si>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</si>
  <si>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</si>
  <si>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</si>
  <si>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</si>
  <si>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</si>
  <si>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</si>
  <si>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</si>
  <si>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</si>
  <si>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</si>
  <si>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</si>
  <si>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</si>
  <si>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</si>
  <si>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</si>
  <si>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</si>
  <si>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</si>
  <si>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</si>
  <si>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</si>
  <si>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</si>
  <si>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</si>
  <si>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</si>
  <si>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</si>
  <si>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</si>
  <si>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</si>
  <si>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</si>
  <si>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</si>
  <si>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</si>
  <si>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</si>
  <si>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</si>
  <si>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</si>
  <si>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</si>
  <si>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</si>
  <si>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</si>
  <si>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</si>
  <si>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</si>
  <si>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</si>
  <si>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</si>
  <si>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</si>
  <si>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</si>
  <si>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</si>
  <si>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</si>
  <si>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</si>
  <si>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</si>
  <si>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</si>
  <si>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</si>
  <si>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</si>
  <si>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</si>
  <si>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</si>
  <si>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</si>
  <si>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</si>
  <si>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</si>
  <si>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</si>
  <si>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</si>
  <si>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</si>
  <si>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</si>
  <si>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</si>
  <si>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</si>
  <si>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</si>
  <si>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</si>
  <si>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</si>
  <si>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</si>
  <si>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</si>
  <si>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</si>
  <si>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</si>
  <si>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</si>
  <si>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</si>
  <si>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</si>
  <si>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</si>
  <si>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</si>
  <si>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</si>
  <si>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</si>
  <si>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</si>
  <si>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</si>
  <si>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</si>
  <si>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</si>
  <si>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</si>
  <si>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</si>
  <si>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</si>
  <si>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</si>
  <si>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</si>
  <si>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</si>
  <si>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</si>
  <si>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</si>
  <si>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</si>
  <si>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</si>
  <si>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</si>
  <si>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</si>
  <si>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</si>
  <si>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</si>
  <si>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</si>
  <si>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榛東村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</si>
  <si>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</si>
  <si>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</si>
  <si>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</si>
  <si>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</si>
  <si>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</si>
  <si>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</si>
  <si>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</si>
  <si>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</si>
  <si>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</si>
  <si>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</si>
  <si>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</si>
  <si>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</si>
  <si>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</si>
  <si>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</si>
  <si>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</si>
  <si>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</si>
  <si>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</si>
  <si>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</si>
  <si>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</si>
  <si>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</si>
  <si>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</si>
  <si>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</si>
  <si>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</si>
  <si>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</si>
  <si>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</si>
  <si>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</si>
  <si>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</si>
  <si>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</si>
  <si>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</si>
  <si>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</si>
  <si>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</si>
  <si>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</si>
  <si>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</si>
  <si>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</si>
  <si>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</si>
  <si>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</si>
  <si>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</si>
  <si>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</si>
  <si>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</si>
  <si>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</si>
  <si>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</si>
  <si>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</si>
  <si>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</si>
  <si>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</si>
  <si>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</si>
  <si>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</si>
  <si>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</si>
  <si>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</si>
  <si>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</si>
  <si>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</si>
  <si>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</si>
  <si>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</si>
  <si>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</si>
  <si>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農業集落排水事業特別会計</t>
    <phoneticPr fontId="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</si>
  <si>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</si>
  <si>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</si>
  <si>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</si>
  <si>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</si>
  <si>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</si>
  <si>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</si>
  <si>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</si>
  <si>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</si>
  <si>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</si>
  <si>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</si>
  <si>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</si>
  <si>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</si>
  <si>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</si>
  <si>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</si>
  <si>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</si>
  <si>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</si>
  <si>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</si>
  <si>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</si>
  <si>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</si>
  <si>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</si>
  <si>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</si>
  <si>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</si>
  <si>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</si>
  <si>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</si>
  <si>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</si>
  <si>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</si>
  <si>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</si>
  <si>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</si>
  <si>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</si>
  <si>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</si>
  <si>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</si>
  <si>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</si>
  <si>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</si>
  <si>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</si>
  <si>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</si>
  <si>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</si>
  <si>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</si>
  <si>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</si>
  <si>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</si>
  <si>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</si>
  <si>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</si>
  <si>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</si>
  <si>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</si>
  <si>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</si>
  <si>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</si>
  <si>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</si>
  <si>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</si>
  <si>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</si>
  <si>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</si>
  <si>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</si>
  <si>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</si>
  <si>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</si>
  <si>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</si>
  <si>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</si>
  <si>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</si>
  <si>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</si>
  <si>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</si>
  <si>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</si>
  <si>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群馬県榛東村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</si>
  <si>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</si>
  <si>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</si>
  <si>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</si>
  <si>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</si>
  <si>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</si>
  <si>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</si>
  <si>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</si>
  <si>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</si>
  <si>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</si>
  <si>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</si>
  <si>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</si>
  <si>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</si>
  <si>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</si>
  <si>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</si>
  <si>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</si>
  <si>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</si>
  <si>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</si>
  <si>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</si>
  <si>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</si>
  <si>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</si>
  <si>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</si>
  <si>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</si>
  <si>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</si>
  <si>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</si>
  <si>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</si>
  <si>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</si>
  <si>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</si>
  <si>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</si>
  <si>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</si>
  <si>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</si>
  <si>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</si>
  <si>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</si>
  <si>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</si>
  <si>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</si>
  <si>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</si>
  <si>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</si>
  <si>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</si>
  <si>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</si>
  <si>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</si>
  <si>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</si>
  <si>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</si>
  <si>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</si>
  <si>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</si>
  <si>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</si>
  <si>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</si>
  <si>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</si>
  <si>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</si>
  <si>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</si>
  <si>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</si>
  <si>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</si>
  <si>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</si>
  <si>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</si>
  <si>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</si>
  <si>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</si>
  <si>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</si>
  <si>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</si>
  <si>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</si>
  <si>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</si>
  <si>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</si>
  <si>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</si>
  <si>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</si>
  <si>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</si>
  <si>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</si>
  <si>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</si>
  <si>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</si>
  <si>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</si>
  <si>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</si>
  <si>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</si>
  <si>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</si>
  <si>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</si>
  <si>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</si>
  <si>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</si>
  <si>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</si>
  <si>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</si>
  <si>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</si>
  <si>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</si>
  <si>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</si>
  <si>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</si>
  <si>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</si>
  <si>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</si>
  <si>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</si>
  <si>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</si>
  <si>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</si>
  <si>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</si>
  <si>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</si>
  <si>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</si>
  <si>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</si>
  <si>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</si>
  <si>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</si>
  <si>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</si>
  <si>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</si>
  <si>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</si>
  <si>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</si>
  <si>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</si>
  <si>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</si>
  <si>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</si>
  <si>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</si>
  <si>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</si>
  <si>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</si>
  <si>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</si>
  <si>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</si>
  <si>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</si>
  <si>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</si>
  <si>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</si>
  <si>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</si>
  <si>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</si>
  <si>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</si>
  <si>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</si>
  <si>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</si>
  <si>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</si>
  <si>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</si>
  <si>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</si>
  <si>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</si>
  <si>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</si>
  <si>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</si>
  <si>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</si>
  <si>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</si>
  <si>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</si>
  <si>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</si>
  <si>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</si>
  <si>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</si>
  <si>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</si>
  <si>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</si>
  <si>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</si>
  <si>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</si>
  <si>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</si>
  <si>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</si>
  <si>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</si>
  <si>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</si>
  <si>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</si>
  <si>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</si>
  <si>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</si>
  <si>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</si>
  <si>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</si>
  <si>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</si>
  <si>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</si>
  <si>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</si>
  <si>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</si>
  <si>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</si>
  <si>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</si>
  <si>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</si>
  <si>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</si>
  <si>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</si>
  <si>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</si>
  <si>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</si>
  <si>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</si>
  <si>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</si>
  <si>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</si>
  <si>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</si>
  <si>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</si>
  <si>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</si>
  <si>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</si>
  <si>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</si>
  <si>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群馬県榛東村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</si>
  <si>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</si>
  <si>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</si>
  <si>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</si>
  <si>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</si>
  <si>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</si>
  <si>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</si>
  <si>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</si>
  <si>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</si>
  <si>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</si>
  <si>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</si>
  <si>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</si>
  <si>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</si>
  <si>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</si>
  <si>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</si>
  <si>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</si>
  <si>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</si>
  <si>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</si>
  <si>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</si>
  <si>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</si>
  <si>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</si>
  <si>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</si>
  <si>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学校給食事業特別会計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</si>
  <si>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</si>
  <si>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</si>
  <si>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</si>
  <si>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</si>
  <si>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</si>
  <si>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</si>
  <si>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</si>
  <si>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</si>
  <si>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</si>
  <si>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</si>
  <si>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</si>
  <si>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</si>
  <si>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</si>
  <si>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</si>
  <si>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</si>
  <si>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</si>
  <si>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</si>
  <si>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t>
    <phoneticPr fontId="5"/>
  </si>
  <si>
    <t>上水道事業会計</t>
    <phoneticPr fontId="5"/>
  </si>
  <si>
    <t>法適用企業</t>
    <phoneticPr fontId="5"/>
  </si>
  <si>
    <t>公共下水道事業特別会計</t>
    <phoneticPr fontId="5"/>
  </si>
  <si>
    <t>法非適用企業</t>
    <phoneticPr fontId="5"/>
  </si>
  <si>
    <t>農業集落排水事業特別会計</t>
    <phoneticPr fontId="5"/>
  </si>
  <si>
    <t>太陽光発電事業特別会計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</si>
  <si>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</si>
  <si>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</si>
  <si>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</si>
  <si>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</si>
  <si>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</si>
  <si>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</si>
  <si>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</si>
  <si>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</si>
  <si>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</si>
  <si>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</si>
  <si>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</si>
  <si>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</si>
  <si>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</si>
  <si>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</si>
  <si>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</si>
  <si>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</si>
  <si>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</si>
  <si>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</si>
  <si>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</si>
  <si>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</si>
  <si>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</si>
  <si>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</si>
  <si>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</si>
  <si>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</si>
  <si>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</si>
  <si>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</si>
  <si>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</si>
  <si>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</si>
  <si>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</si>
  <si>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</si>
  <si>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</si>
  <si>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</si>
  <si>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</si>
  <si>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</si>
  <si>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</si>
  <si>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</si>
  <si>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</si>
  <si>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</si>
  <si>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</si>
  <si>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</si>
  <si>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</si>
  <si>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</si>
  <si>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</si>
  <si>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</si>
  <si>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</si>
  <si>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</si>
  <si>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</si>
  <si>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</si>
  <si>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</si>
  <si>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</si>
  <si>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</si>
  <si>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</si>
  <si>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</si>
  <si>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</si>
  <si>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</si>
  <si>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</si>
  <si>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</si>
  <si>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</si>
  <si>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</si>
  <si>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</si>
  <si>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</si>
  <si>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</si>
  <si>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</si>
  <si>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</si>
  <si>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</si>
  <si>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</si>
  <si>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</si>
  <si>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</si>
  <si>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</si>
  <si>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</si>
  <si>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</si>
  <si>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</si>
  <si>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</si>
  <si>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</si>
  <si>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</si>
  <si>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</si>
  <si>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</si>
  <si>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</si>
  <si>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</si>
  <si>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</si>
  <si>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</si>
  <si>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</si>
  <si>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</si>
  <si>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</si>
  <si>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</si>
  <si>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</si>
  <si>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</si>
  <si>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</si>
  <si>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</si>
  <si>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</si>
  <si>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</si>
  <si>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</si>
  <si>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</si>
  <si>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</si>
  <si>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</si>
  <si>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</si>
  <si>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</si>
  <si>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</si>
  <si>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</si>
  <si>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</si>
  <si>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</si>
  <si>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</si>
  <si>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</si>
  <si>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</si>
  <si>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</si>
  <si>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</si>
  <si>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</si>
  <si>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</si>
  <si>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</si>
  <si>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</si>
  <si>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</si>
  <si>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</si>
  <si>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</si>
  <si>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</si>
  <si>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</si>
  <si>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</si>
  <si>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</si>
  <si>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</si>
  <si>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</si>
  <si>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</si>
  <si>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</si>
  <si>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</si>
  <si>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</si>
  <si>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</si>
  <si>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</si>
  <si>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</si>
  <si>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</si>
  <si>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</si>
  <si>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</si>
  <si>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</si>
  <si>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</si>
  <si>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</si>
  <si>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</si>
  <si>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</si>
  <si>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</si>
  <si>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</si>
  <si>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</si>
  <si>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</si>
  <si>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</si>
  <si>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1.32</t>
  </si>
  <si>
    <t>▲ 0.28</t>
  </si>
  <si>
    <t>農業集落排水事業特別会計</t>
  </si>
  <si>
    <t>▲ 0.03</t>
  </si>
  <si>
    <t>上水道事業会計</t>
  </si>
  <si>
    <t>一般会計</t>
  </si>
  <si>
    <t>国民健康保険特別会計</t>
  </si>
  <si>
    <t>介護保険特別会計</t>
  </si>
  <si>
    <t>住宅新築資金等貸付特別会計</t>
  </si>
  <si>
    <t>学校給食事業特別会計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</si>
  <si>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</si>
  <si>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</si>
  <si>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</si>
  <si>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</si>
  <si>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</si>
  <si>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</si>
  <si>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</si>
  <si>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</si>
  <si>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</si>
  <si>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</si>
  <si>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</si>
  <si>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渋川地区広域市町村圏振興整備組合</t>
    <rPh sb="0" eb="2">
      <t>シブカワ</t>
    </rPh>
    <rPh sb="2" eb="4">
      <t>チク</t>
    </rPh>
    <rPh sb="4" eb="6">
      <t>コウイキ</t>
    </rPh>
    <rPh sb="6" eb="9">
      <t>シチョウソン</t>
    </rPh>
    <rPh sb="9" eb="10">
      <t>ケン</t>
    </rPh>
    <rPh sb="10" eb="12">
      <t>シンコウ</t>
    </rPh>
    <rPh sb="12" eb="14">
      <t>セイビ</t>
    </rPh>
    <rPh sb="14" eb="16">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</si>
  <si>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</si>
  <si>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</si>
  <si>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t>
    <phoneticPr fontId="2"/>
  </si>
  <si>
    <t>-</t>
    <phoneticPr fontId="2"/>
  </si>
  <si>
    <t>-</t>
    <phoneticPr fontId="2"/>
  </si>
  <si>
    <t>-</t>
    <phoneticPr fontId="2"/>
  </si>
  <si>
    <t>-</t>
    <phoneticPr fontId="2"/>
  </si>
  <si>
    <t>榛東村土地開発公社</t>
    <rPh sb="0" eb="3">
      <t>シントウムラ</t>
    </rPh>
    <rPh sb="3" eb="5">
      <t>トチ</t>
    </rPh>
    <rPh sb="5" eb="7">
      <t>カイハツ</t>
    </rPh>
    <rPh sb="7" eb="9">
      <t>コウシャ</t>
    </rPh>
    <phoneticPr fontId="2"/>
  </si>
  <si>
    <t>-</t>
    <phoneticPr fontId="2"/>
  </si>
  <si>
    <t>-</t>
    <phoneticPr fontId="2"/>
  </si>
  <si>
    <t>-</t>
    <phoneticPr fontId="2"/>
  </si>
  <si>
    <t>農業用水維持管理基金</t>
    <rPh sb="0" eb="2">
      <t>ノウギョウ</t>
    </rPh>
    <rPh sb="2" eb="4">
      <t>ヨウスイ</t>
    </rPh>
    <rPh sb="4" eb="6">
      <t>イジ</t>
    </rPh>
    <rPh sb="6" eb="8">
      <t>カンリ</t>
    </rPh>
    <rPh sb="8" eb="10">
      <t>キキン</t>
    </rPh>
    <phoneticPr fontId="12"/>
  </si>
  <si>
    <t>教育施設整備基金</t>
    <rPh sb="0" eb="2">
      <t>キョウイク</t>
    </rPh>
    <rPh sb="2" eb="4">
      <t>シセツ</t>
    </rPh>
    <rPh sb="4" eb="6">
      <t>セイビ</t>
    </rPh>
    <rPh sb="6" eb="8">
      <t>キキン</t>
    </rPh>
    <phoneticPr fontId="12"/>
  </si>
  <si>
    <t>社会福祉施設整備基金</t>
    <rPh sb="0" eb="2">
      <t>シャカイ</t>
    </rPh>
    <rPh sb="2" eb="4">
      <t>フクシ</t>
    </rPh>
    <rPh sb="4" eb="6">
      <t>シセツ</t>
    </rPh>
    <rPh sb="6" eb="8">
      <t>セイビ</t>
    </rPh>
    <rPh sb="8" eb="10">
      <t>キキン</t>
    </rPh>
    <phoneticPr fontId="12"/>
  </si>
  <si>
    <t>特定防衛施設周辺整備調整交付金事業基金</t>
    <rPh sb="0" eb="2">
      <t>トクテイ</t>
    </rPh>
    <rPh sb="2" eb="4">
      <t>ボウエイ</t>
    </rPh>
    <rPh sb="4" eb="6">
      <t>シセツ</t>
    </rPh>
    <rPh sb="6" eb="8">
      <t>シュウヘン</t>
    </rPh>
    <rPh sb="8" eb="10">
      <t>セイビ</t>
    </rPh>
    <rPh sb="10" eb="12">
      <t>チョウセイ</t>
    </rPh>
    <rPh sb="12" eb="15">
      <t>コウフキン</t>
    </rPh>
    <rPh sb="15" eb="17">
      <t>ジギョウ</t>
    </rPh>
    <rPh sb="17" eb="19">
      <t>キキン</t>
    </rPh>
    <phoneticPr fontId="12"/>
  </si>
  <si>
    <t>農業災害基金</t>
    <rPh sb="0" eb="2">
      <t>ノウギョウ</t>
    </rPh>
    <rPh sb="2" eb="4">
      <t>サイガイ</t>
    </rPh>
    <rPh sb="4" eb="6">
      <t>キキン</t>
    </rPh>
    <phoneticPr fontId="1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</si>
  <si>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</si>
  <si>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</si>
  <si>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</si>
  <si>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</si>
  <si>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</si>
  <si>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</si>
  <si>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</si>
  <si>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</si>
  <si>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</si>
  <si>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</si>
  <si>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</si>
  <si>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将来負担比率の数値は算定されない。
有形固定資産減価償却率は類似団体と比べて高い水準であるため、個別施設計画に基づき計画的な維持管理に取り組んでいく。</t>
    <phoneticPr fontId="5"/>
  </si>
  <si>
    <t>将来負担比率の数値は算定されない。
有形固定資産減価償却率は類似団体と比べて高い水準であるため、個別施設計画に基づき計画的な維持管理に取り組んでいく。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</si>
</sst>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75972</c:v>
                </c:pt>
                <c:pt idx="1">
                  <c:v>79466</c:v>
                </c:pt>
                <c:pt idx="2">
                  <c:v>90072</c:v>
                </c:pt>
                <c:pt idx="3">
                  <c:v>88328</c:v>
                </c:pt>
                <c:pt idx="4">
                  <c:v>103390</c:v>
                </c:pt>
              </c:numCache>
            </c:numRef>
          </c:val>
          <c:smooth val="0"/>
          <c:extLst>
            <c:ext xmlns:c16="http://schemas.microsoft.com/office/drawing/2014/chart" uri="{C3380CC4-5D6E-409C-BE32-E72D297353CC}">
              <c16:uniqueId val="{00000000-C411-45B0-986A-D36682E402E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69280</c:v>
                </c:pt>
                <c:pt idx="1">
                  <c:v>46675</c:v>
                </c:pt>
                <c:pt idx="2">
                  <c:v>46701</c:v>
                </c:pt>
                <c:pt idx="3">
                  <c:v>38754</c:v>
                </c:pt>
                <c:pt idx="4">
                  <c:v>31615</c:v>
                </c:pt>
              </c:numCache>
            </c:numRef>
          </c:val>
          <c:smooth val="0"/>
          <c:extLst>
            <c:ext xmlns:c16="http://schemas.microsoft.com/office/drawing/2014/chart" uri="{C3380CC4-5D6E-409C-BE32-E72D297353CC}">
              <c16:uniqueId val="{00000001-C411-45B0-986A-D36682E402E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5.85</c:v>
                </c:pt>
                <c:pt idx="1">
                  <c:v>6.02</c:v>
                </c:pt>
                <c:pt idx="2">
                  <c:v>1.86</c:v>
                </c:pt>
                <c:pt idx="3">
                  <c:v>4.55</c:v>
                </c:pt>
                <c:pt idx="4">
                  <c:v>7.69</c:v>
                </c:pt>
              </c:numCache>
            </c:numRef>
          </c:val>
          <c:extLst>
            <c:ext xmlns:c16="http://schemas.microsoft.com/office/drawing/2014/chart" uri="{C3380CC4-5D6E-409C-BE32-E72D297353CC}">
              <c16:uniqueId val="{00000000-7302-4F73-A937-3516F100DCF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68.73</c:v>
                </c:pt>
                <c:pt idx="1">
                  <c:v>73.45</c:v>
                </c:pt>
                <c:pt idx="2">
                  <c:v>73.599999999999994</c:v>
                </c:pt>
                <c:pt idx="3">
                  <c:v>69.569999999999993</c:v>
                </c:pt>
                <c:pt idx="4">
                  <c:v>66.040000000000006</c:v>
                </c:pt>
              </c:numCache>
            </c:numRef>
          </c:val>
          <c:extLst>
            <c:ext xmlns:c16="http://schemas.microsoft.com/office/drawing/2014/chart" uri="{C3380CC4-5D6E-409C-BE32-E72D297353CC}">
              <c16:uniqueId val="{00000001-7302-4F73-A937-3516F100DCF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3.73</c:v>
                </c:pt>
                <c:pt idx="1">
                  <c:v>5.13</c:v>
                </c:pt>
                <c:pt idx="2">
                  <c:v>-1.32</c:v>
                </c:pt>
                <c:pt idx="3">
                  <c:v>-0.28000000000000003</c:v>
                </c:pt>
                <c:pt idx="4">
                  <c:v>2.4900000000000002</c:v>
                </c:pt>
              </c:numCache>
            </c:numRef>
          </c:val>
          <c:smooth val="0"/>
          <c:extLst>
            <c:ext xmlns:c16="http://schemas.microsoft.com/office/drawing/2014/chart" uri="{C3380CC4-5D6E-409C-BE32-E72D297353CC}">
              <c16:uniqueId val="{00000002-7302-4F73-A937-3516F100DCF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0.04</c:v>
                </c:pt>
                <c:pt idx="2">
                  <c:v>#N/A</c:v>
                </c:pt>
                <c:pt idx="3">
                  <c:v>0.04</c:v>
                </c:pt>
                <c:pt idx="4">
                  <c:v>#N/A</c:v>
                </c:pt>
                <c:pt idx="5">
                  <c:v>0.03</c:v>
                </c:pt>
                <c:pt idx="6">
                  <c:v>#N/A</c:v>
                </c:pt>
                <c:pt idx="7">
                  <c:v>0.01</c:v>
                </c:pt>
                <c:pt idx="8">
                  <c:v>#N/A</c:v>
                </c:pt>
                <c:pt idx="9">
                  <c:v>0</c:v>
                </c:pt>
              </c:numCache>
            </c:numRef>
          </c:val>
          <c:extLst>
            <c:ext xmlns:c16="http://schemas.microsoft.com/office/drawing/2014/chart" uri="{C3380CC4-5D6E-409C-BE32-E72D297353CC}">
              <c16:uniqueId val="{00000000-BB0C-412B-852D-FEA95FE7F6E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B0C-412B-852D-FEA95FE7F6E9}"/>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B0C-412B-852D-FEA95FE7F6E9}"/>
            </c:ext>
          </c:extLst>
        </c:ser>
        <c:ser>
          <c:idx val="3"/>
          <c:order val="3"/>
          <c:tx>
            <c:strRef>
              <c:f>データシート!$A$30</c:f>
              <c:strCache>
                <c:ptCount val="1"/>
                <c:pt idx="0">
                  <c:v>学校給食事業特別会計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BB0C-412B-852D-FEA95FE7F6E9}"/>
            </c:ext>
          </c:extLst>
        </c:ser>
        <c:ser>
          <c:idx val="4"/>
          <c:order val="4"/>
          <c:tx>
            <c:strRef>
              <c:f>データシート!$A$31</c:f>
              <c:strCache>
                <c:ptCount val="1"/>
                <c:pt idx="0">
                  <c:v>住宅新築資金等貸付特別会計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BB0C-412B-852D-FEA95FE7F6E9}"/>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1.41</c:v>
                </c:pt>
                <c:pt idx="2">
                  <c:v>#N/A</c:v>
                </c:pt>
                <c:pt idx="3">
                  <c:v>0.91</c:v>
                </c:pt>
                <c:pt idx="4">
                  <c:v>#N/A</c:v>
                </c:pt>
                <c:pt idx="5">
                  <c:v>1.27</c:v>
                </c:pt>
                <c:pt idx="6">
                  <c:v>#N/A</c:v>
                </c:pt>
                <c:pt idx="7">
                  <c:v>0.7</c:v>
                </c:pt>
                <c:pt idx="8">
                  <c:v>#N/A</c:v>
                </c:pt>
                <c:pt idx="9">
                  <c:v>0.54</c:v>
                </c:pt>
              </c:numCache>
            </c:numRef>
          </c:val>
          <c:extLst>
            <c:ext xmlns:c16="http://schemas.microsoft.com/office/drawing/2014/chart" uri="{C3380CC4-5D6E-409C-BE32-E72D297353CC}">
              <c16:uniqueId val="{00000005-BB0C-412B-852D-FEA95FE7F6E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3.51</c:v>
                </c:pt>
                <c:pt idx="2">
                  <c:v>#N/A</c:v>
                </c:pt>
                <c:pt idx="3">
                  <c:v>4.99</c:v>
                </c:pt>
                <c:pt idx="4">
                  <c:v>#N/A</c:v>
                </c:pt>
                <c:pt idx="5">
                  <c:v>5.66</c:v>
                </c:pt>
                <c:pt idx="6">
                  <c:v>#N/A</c:v>
                </c:pt>
                <c:pt idx="7">
                  <c:v>0.02</c:v>
                </c:pt>
                <c:pt idx="8">
                  <c:v>#N/A</c:v>
                </c:pt>
                <c:pt idx="9">
                  <c:v>0.98</c:v>
                </c:pt>
              </c:numCache>
            </c:numRef>
          </c:val>
          <c:extLst>
            <c:ext xmlns:c16="http://schemas.microsoft.com/office/drawing/2014/chart" uri="{C3380CC4-5D6E-409C-BE32-E72D297353CC}">
              <c16:uniqueId val="{00000006-BB0C-412B-852D-FEA95FE7F6E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5.84</c:v>
                </c:pt>
                <c:pt idx="2">
                  <c:v>#N/A</c:v>
                </c:pt>
                <c:pt idx="3">
                  <c:v>6.01</c:v>
                </c:pt>
                <c:pt idx="4">
                  <c:v>#N/A</c:v>
                </c:pt>
                <c:pt idx="5">
                  <c:v>1.85</c:v>
                </c:pt>
                <c:pt idx="6">
                  <c:v>#N/A</c:v>
                </c:pt>
                <c:pt idx="7">
                  <c:v>4.54</c:v>
                </c:pt>
                <c:pt idx="8">
                  <c:v>#N/A</c:v>
                </c:pt>
                <c:pt idx="9">
                  <c:v>7.66</c:v>
                </c:pt>
              </c:numCache>
            </c:numRef>
          </c:val>
          <c:extLst>
            <c:ext xmlns:c16="http://schemas.microsoft.com/office/drawing/2014/chart" uri="{C3380CC4-5D6E-409C-BE32-E72D297353CC}">
              <c16:uniqueId val="{00000007-BB0C-412B-852D-FEA95FE7F6E9}"/>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9.92</c:v>
                </c:pt>
                <c:pt idx="2">
                  <c:v>#N/A</c:v>
                </c:pt>
                <c:pt idx="3">
                  <c:v>10.92</c:v>
                </c:pt>
                <c:pt idx="4">
                  <c:v>#N/A</c:v>
                </c:pt>
                <c:pt idx="5">
                  <c:v>12.77</c:v>
                </c:pt>
                <c:pt idx="6">
                  <c:v>#N/A</c:v>
                </c:pt>
                <c:pt idx="7">
                  <c:v>13.98</c:v>
                </c:pt>
                <c:pt idx="8">
                  <c:v>#N/A</c:v>
                </c:pt>
                <c:pt idx="9">
                  <c:v>14.94</c:v>
                </c:pt>
              </c:numCache>
            </c:numRef>
          </c:val>
          <c:extLst>
            <c:ext xmlns:c16="http://schemas.microsoft.com/office/drawing/2014/chart" uri="{C3380CC4-5D6E-409C-BE32-E72D297353CC}">
              <c16:uniqueId val="{00000008-BB0C-412B-852D-FEA95FE7F6E9}"/>
            </c:ext>
          </c:extLst>
        </c:ser>
        <c:ser>
          <c:idx val="9"/>
          <c:order val="9"/>
          <c:tx>
            <c:strRef>
              <c:f>データシート!$A$36</c:f>
              <c:strCache>
                <c:ptCount val="1"/>
                <c:pt idx="0">
                  <c:v>農業集落排水事業特別会計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0.03</c:v>
                </c:pt>
                <c:pt idx="9">
                  <c:v>#N/A</c:v>
                </c:pt>
              </c:numCache>
            </c:numRef>
          </c:val>
          <c:extLst>
            <c:ext xmlns:c16="http://schemas.microsoft.com/office/drawing/2014/chart" uri="{C3380CC4-5D6E-409C-BE32-E72D297353CC}">
              <c16:uniqueId val="{00000009-BB0C-412B-852D-FEA95FE7F6E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367</c:v>
                </c:pt>
                <c:pt idx="5">
                  <c:v>380</c:v>
                </c:pt>
                <c:pt idx="8">
                  <c:v>389</c:v>
                </c:pt>
                <c:pt idx="11">
                  <c:v>395</c:v>
                </c:pt>
                <c:pt idx="14">
                  <c:v>394</c:v>
                </c:pt>
              </c:numCache>
            </c:numRef>
          </c:val>
          <c:extLst>
            <c:ext xmlns:c16="http://schemas.microsoft.com/office/drawing/2014/chart" uri="{C3380CC4-5D6E-409C-BE32-E72D297353CC}">
              <c16:uniqueId val="{00000000-4802-42E7-A5CF-DF9EFB9C1E4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802-42E7-A5CF-DF9EFB9C1E4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8</c:v>
                </c:pt>
                <c:pt idx="3">
                  <c:v>8</c:v>
                </c:pt>
                <c:pt idx="6">
                  <c:v>8</c:v>
                </c:pt>
                <c:pt idx="9">
                  <c:v>8</c:v>
                </c:pt>
                <c:pt idx="12">
                  <c:v>8</c:v>
                </c:pt>
              </c:numCache>
            </c:numRef>
          </c:val>
          <c:extLst>
            <c:ext xmlns:c16="http://schemas.microsoft.com/office/drawing/2014/chart" uri="{C3380CC4-5D6E-409C-BE32-E72D297353CC}">
              <c16:uniqueId val="{00000002-4802-42E7-A5CF-DF9EFB9C1E4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21</c:v>
                </c:pt>
                <c:pt idx="3">
                  <c:v>22</c:v>
                </c:pt>
                <c:pt idx="6">
                  <c:v>28</c:v>
                </c:pt>
                <c:pt idx="9">
                  <c:v>32</c:v>
                </c:pt>
                <c:pt idx="12">
                  <c:v>32</c:v>
                </c:pt>
              </c:numCache>
            </c:numRef>
          </c:val>
          <c:extLst>
            <c:ext xmlns:c16="http://schemas.microsoft.com/office/drawing/2014/chart" uri="{C3380CC4-5D6E-409C-BE32-E72D297353CC}">
              <c16:uniqueId val="{00000003-4802-42E7-A5CF-DF9EFB9C1E4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226</c:v>
                </c:pt>
                <c:pt idx="3">
                  <c:v>220</c:v>
                </c:pt>
                <c:pt idx="6">
                  <c:v>238</c:v>
                </c:pt>
                <c:pt idx="9">
                  <c:v>246</c:v>
                </c:pt>
                <c:pt idx="12">
                  <c:v>257</c:v>
                </c:pt>
              </c:numCache>
            </c:numRef>
          </c:val>
          <c:extLst>
            <c:ext xmlns:c16="http://schemas.microsoft.com/office/drawing/2014/chart" uri="{C3380CC4-5D6E-409C-BE32-E72D297353CC}">
              <c16:uniqueId val="{00000004-4802-42E7-A5CF-DF9EFB9C1E4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802-42E7-A5CF-DF9EFB9C1E4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802-42E7-A5CF-DF9EFB9C1E4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350</c:v>
                </c:pt>
                <c:pt idx="3">
                  <c:v>382</c:v>
                </c:pt>
                <c:pt idx="6">
                  <c:v>408</c:v>
                </c:pt>
                <c:pt idx="9">
                  <c:v>427</c:v>
                </c:pt>
                <c:pt idx="12">
                  <c:v>360</c:v>
                </c:pt>
              </c:numCache>
            </c:numRef>
          </c:val>
          <c:extLst>
            <c:ext xmlns:c16="http://schemas.microsoft.com/office/drawing/2014/chart" uri="{C3380CC4-5D6E-409C-BE32-E72D297353CC}">
              <c16:uniqueId val="{00000007-4802-42E7-A5CF-DF9EFB9C1E4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238</c:v>
                </c:pt>
                <c:pt idx="2">
                  <c:v>#N/A</c:v>
                </c:pt>
                <c:pt idx="3">
                  <c:v>#N/A</c:v>
                </c:pt>
                <c:pt idx="4">
                  <c:v>252</c:v>
                </c:pt>
                <c:pt idx="5">
                  <c:v>#N/A</c:v>
                </c:pt>
                <c:pt idx="6">
                  <c:v>#N/A</c:v>
                </c:pt>
                <c:pt idx="7">
                  <c:v>293</c:v>
                </c:pt>
                <c:pt idx="8">
                  <c:v>#N/A</c:v>
                </c:pt>
                <c:pt idx="9">
                  <c:v>#N/A</c:v>
                </c:pt>
                <c:pt idx="10">
                  <c:v>318</c:v>
                </c:pt>
                <c:pt idx="11">
                  <c:v>#N/A</c:v>
                </c:pt>
                <c:pt idx="12">
                  <c:v>#N/A</c:v>
                </c:pt>
                <c:pt idx="13">
                  <c:v>263</c:v>
                </c:pt>
                <c:pt idx="14">
                  <c:v>#N/A</c:v>
                </c:pt>
              </c:numCache>
            </c:numRef>
          </c:val>
          <c:smooth val="0"/>
          <c:extLst>
            <c:ext xmlns:c16="http://schemas.microsoft.com/office/drawing/2014/chart" uri="{C3380CC4-5D6E-409C-BE32-E72D297353CC}">
              <c16:uniqueId val="{00000008-4802-42E7-A5CF-DF9EFB9C1E4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4814</c:v>
                </c:pt>
                <c:pt idx="5">
                  <c:v>4777</c:v>
                </c:pt>
                <c:pt idx="8">
                  <c:v>4677</c:v>
                </c:pt>
                <c:pt idx="11">
                  <c:v>4575</c:v>
                </c:pt>
                <c:pt idx="14">
                  <c:v>4454</c:v>
                </c:pt>
              </c:numCache>
            </c:numRef>
          </c:val>
          <c:extLst>
            <c:ext xmlns:c16="http://schemas.microsoft.com/office/drawing/2014/chart" uri="{C3380CC4-5D6E-409C-BE32-E72D297353CC}">
              <c16:uniqueId val="{00000000-1C51-4A43-9D11-2471C80252A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58</c:v>
                </c:pt>
                <c:pt idx="5">
                  <c:v>44</c:v>
                </c:pt>
                <c:pt idx="8">
                  <c:v>32</c:v>
                </c:pt>
                <c:pt idx="11">
                  <c:v>22</c:v>
                </c:pt>
                <c:pt idx="14">
                  <c:v>13</c:v>
                </c:pt>
              </c:numCache>
            </c:numRef>
          </c:val>
          <c:extLst>
            <c:ext xmlns:c16="http://schemas.microsoft.com/office/drawing/2014/chart" uri="{C3380CC4-5D6E-409C-BE32-E72D297353CC}">
              <c16:uniqueId val="{00000001-1C51-4A43-9D11-2471C80252A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5217</c:v>
                </c:pt>
                <c:pt idx="5">
                  <c:v>5255</c:v>
                </c:pt>
                <c:pt idx="8">
                  <c:v>5314</c:v>
                </c:pt>
                <c:pt idx="11">
                  <c:v>5417</c:v>
                </c:pt>
                <c:pt idx="14">
                  <c:v>5289</c:v>
                </c:pt>
              </c:numCache>
            </c:numRef>
          </c:val>
          <c:extLst>
            <c:ext xmlns:c16="http://schemas.microsoft.com/office/drawing/2014/chart" uri="{C3380CC4-5D6E-409C-BE32-E72D297353CC}">
              <c16:uniqueId val="{00000002-1C51-4A43-9D11-2471C80252A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C51-4A43-9D11-2471C80252A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C51-4A43-9D11-2471C80252A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C51-4A43-9D11-2471C80252A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902</c:v>
                </c:pt>
                <c:pt idx="3">
                  <c:v>831</c:v>
                </c:pt>
                <c:pt idx="6">
                  <c:v>838</c:v>
                </c:pt>
                <c:pt idx="9">
                  <c:v>866</c:v>
                </c:pt>
                <c:pt idx="12">
                  <c:v>797</c:v>
                </c:pt>
              </c:numCache>
            </c:numRef>
          </c:val>
          <c:extLst>
            <c:ext xmlns:c16="http://schemas.microsoft.com/office/drawing/2014/chart" uri="{C3380CC4-5D6E-409C-BE32-E72D297353CC}">
              <c16:uniqueId val="{00000006-1C51-4A43-9D11-2471C80252A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242</c:v>
                </c:pt>
                <c:pt idx="3">
                  <c:v>238</c:v>
                </c:pt>
                <c:pt idx="6">
                  <c:v>220</c:v>
                </c:pt>
                <c:pt idx="9">
                  <c:v>201</c:v>
                </c:pt>
                <c:pt idx="12">
                  <c:v>176</c:v>
                </c:pt>
              </c:numCache>
            </c:numRef>
          </c:val>
          <c:extLst>
            <c:ext xmlns:c16="http://schemas.microsoft.com/office/drawing/2014/chart" uri="{C3380CC4-5D6E-409C-BE32-E72D297353CC}">
              <c16:uniqueId val="{00000007-1C51-4A43-9D11-2471C80252A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3859</c:v>
                </c:pt>
                <c:pt idx="3">
                  <c:v>3654</c:v>
                </c:pt>
                <c:pt idx="6">
                  <c:v>3636</c:v>
                </c:pt>
                <c:pt idx="9">
                  <c:v>3526</c:v>
                </c:pt>
                <c:pt idx="12">
                  <c:v>3437</c:v>
                </c:pt>
              </c:numCache>
            </c:numRef>
          </c:val>
          <c:extLst>
            <c:ext xmlns:c16="http://schemas.microsoft.com/office/drawing/2014/chart" uri="{C3380CC4-5D6E-409C-BE32-E72D297353CC}">
              <c16:uniqueId val="{00000008-1C51-4A43-9D11-2471C80252A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91</c:v>
                </c:pt>
                <c:pt idx="3">
                  <c:v>84</c:v>
                </c:pt>
                <c:pt idx="6">
                  <c:v>76</c:v>
                </c:pt>
                <c:pt idx="9">
                  <c:v>68</c:v>
                </c:pt>
                <c:pt idx="12">
                  <c:v>60</c:v>
                </c:pt>
              </c:numCache>
            </c:numRef>
          </c:val>
          <c:extLst>
            <c:ext xmlns:c16="http://schemas.microsoft.com/office/drawing/2014/chart" uri="{C3380CC4-5D6E-409C-BE32-E72D297353CC}">
              <c16:uniqueId val="{00000009-1C51-4A43-9D11-2471C80252A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3172</c:v>
                </c:pt>
                <c:pt idx="3">
                  <c:v>3004</c:v>
                </c:pt>
                <c:pt idx="6">
                  <c:v>2723</c:v>
                </c:pt>
                <c:pt idx="9">
                  <c:v>2515</c:v>
                </c:pt>
                <c:pt idx="12">
                  <c:v>2274</c:v>
                </c:pt>
              </c:numCache>
            </c:numRef>
          </c:val>
          <c:extLst>
            <c:ext xmlns:c16="http://schemas.microsoft.com/office/drawing/2014/chart" uri="{C3380CC4-5D6E-409C-BE32-E72D297353CC}">
              <c16:uniqueId val="{0000000A-1C51-4A43-9D11-2471C80252A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C51-4A43-9D11-2471C80252A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2382</c:v>
                </c:pt>
                <c:pt idx="1">
                  <c:v>2284</c:v>
                </c:pt>
                <c:pt idx="2">
                  <c:v>2186</c:v>
                </c:pt>
              </c:numCache>
            </c:numRef>
          </c:val>
          <c:extLst>
            <c:ext xmlns:c16="http://schemas.microsoft.com/office/drawing/2014/chart" uri="{C3380CC4-5D6E-409C-BE32-E72D297353CC}">
              <c16:uniqueId val="{00000000-76B1-4E3D-8C80-7C694657ED8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148</c:v>
                </c:pt>
                <c:pt idx="1">
                  <c:v>178</c:v>
                </c:pt>
                <c:pt idx="2">
                  <c:v>178</c:v>
                </c:pt>
              </c:numCache>
            </c:numRef>
          </c:val>
          <c:extLst>
            <c:ext xmlns:c16="http://schemas.microsoft.com/office/drawing/2014/chart" uri="{C3380CC4-5D6E-409C-BE32-E72D297353CC}">
              <c16:uniqueId val="{00000001-76B1-4E3D-8C80-7C694657ED8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2453</c:v>
                </c:pt>
                <c:pt idx="1">
                  <c:v>2424</c:v>
                </c:pt>
                <c:pt idx="2">
                  <c:v>2420</c:v>
                </c:pt>
              </c:numCache>
            </c:numRef>
          </c:val>
          <c:extLst>
            <c:ext xmlns:c16="http://schemas.microsoft.com/office/drawing/2014/chart" uri="{C3380CC4-5D6E-409C-BE32-E72D297353CC}">
              <c16:uniqueId val="{00000002-76B1-4E3D-8C80-7C694657ED8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{6D03FB53-E1F7-48DB-B02C-0A7FB8536E40}</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329-44EA-B21B-921E5F05DDE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{504CAC5C-5884-47A9-8A80-3874CB5DA585}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329-44EA-B21B-921E5F05DDE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{8616AB15-8BF2-4766-9D51-0C6E31BD65EF}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329-44EA-B21B-921E5F05DDE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{3EB8F6AA-CFDD-4819-A120-91AE86E96249}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329-44EA-B21B-921E5F05DDE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{5BA3EE83-277B-44BA-9FB2-325E57183F34}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329-44EA-B21B-921E5F05DDE1}"/>
                </c:ext>
              </c:extLst>
            </c:dLbl>
            <c:dLbl>
              <c:idx val="8"/>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{0D7A00CB-01F1-4D74-98D7-53013F062601}</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329-44EA-B21B-921E5F05DDE1}"/>
                </c:ext>
              </c:extLst>
            </c:dLbl>
            <c:dLbl>
              <c:idx val="16"/>
              <c:tx>
                <c:strRef>
                  <c:f>[1]公会計指標分析・財政指標組合せ分析表!$CF$50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{746CDC61-FA8E-4A6E-816F-8265C6BEC1DB}</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329-44EA-B21B-921E5F05DDE1}"/>
                </c:ext>
              </c:extLst>
            </c:dLbl>
            <c:dLbl>
              <c:idx val="24"/>
              <c:tx>
                <c:strRef>
                  <c:f>[1]公会計指標分析・財政指標組合せ分析表!$CN$50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{09DAD338-20CF-4C23-9F80-E7C1E6BA33AD}</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329-44EA-B21B-921E5F05DDE1}"/>
                </c:ext>
              </c:extLst>
            </c:dLbl>
            <c:dLbl>
              <c:idx val="32"/>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{05F3CB7E-BB48-46D4-8491-55F47961C77F}</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329-44EA-B21B-921E5F05DDE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8">
                  <c:v>79</c:v>
                </c:pt>
                <c:pt idx="16">
                  <c:v>79.599999999999994</c:v>
                </c:pt>
                <c:pt idx="24">
                  <c:v>80</c:v>
                </c:pt>
              </c:numCache>
            </c:numRef>
          </c:xVal>
          <c:yVal>
            <c:numRef>
              <c:f>[1]公会計指標分析・財政指標組合せ分析表!$BP$51:$DC$51</c:f>
              <c:numCache>
                <c:formatCode>General</c:formatCode>
                <c:ptCount val="40"/>
              </c:numCache>
            </c:numRef>
          </c:yVal>
          <c:smooth val="0"/>
          <c:extLst>
            <c:ext xmlns:c16="http://schemas.microsoft.com/office/drawing/2014/chart" uri="{C3380CC4-5D6E-409C-BE32-E72D297353CC}">
              <c16:uniqueId val="{00000009-B329-44EA-B21B-921E5F05DDE1}"/>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{71AEA916-75AA-4756-A314-09D6BC5FC24A}</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329-44EA-B21B-921E5F05DDE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{7A53E159-2011-4412-AEF1-E2C1D5DF1A3B}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329-44EA-B21B-921E5F05DDE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{300D25A9-B39E-4852-882C-10DBD0EC127B}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329-44EA-B21B-921E5F05DDE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{22CB07D0-27E3-4AC9-ABEE-095EF9B7DD5E}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329-44EA-B21B-921E5F05DDE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{E76B99D9-DB3D-4DAF-AFE4-BF4200C4E304}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329-44EA-B21B-921E5F05DDE1}"/>
                </c:ext>
              </c:extLst>
            </c:dLbl>
            <c:dLbl>
              <c:idx val="8"/>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{754ABC04-211E-4ADB-A47B-0EF5F3D220AF}</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329-44EA-B21B-921E5F05DDE1}"/>
                </c:ext>
              </c:extLst>
            </c:dLbl>
            <c:dLbl>
              <c:idx val="16"/>
              <c:tx>
                <c:strRef>
                  <c:f>[1]公会計指標分析・財政指標組合せ分析表!$CF$50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{B39FF3C4-7B0F-4221-BBF6-6DEC3270BC52}</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329-44EA-B21B-921E5F05DDE1}"/>
                </c:ext>
              </c:extLst>
            </c:dLbl>
            <c:dLbl>
              <c:idx val="24"/>
              <c:tx>
                <c:strRef>
                  <c:f>[1]公会計指標分析・財政指標組合せ分析表!$CN$50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{188F4BC9-9C5F-4BCC-BC92-0648557F77A1}</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329-44EA-B21B-921E5F05DDE1}"/>
                </c:ext>
              </c:extLst>
            </c:dLbl>
            <c:dLbl>
              <c:idx val="32"/>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{F95E2D07-4C57-4C82-81AF-52A5001F56B2}</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329-44EA-B21B-921E5F05DD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8">
                  <c:v>52.1</c:v>
                </c:pt>
                <c:pt idx="16">
                  <c:v>59.1</c:v>
                </c:pt>
                <c:pt idx="24">
                  <c:v>59.8</c:v>
                </c:pt>
              </c:numCache>
            </c:numRef>
          </c:xVal>
          <c:yVal>
            <c:numRef>
              <c:f>[1]公会計指標分析・財政指標組合せ分析表!$BP$55:$DC$55</c:f>
              <c:numCache>
                <c:formatCode>General</c:formatCode>
                <c:ptCount val="40"/>
                <c:pt idx="8">
                  <c:v>0</c:v>
                </c:pt>
                <c:pt idx="16">
                  <c:v>0</c:v>
                </c:pt>
                <c:pt idx="24">
                  <c:v>0</c:v>
                </c:pt>
              </c:numCache>
            </c:numRef>
          </c:yVal>
          <c:smooth val="0"/>
          <c:extLst>
            <c:ext xmlns:c16="http://schemas.microsoft.com/office/drawing/2014/chart" uri="{C3380CC4-5D6E-409C-BE32-E72D297353CC}">
              <c16:uniqueId val="{00000013-B329-44EA-B21B-921E5F05DDE1}"/>
            </c:ext>
          </c:extLst>
        </c:ser>
        <c:dLbls>
          <c:showLegendKey val="0"/>
          <c:showVal val="1"/>
          <c:showCatName val="0"/>
          <c:showSerName val="0"/>
          <c:showPercent val="0"/>
          <c:showBubbleSize val="0"/>
        </c:dLbls>
        <c:axId val="46179840"/>
        <c:axId val="46181760"/>
      </c:scatterChart>
      <c:valAx>
        <c:axId val="46179840"/>
        <c:scaling>
          <c:orientation val="minMax"/>
          <c:max val="60.5"/>
          <c:min val="51.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{E57D4851-52B9-498E-B41A-5828D5FC079C}</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7A6-48A7-8F38-737AA039ACE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{5D5B6779-264D-4DC5-89A2-A497472875AC}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7A6-48A7-8F38-737AA039ACE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{20F0E1E1-BC64-41F4-AB78-0F22ACB25EC0}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7A6-48A7-8F38-737AA039ACE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{B938E46F-9D75-4005-9879-318ABAD02353}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7A6-48A7-8F38-737AA039ACE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{6B7F1ADC-2939-45D1-A129-F82CFEA8A08A}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7A6-48A7-8F38-737AA039ACE3}"/>
                </c:ext>
              </c:extLst>
            </c:dLbl>
            <c:dLbl>
              <c:idx val="8"/>
              <c:tx>
                <c:strRef>
                  <c:f>[1]公会計指標分析・財政指標組合せ分析表!$BX$72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{594ABF2D-8F64-4C61-A3B5-86A93CAB7D16}</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7A6-48A7-8F38-737AA039ACE3}"/>
                </c:ext>
              </c:extLst>
            </c:dLbl>
            <c:dLbl>
              <c:idx val="16"/>
              <c:tx>
                <c:strRef>
                  <c:f>[1]公会計指標分析・財政指標組合せ分析表!$CF$72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{3CBE8312-3EA2-49CD-BA4D-76E93E8D414A}</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7A6-48A7-8F38-737AA039ACE3}"/>
                </c:ext>
              </c:extLst>
            </c:dLbl>
            <c:dLbl>
              <c:idx val="24"/>
              <c:tx>
                <c:strRef>
                  <c:f>[1]公会計指標分析・財政指標組合せ分析表!$CN$72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{38D4FC27-2F55-4CC6-B378-C0FBB56095FF}</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7A6-48A7-8F38-737AA039ACE3}"/>
                </c:ext>
              </c:extLst>
            </c:dLbl>
            <c:dLbl>
              <c:idx val="32"/>
              <c:tx>
                <c:strRef>
                  <c:f>[1]公会計指標分析・財政指標組合せ分析表!$CV$72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{E5894725-1722-493C-AF99-7D26F2BAF9BD}</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7A6-48A7-8F38-737AA039AC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7.4</c:v>
                </c:pt>
                <c:pt idx="8">
                  <c:v>8.1999999999999993</c:v>
                </c:pt>
                <c:pt idx="16">
                  <c:v>9</c:v>
                </c:pt>
                <c:pt idx="24">
                  <c:v>10</c:v>
                </c:pt>
                <c:pt idx="32">
                  <c:v>10</c:v>
                </c:pt>
              </c:numCache>
            </c:numRef>
          </c:xVal>
          <c:yVal>
            <c:numRef>
              <c:f>[1]公会計指標分析・財政指標組合せ分析表!$BP$73:$DC$73</c:f>
              <c:numCache>
                <c:formatCode>General</c:formatCode>
                <c:ptCount val="40"/>
              </c:numCache>
            </c:numRef>
          </c:yVal>
          <c:smooth val="0"/>
          <c:extLst>
            <c:ext xmlns:c16="http://schemas.microsoft.com/office/drawing/2014/chart" uri="{C3380CC4-5D6E-409C-BE32-E72D297353CC}">
              <c16:uniqueId val="{00000009-67A6-48A7-8F38-737AA039ACE3}"/>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{B153684B-B158-46A9-AF30-72E25A7272C8}</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7A6-48A7-8F38-737AA039ACE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{8D6CEA5B-388C-48A8-B7F0-B3EF02904E20}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7A6-48A7-8F38-737AA039ACE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{77A00601-3671-4304-BEB7-299E1D493D5C}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7A6-48A7-8F38-737AA039ACE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{0ED2B9EA-5EF7-40ED-9B4C-B47E456D1DF0}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7A6-48A7-8F38-737AA039ACE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{68A9BEC0-9958-4533-A468-B0A24CEAA98F}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7A6-48A7-8F38-737AA039ACE3}"/>
                </c:ext>
              </c:extLst>
            </c:dLbl>
            <c:dLbl>
              <c:idx val="8"/>
              <c:layout>
                <c:manualLayout>
                  <c:x val="-4.5160355153971307E-2"/>
                  <c:y val="-6.2416647087793951E-2"/>
                </c:manualLayout>
              </c:layout>
              <c:tx>
                <c:strRef>
                  <c:f>[1]公会計指標分析・財政指標組合せ分析表!$BX$72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{A0EF5830-E190-465D-97AA-468F691125FE}</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7A6-48A7-8F38-737AA039ACE3}"/>
                </c:ext>
              </c:extLst>
            </c:dLbl>
            <c:dLbl>
              <c:idx val="16"/>
              <c:layout>
                <c:manualLayout>
                  <c:x val="-1.8235628084249993E-2"/>
                  <c:y val="-6.2416647087793951E-2"/>
                </c:manualLayout>
              </c:layout>
              <c:tx>
                <c:strRef>
                  <c:f>[1]公会計指標分析・財政指標組合せ分析表!$CF$72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{4968A1B1-AC77-4FC9-A9A6-F6D890DAAA14}</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7A6-48A7-8F38-737AA039ACE3}"/>
                </c:ext>
              </c:extLst>
            </c:dLbl>
            <c:dLbl>
              <c:idx val="24"/>
              <c:tx>
                <c:strRef>
                  <c:f>[1]公会計指標分析・財政指標組合せ分析表!$CN$72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{AA2B4D2F-FDB3-49DF-9D93-FD38E987E58F}</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7A6-48A7-8F38-737AA039ACE3}"/>
                </c:ext>
              </c:extLst>
            </c:dLbl>
            <c:dLbl>
              <c:idx val="32"/>
              <c:tx>
                <c:strRef>
                  <c:f>[1]公会計指標分析・財政指標組合せ分析表!$CV$72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{D6B2125E-5400-45A6-9AA0-11312E9DF364}</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7A6-48A7-8F38-737AA039AC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8.9</c:v>
                </c:pt>
                <c:pt idx="8">
                  <c:v>7.9</c:v>
                </c:pt>
                <c:pt idx="16">
                  <c:v>7.9</c:v>
                </c:pt>
                <c:pt idx="24">
                  <c:v>7.8</c:v>
                </c:pt>
                <c:pt idx="32">
                  <c:v>7.9</c:v>
                </c:pt>
              </c:numCache>
            </c:numRef>
          </c:xVal>
          <c:yVal>
            <c:numRef>
              <c:f>[1]公会計指標分析・財政指標組合せ分析表!$BP$77:$DC$77</c:f>
              <c:numCache>
                <c:formatCode>General</c:formatCode>
                <c:ptCount val="40"/>
                <c:pt idx="0">
                  <c:v>13.1</c:v>
                </c:pt>
                <c:pt idx="8">
                  <c:v>0</c:v>
                </c:pt>
                <c:pt idx="16">
                  <c:v>0</c:v>
                </c:pt>
                <c:pt idx="24">
                  <c:v>0</c:v>
                </c:pt>
                <c:pt idx="32">
                  <c:v>3.1</c:v>
                </c:pt>
              </c:numCache>
            </c:numRef>
          </c:yVal>
          <c:smooth val="0"/>
          <c:extLst>
            <c:ext xmlns:c16="http://schemas.microsoft.com/office/drawing/2014/chart" uri="{C3380CC4-5D6E-409C-BE32-E72D297353CC}">
              <c16:uniqueId val="{00000013-67A6-48A7-8F38-737AA039ACE3}"/>
            </c:ext>
          </c:extLst>
        </c:ser>
        <c:dLbls>
          <c:showLegendKey val="0"/>
          <c:showVal val="1"/>
          <c:showCatName val="0"/>
          <c:showSerName val="0"/>
          <c:showPercent val="0"/>
          <c:showBubbleSize val="0"/>
        </c:dLbls>
        <c:axId val="84219776"/>
        <c:axId val="84234240"/>
      </c:scatterChart>
      <c:valAx>
        <c:axId val="84219776"/>
        <c:scaling>
          <c:orientation val="minMax"/>
          <c:max val="9"/>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群馬県榛東村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年度借入から据置期間の設定をやめたことと借入期間を短く設定したことにより、元利償還金が大幅に増加した。臨時財政対策債</a:t>
          </a:r>
          <a:r>
            <a:rPr kumimoji="1" lang="ja-JP" altLang="en-US" sz="1100" b="0" i="0" baseline="0">
              <a:solidFill>
                <a:schemeClr val="dk1"/>
              </a:solidFill>
              <a:effectLst/>
              <a:latin typeface="+mn-lt"/>
              <a:ea typeface="+mn-ea"/>
              <a:cs typeface="+mn-cs"/>
            </a:rPr>
            <a:t>及び学校教育施設整備に係る地方債</a:t>
          </a:r>
          <a:r>
            <a:rPr kumimoji="1" lang="ja-JP" altLang="ja-JP" sz="1100" b="0" i="0" baseline="0">
              <a:solidFill>
                <a:schemeClr val="dk1"/>
              </a:solidFill>
              <a:effectLst/>
              <a:latin typeface="+mn-lt"/>
              <a:ea typeface="+mn-ea"/>
              <a:cs typeface="+mn-cs"/>
            </a:rPr>
            <a:t>の発行が継続している</a:t>
          </a:r>
          <a:r>
            <a:rPr kumimoji="1" lang="ja-JP" altLang="en-US" sz="1100" b="0" i="0" baseline="0">
              <a:solidFill>
                <a:schemeClr val="dk1"/>
              </a:solidFill>
              <a:effectLst/>
              <a:latin typeface="+mn-lt"/>
              <a:ea typeface="+mn-ea"/>
              <a:cs typeface="+mn-cs"/>
            </a:rPr>
            <a:t>ことから、</a:t>
          </a:r>
          <a:r>
            <a:rPr kumimoji="1" lang="ja-JP" altLang="ja-JP" sz="1100" b="0" i="0" baseline="0">
              <a:solidFill>
                <a:schemeClr val="dk1"/>
              </a:solidFill>
              <a:effectLst/>
              <a:latin typeface="+mn-lt"/>
              <a:ea typeface="+mn-ea"/>
              <a:cs typeface="+mn-cs"/>
            </a:rPr>
            <a:t>今後も増加傾向で推移すると見込まれる。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公営企業債の元利償還金に対する繰入金は、平成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年度決算では企業債を繰上償還したため減少したが、増加傾向で推移を続けている。今後も下水道事業の実施に伴い地方債の新規発行は続くため、繰上償還を行うなど、公債費の適正化に努める。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減債基金残高のうち、実質公債費比率の算定に用いる満期一括償還地方債の償還の財源として積み立てた額はない。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群馬県榛東村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実質公債費比率は類似団体と比較して高いものの、地方債の発行を抑制してきた結果、将来負担額は低下している。今後は、実質公債費比率についても低下してくるものと想定される。</a:t>
          </a:r>
          <a:endParaRPr lang="ja-JP" altLang="ja-JP" sz="1400">
            <a:effectLst/>
          </a:endParaRPr>
        </a:p>
        <a:p>
          <a:r>
            <a:rPr kumimoji="1" lang="ja-JP" altLang="ja-JP" sz="1100" b="0" i="0" baseline="0">
              <a:solidFill>
                <a:schemeClr val="dk1"/>
              </a:solidFill>
              <a:effectLst/>
              <a:latin typeface="+mn-lt"/>
              <a:ea typeface="+mn-ea"/>
              <a:cs typeface="+mn-cs"/>
            </a:rPr>
            <a:t>　なお、将来負担額に対する充当可能財源が確保されているため、将来負担比率の数値は算定されない</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群馬県榛東村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農業用</a:t>
          </a:r>
          <a:r>
            <a:rPr kumimoji="1" lang="ja-JP" altLang="ja-JP" sz="1100" b="0" i="0" baseline="0">
              <a:solidFill>
                <a:schemeClr val="dk1"/>
              </a:solidFill>
              <a:effectLst/>
              <a:latin typeface="+mn-lt"/>
              <a:ea typeface="+mn-ea"/>
              <a:cs typeface="+mn-cs"/>
            </a:rPr>
            <a:t>給水施設の更新計画や改修工事の財源として</a:t>
          </a:r>
          <a:r>
            <a:rPr kumimoji="1" lang="ja-JP" altLang="ja-JP" sz="1100">
              <a:solidFill>
                <a:schemeClr val="dk1"/>
              </a:solidFill>
              <a:effectLst/>
              <a:latin typeface="+mn-lt"/>
              <a:ea typeface="+mn-ea"/>
              <a:cs typeface="+mn-cs"/>
            </a:rPr>
            <a:t>農業用水維持管理基金を</a:t>
          </a:r>
          <a:r>
            <a:rPr kumimoji="1" lang="en-US" altLang="ja-JP" sz="1100">
              <a:solidFill>
                <a:schemeClr val="dk1"/>
              </a:solidFill>
              <a:effectLst/>
              <a:latin typeface="+mn-lt"/>
              <a:ea typeface="+mn-ea"/>
              <a:cs typeface="+mn-cs"/>
            </a:rPr>
            <a:t>94</a:t>
          </a:r>
          <a:r>
            <a:rPr kumimoji="1" lang="ja-JP" altLang="ja-JP" sz="1100">
              <a:solidFill>
                <a:schemeClr val="dk1"/>
              </a:solidFill>
              <a:effectLst/>
              <a:latin typeface="+mn-lt"/>
              <a:ea typeface="+mn-ea"/>
              <a:cs typeface="+mn-cs"/>
            </a:rPr>
            <a:t>百万円取り崩したこと、</a:t>
          </a:r>
          <a:r>
            <a:rPr kumimoji="1" lang="ja-JP" altLang="en-US" sz="1100">
              <a:solidFill>
                <a:schemeClr val="dk1"/>
              </a:solidFill>
              <a:effectLst/>
              <a:latin typeface="+mn-lt"/>
              <a:ea typeface="+mn-ea"/>
              <a:cs typeface="+mn-cs"/>
            </a:rPr>
            <a:t>減債基金</a:t>
          </a:r>
          <a:r>
            <a:rPr kumimoji="1" lang="en-US" altLang="ja-JP" sz="1100">
              <a:solidFill>
                <a:schemeClr val="dk1"/>
              </a:solidFill>
              <a:effectLst/>
              <a:latin typeface="+mn-lt"/>
              <a:ea typeface="+mn-ea"/>
              <a:cs typeface="+mn-cs"/>
            </a:rPr>
            <a:t>75</a:t>
          </a:r>
          <a:r>
            <a:rPr kumimoji="1" lang="ja-JP" altLang="en-US" sz="1100">
              <a:solidFill>
                <a:schemeClr val="dk1"/>
              </a:solidFill>
              <a:effectLst/>
              <a:latin typeface="+mn-lt"/>
              <a:ea typeface="+mn-ea"/>
              <a:cs typeface="+mn-cs"/>
            </a:rPr>
            <a:t>百万円を繰上償還のため取崩りしたこと、</a:t>
          </a:r>
          <a:r>
            <a:rPr kumimoji="1" lang="ja-JP" altLang="ja-JP" sz="1100">
              <a:solidFill>
                <a:schemeClr val="dk1"/>
              </a:solidFill>
              <a:effectLst/>
              <a:latin typeface="+mn-lt"/>
              <a:ea typeface="+mn-ea"/>
              <a:cs typeface="+mn-cs"/>
            </a:rPr>
            <a:t>財政調整基金を</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百万円取り崩したことなどにより、基金全体としては</a:t>
          </a:r>
          <a:r>
            <a:rPr kumimoji="1" lang="en-US" altLang="ja-JP" sz="1100">
              <a:solidFill>
                <a:schemeClr val="dk1"/>
              </a:solidFill>
              <a:effectLst/>
              <a:latin typeface="+mn-lt"/>
              <a:ea typeface="+mn-ea"/>
              <a:cs typeface="+mn-cs"/>
            </a:rPr>
            <a:t>102</a:t>
          </a:r>
          <a:r>
            <a:rPr kumimoji="1" lang="ja-JP" altLang="ja-JP" sz="1100">
              <a:solidFill>
                <a:schemeClr val="dk1"/>
              </a:solidFill>
              <a:effectLst/>
              <a:latin typeface="+mn-lt"/>
              <a:ea typeface="+mn-ea"/>
              <a:cs typeface="+mn-cs"/>
            </a:rPr>
            <a:t>百万円減少した。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給食センター及び社会教育施設の整備に向けて、教育施設整備基金への積立を行っていく。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○農業用水維持管理基金：農業用水に係る給水施設の維持管理</a:t>
          </a:r>
          <a:endParaRPr lang="ja-JP" altLang="ja-JP" sz="1400">
            <a:effectLst/>
          </a:endParaRPr>
        </a:p>
        <a:p>
          <a:r>
            <a:rPr kumimoji="1" lang="ja-JP" altLang="ja-JP" sz="1100">
              <a:solidFill>
                <a:schemeClr val="dk1"/>
              </a:solidFill>
              <a:effectLst/>
              <a:latin typeface="+mn-lt"/>
              <a:ea typeface="+mn-ea"/>
              <a:cs typeface="+mn-cs"/>
            </a:rPr>
            <a:t>　○教育施設整備基金：教育施設等の整備</a:t>
          </a:r>
          <a:endParaRPr lang="ja-JP" altLang="ja-JP" sz="1400">
            <a:effectLst/>
          </a:endParaRPr>
        </a:p>
        <a:p>
          <a:r>
            <a:rPr kumimoji="1" lang="ja-JP" altLang="ja-JP" sz="1100">
              <a:solidFill>
                <a:schemeClr val="dk1"/>
              </a:solidFill>
              <a:effectLst/>
              <a:latin typeface="+mn-lt"/>
              <a:ea typeface="+mn-ea"/>
              <a:cs typeface="+mn-cs"/>
            </a:rPr>
            <a:t>　○社会福祉施設整備基金：社会福祉施設の整備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○農業用水維持管理基金：運用利子として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百万円積み立てた一方で、給水施設の更新計画や改修工事の財源として</a:t>
          </a:r>
          <a:r>
            <a:rPr kumimoji="1" lang="en-US" altLang="ja-JP" sz="1100">
              <a:solidFill>
                <a:schemeClr val="dk1"/>
              </a:solidFill>
              <a:effectLst/>
              <a:latin typeface="+mn-lt"/>
              <a:ea typeface="+mn-ea"/>
              <a:cs typeface="+mn-cs"/>
            </a:rPr>
            <a:t>84</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万円を取り崩したため減少した。</a:t>
          </a:r>
          <a:endParaRPr lang="ja-JP" altLang="ja-JP" sz="1400">
            <a:effectLst/>
          </a:endParaRPr>
        </a:p>
        <a:p>
          <a:r>
            <a:rPr kumimoji="1" lang="ja-JP" altLang="ja-JP" sz="1100">
              <a:solidFill>
                <a:schemeClr val="dk1"/>
              </a:solidFill>
              <a:effectLst/>
              <a:latin typeface="+mn-lt"/>
              <a:ea typeface="+mn-ea"/>
              <a:cs typeface="+mn-cs"/>
            </a:rPr>
            <a:t>　○教育施設整備基金：</a:t>
          </a:r>
          <a:r>
            <a:rPr kumimoji="1" lang="ja-JP" altLang="ja-JP" sz="1100" b="0" i="0" baseline="0">
              <a:solidFill>
                <a:schemeClr val="dk1"/>
              </a:solidFill>
              <a:effectLst/>
              <a:latin typeface="+mn-lt"/>
              <a:ea typeface="+mn-ea"/>
              <a:cs typeface="+mn-cs"/>
            </a:rPr>
            <a:t>施設整備の計画に向け、</a:t>
          </a:r>
          <a:r>
            <a:rPr kumimoji="1" lang="en-US" altLang="ja-JP" sz="1100" b="0" i="0" baseline="0">
              <a:solidFill>
                <a:schemeClr val="dk1"/>
              </a:solidFill>
              <a:effectLst/>
              <a:latin typeface="+mn-lt"/>
              <a:ea typeface="+mn-ea"/>
              <a:cs typeface="+mn-cs"/>
            </a:rPr>
            <a:t>71</a:t>
          </a:r>
          <a:r>
            <a:rPr kumimoji="1" lang="ja-JP" altLang="ja-JP" sz="1100" b="0" i="0" baseline="0">
              <a:solidFill>
                <a:schemeClr val="dk1"/>
              </a:solidFill>
              <a:effectLst/>
              <a:latin typeface="+mn-lt"/>
              <a:ea typeface="+mn-ea"/>
              <a:cs typeface="+mn-cs"/>
            </a:rPr>
            <a:t>百万円を積み立てた。</a:t>
          </a:r>
          <a:endParaRPr lang="ja-JP" altLang="ja-JP" sz="1400">
            <a:effectLst/>
          </a:endParaRPr>
        </a:p>
        <a:p>
          <a:r>
            <a:rPr kumimoji="1" lang="ja-JP" altLang="ja-JP" sz="1100">
              <a:solidFill>
                <a:schemeClr val="dk1"/>
              </a:solidFill>
              <a:effectLst/>
              <a:latin typeface="+mn-lt"/>
              <a:ea typeface="+mn-ea"/>
              <a:cs typeface="+mn-cs"/>
            </a:rPr>
            <a:t>　○特定防衛施設周辺整備調整交付金事業基金：</a:t>
          </a:r>
          <a:r>
            <a:rPr kumimoji="1" lang="ja-JP" altLang="ja-JP" sz="1100" b="0" i="0" baseline="0">
              <a:solidFill>
                <a:schemeClr val="dk1"/>
              </a:solidFill>
              <a:effectLst/>
              <a:latin typeface="+mn-lt"/>
              <a:ea typeface="+mn-ea"/>
              <a:cs typeface="+mn-cs"/>
            </a:rPr>
            <a:t>事業の財源として取り崩したため、</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b="0" i="0" baseline="0">
              <a:solidFill>
                <a:schemeClr val="dk1"/>
              </a:solidFill>
              <a:effectLst/>
              <a:latin typeface="+mn-lt"/>
              <a:ea typeface="+mn-ea"/>
              <a:cs typeface="+mn-cs"/>
            </a:rPr>
            <a:t>○農業用水維持管理基金：策定した計画に基づき、更新を行っていく予定のため、減少していく見込みである。</a:t>
          </a:r>
          <a:endParaRPr lang="ja-JP" altLang="ja-JP" sz="1400">
            <a:effectLst/>
          </a:endParaRPr>
        </a:p>
        <a:p>
          <a:r>
            <a:rPr kumimoji="1" lang="ja-JP" altLang="ja-JP" sz="1100">
              <a:solidFill>
                <a:schemeClr val="dk1"/>
              </a:solidFill>
              <a:effectLst/>
              <a:latin typeface="+mn-lt"/>
              <a:ea typeface="+mn-ea"/>
              <a:cs typeface="+mn-cs"/>
            </a:rPr>
            <a:t>　○教育施設整備基金：今後予定している給食センター及び社会教育施設の整備に向け、積立を続けていく予定である。</a:t>
          </a:r>
          <a:endParaRPr lang="ja-JP" altLang="ja-JP" sz="1400">
            <a:effectLst/>
          </a:endParaRPr>
        </a:p>
        <a:p>
          <a:r>
            <a:rPr kumimoji="1" lang="ja-JP" altLang="ja-JP" sz="1100">
              <a:solidFill>
                <a:schemeClr val="dk1"/>
              </a:solidFill>
              <a:effectLst/>
              <a:latin typeface="+mn-lt"/>
              <a:ea typeface="+mn-ea"/>
              <a:cs typeface="+mn-cs"/>
            </a:rPr>
            <a:t>　○社会福祉施設整備基金：公共施設等総合管理計画に基づき維持改修を行う予定のため、減少が見込まれる。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実質収支が黒字が続き取崩しを行っていなかったことに加え、社会保障経費の増大に備えて積立を行っていたため増加が続いていたが、平成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にそれぞれ</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百万円の取崩しを行ったため、基金残高は減少となった。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基金の使途の明確化を図るため、財政調整基金を取り崩して特定目的基金に積み立てていくことを予定している。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年には特別会計において、平成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と令和元年度</a:t>
          </a:r>
          <a:r>
            <a:rPr kumimoji="1" lang="ja-JP" altLang="ja-JP" sz="1100">
              <a:solidFill>
                <a:schemeClr val="dk1"/>
              </a:solidFill>
              <a:effectLst/>
              <a:latin typeface="+mn-lt"/>
              <a:ea typeface="+mn-ea"/>
              <a:cs typeface="+mn-cs"/>
            </a:rPr>
            <a:t>には一般会計において、繰上償還を行い、その財源として取り崩した</a:t>
          </a:r>
          <a:r>
            <a:rPr kumimoji="1" lang="ja-JP" altLang="en-US" sz="1100">
              <a:solidFill>
                <a:schemeClr val="dk1"/>
              </a:solidFill>
              <a:effectLst/>
              <a:latin typeface="+mn-lt"/>
              <a:ea typeface="+mn-ea"/>
              <a:cs typeface="+mn-cs"/>
            </a:rPr>
            <a:t>が、決</a:t>
          </a:r>
          <a:r>
            <a:rPr kumimoji="1" lang="ja-JP" altLang="ja-JP" sz="1100">
              <a:solidFill>
                <a:schemeClr val="dk1"/>
              </a:solidFill>
              <a:effectLst/>
              <a:latin typeface="+mn-lt"/>
              <a:ea typeface="+mn-ea"/>
              <a:cs typeface="+mn-cs"/>
            </a:rPr>
            <a:t>算剰余金を積み立てたため、</a:t>
          </a:r>
          <a:r>
            <a:rPr kumimoji="1" lang="ja-JP" altLang="en-US" sz="1100">
              <a:solidFill>
                <a:schemeClr val="dk1"/>
              </a:solidFill>
              <a:effectLst/>
              <a:latin typeface="+mn-lt"/>
              <a:ea typeface="+mn-ea"/>
              <a:cs typeface="+mn-cs"/>
            </a:rPr>
            <a:t>基金残高は維持されている。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今後も繰上償還を計画しているため、決算剰余金を積み立てることを予定している。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群馬県榛東村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14,676
14,489
27.92
5,948,385
5,646,498
254,527
3,309,380
2,273,541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D00-00001C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D00-000021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D00-000022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D00-000038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有形固定資産減価償却率は、類似団体より大幅に高くなっている。このため、平成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年度に策定した個別施設計画に基づき、施設の大規模改修や集約化を含めた維持管理を推進している。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D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30026</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flipV="1">
          <a:off x="4760595" y="5190490"/>
          <a:ext cx="1270" cy="144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33853</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D00-00004C000000}"/>
            </a:ext>
          </a:extLst>
        </xdr:cNvPr>
        <xdr:cNvSpPr txBox="1"/>
      </xdr:nvSpPr>
      <xdr:spPr>
        <a:xfrm>
          <a:off x="4813300" y="6634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30026</xdr:rowOff>
    </xdr:from>
    <xdr:to>
      <xdr:col>23</xdr:col>
      <xdr:colOff>174625</xdr:colOff>
      <xdr:row>34</xdr:row>
      <xdr:rowOff>30026</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663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D00-00004E000000}"/>
            </a:ext>
          </a:extLst>
        </xdr:cNvPr>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53085</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D00-000050000000}"/>
            </a:ext>
          </a:extLst>
        </xdr:cNvPr>
        <xdr:cNvSpPr txBox="1"/>
      </xdr:nvSpPr>
      <xdr:spPr>
        <a:xfrm>
          <a:off x="4813300" y="57966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74658</xdr:rowOff>
    </xdr:from>
    <xdr:to>
      <xdr:col>23</xdr:col>
      <xdr:colOff>136525</xdr:colOff>
      <xdr:row>30</xdr:row>
      <xdr:rowOff>4808</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4711700" y="581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77742</xdr:rowOff>
    </xdr:from>
    <xdr:to>
      <xdr:col>19</xdr:col>
      <xdr:colOff>187325</xdr:colOff>
      <xdr:row>30</xdr:row>
      <xdr:rowOff>7892</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40005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56152</xdr:rowOff>
    </xdr:from>
    <xdr:to>
      <xdr:col>15</xdr:col>
      <xdr:colOff>187325</xdr:colOff>
      <xdr:row>29</xdr:row>
      <xdr:rowOff>157752</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3238500" y="5799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11702</xdr:rowOff>
    </xdr:from>
    <xdr:to>
      <xdr:col>11</xdr:col>
      <xdr:colOff>187325</xdr:colOff>
      <xdr:row>28</xdr:row>
      <xdr:rowOff>113302</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2476500" y="558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51798</xdr:rowOff>
    </xdr:from>
    <xdr:to>
      <xdr:col>7</xdr:col>
      <xdr:colOff>187325</xdr:colOff>
      <xdr:row>28</xdr:row>
      <xdr:rowOff>153398</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1714500" y="562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14968</xdr:rowOff>
    </xdr:from>
    <xdr:to>
      <xdr:col>19</xdr:col>
      <xdr:colOff>187325</xdr:colOff>
      <xdr:row>33</xdr:row>
      <xdr:rowOff>116568</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000500" y="64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33</xdr:row>
      <xdr:rowOff>2631</xdr:rowOff>
    </xdr:from>
    <xdr:to>
      <xdr:col>15</xdr:col>
      <xdr:colOff>187325</xdr:colOff>
      <xdr:row>33</xdr:row>
      <xdr:rowOff>104231</xdr:rowOff>
    </xdr:to>
    <xdr:sp macro="" textlink="">
      <xdr:nvSpPr>
        <xdr:cNvPr id="92" name="楕円 91">
          <a:extLst>
            <a:ext uri="{FF2B5EF4-FFF2-40B4-BE49-F238E27FC236}">
              <a16:creationId xmlns:a16="http://schemas.microsoft.com/office/drawing/2014/main" id="{00000000-0008-0000-0D00-00005C000000}"/>
            </a:ext>
          </a:extLst>
        </xdr:cNvPr>
        <xdr:cNvSpPr/>
      </xdr:nvSpPr>
      <xdr:spPr>
        <a:xfrm>
          <a:off x="3238500" y="643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53431</xdr:rowOff>
    </xdr:from>
    <xdr:to>
      <xdr:col>19</xdr:col>
      <xdr:colOff>136525</xdr:colOff>
      <xdr:row>33</xdr:row>
      <xdr:rowOff>65768</xdr:rowOff>
    </xdr:to>
    <xdr:cxnSp macro="">
      <xdr:nvCxnSpPr>
        <xdr:cNvPr id="93" name="直線コネクタ 92">
          <a:extLst>
            <a:ext uri="{FF2B5EF4-FFF2-40B4-BE49-F238E27FC236}">
              <a16:creationId xmlns:a16="http://schemas.microsoft.com/office/drawing/2014/main" id="{00000000-0008-0000-0D00-00005D000000}"/>
            </a:ext>
          </a:extLst>
        </xdr:cNvPr>
        <xdr:cNvCxnSpPr/>
      </xdr:nvCxnSpPr>
      <xdr:spPr>
        <a:xfrm>
          <a:off x="3289300" y="6482806"/>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155575</xdr:rowOff>
    </xdr:from>
    <xdr:to>
      <xdr:col>11</xdr:col>
      <xdr:colOff>187325</xdr:colOff>
      <xdr:row>33</xdr:row>
      <xdr:rowOff>85725</xdr:rowOff>
    </xdr:to>
    <xdr:sp macro="" textlink="">
      <xdr:nvSpPr>
        <xdr:cNvPr id="94" name="楕円 93">
          <a:extLst>
            <a:ext uri="{FF2B5EF4-FFF2-40B4-BE49-F238E27FC236}">
              <a16:creationId xmlns:a16="http://schemas.microsoft.com/office/drawing/2014/main" id="{00000000-0008-0000-0D00-00005E000000}"/>
            </a:ext>
          </a:extLst>
        </xdr:cNvPr>
        <xdr:cNvSpPr/>
      </xdr:nvSpPr>
      <xdr:spPr>
        <a:xfrm>
          <a:off x="2476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34925</xdr:rowOff>
    </xdr:from>
    <xdr:to>
      <xdr:col>15</xdr:col>
      <xdr:colOff>136525</xdr:colOff>
      <xdr:row>33</xdr:row>
      <xdr:rowOff>53431</xdr:rowOff>
    </xdr:to>
    <xdr:cxnSp macro="">
      <xdr:nvCxnSpPr>
        <xdr:cNvPr id="95" name="直線コネクタ 94">
          <a:extLst>
            <a:ext uri="{FF2B5EF4-FFF2-40B4-BE49-F238E27FC236}">
              <a16:creationId xmlns:a16="http://schemas.microsoft.com/office/drawing/2014/main" id="{00000000-0008-0000-0D00-00005F000000}"/>
            </a:ext>
          </a:extLst>
        </xdr:cNvPr>
        <xdr:cNvCxnSpPr/>
      </xdr:nvCxnSpPr>
      <xdr:spPr>
        <a:xfrm>
          <a:off x="2527300" y="6464300"/>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24419</xdr:rowOff>
    </xdr:from>
    <xdr:ext cx="405111" cy="259045"/>
    <xdr:sp macro="" textlink="">
      <xdr:nvSpPr>
        <xdr:cNvPr id="96" name="n_1aveValue有形固定資産減価償却率">
          <a:extLst>
            <a:ext uri="{FF2B5EF4-FFF2-40B4-BE49-F238E27FC236}">
              <a16:creationId xmlns:a16="http://schemas.microsoft.com/office/drawing/2014/main" id="{00000000-0008-0000-0D00-000060000000}"/>
            </a:ext>
          </a:extLst>
        </xdr:cNvPr>
        <xdr:cNvSpPr txBox="1"/>
      </xdr:nvSpPr>
      <xdr:spPr>
        <a:xfrm>
          <a:off x="3836044" y="5596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2829</xdr:rowOff>
    </xdr:from>
    <xdr:ext cx="405111" cy="259045"/>
    <xdr:sp macro="" textlink="">
      <xdr:nvSpPr>
        <xdr:cNvPr id="97" name="n_2aveValue有形固定資産減価償却率">
          <a:extLst>
            <a:ext uri="{FF2B5EF4-FFF2-40B4-BE49-F238E27FC236}">
              <a16:creationId xmlns:a16="http://schemas.microsoft.com/office/drawing/2014/main" id="{00000000-0008-0000-0D00-000061000000}"/>
            </a:ext>
          </a:extLst>
        </xdr:cNvPr>
        <xdr:cNvSpPr txBox="1"/>
      </xdr:nvSpPr>
      <xdr:spPr>
        <a:xfrm>
          <a:off x="3086744" y="5574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129829</xdr:rowOff>
    </xdr:from>
    <xdr:ext cx="405111" cy="259045"/>
    <xdr:sp macro="" textlink="">
      <xdr:nvSpPr>
        <xdr:cNvPr id="98" name="n_3aveValue有形固定資産減価償却率">
          <a:extLst>
            <a:ext uri="{FF2B5EF4-FFF2-40B4-BE49-F238E27FC236}">
              <a16:creationId xmlns:a16="http://schemas.microsoft.com/office/drawing/2014/main" id="{00000000-0008-0000-0D00-000062000000}"/>
            </a:ext>
          </a:extLst>
        </xdr:cNvPr>
        <xdr:cNvSpPr txBox="1"/>
      </xdr:nvSpPr>
      <xdr:spPr>
        <a:xfrm>
          <a:off x="2324744" y="5359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169925</xdr:rowOff>
    </xdr:from>
    <xdr:ext cx="405111" cy="259045"/>
    <xdr:sp macro="" textlink="">
      <xdr:nvSpPr>
        <xdr:cNvPr id="99" name="n_4aveValue有形固定資産減価償却率">
          <a:extLst>
            <a:ext uri="{FF2B5EF4-FFF2-40B4-BE49-F238E27FC236}">
              <a16:creationId xmlns:a16="http://schemas.microsoft.com/office/drawing/2014/main" id="{00000000-0008-0000-0D00-000063000000}"/>
            </a:ext>
          </a:extLst>
        </xdr:cNvPr>
        <xdr:cNvSpPr txBox="1"/>
      </xdr:nvSpPr>
      <xdr:spPr>
        <a:xfrm>
          <a:off x="1562744" y="53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107695</xdr:rowOff>
    </xdr:from>
    <xdr:ext cx="405111" cy="259045"/>
    <xdr:sp macro="" textlink="">
      <xdr:nvSpPr>
        <xdr:cNvPr id="100" name="n_1mainValue有形固定資産減価償却率">
          <a:extLst>
            <a:ext uri="{FF2B5EF4-FFF2-40B4-BE49-F238E27FC236}">
              <a16:creationId xmlns:a16="http://schemas.microsoft.com/office/drawing/2014/main" id="{00000000-0008-0000-0D00-000064000000}"/>
            </a:ext>
          </a:extLst>
        </xdr:cNvPr>
        <xdr:cNvSpPr txBox="1"/>
      </xdr:nvSpPr>
      <xdr:spPr>
        <a:xfrm>
          <a:off x="3836044" y="6537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95358</xdr:rowOff>
    </xdr:from>
    <xdr:ext cx="405111" cy="259045"/>
    <xdr:sp macro="" textlink="">
      <xdr:nvSpPr>
        <xdr:cNvPr id="101" name="n_2mainValue有形固定資産減価償却率">
          <a:extLst>
            <a:ext uri="{FF2B5EF4-FFF2-40B4-BE49-F238E27FC236}">
              <a16:creationId xmlns:a16="http://schemas.microsoft.com/office/drawing/2014/main" id="{00000000-0008-0000-0D00-000065000000}"/>
            </a:ext>
          </a:extLst>
        </xdr:cNvPr>
        <xdr:cNvSpPr txBox="1"/>
      </xdr:nvSpPr>
      <xdr:spPr>
        <a:xfrm>
          <a:off x="3086744" y="6524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76852</xdr:rowOff>
    </xdr:from>
    <xdr:ext cx="405111" cy="259045"/>
    <xdr:sp macro="" textlink="">
      <xdr:nvSpPr>
        <xdr:cNvPr id="102" name="n_3mainValue有形固定資産減価償却率">
          <a:extLst>
            <a:ext uri="{FF2B5EF4-FFF2-40B4-BE49-F238E27FC236}">
              <a16:creationId xmlns:a16="http://schemas.microsoft.com/office/drawing/2014/main" id="{00000000-0008-0000-0D00-000066000000}"/>
            </a:ext>
          </a:extLst>
        </xdr:cNvPr>
        <xdr:cNvSpPr txBox="1"/>
      </xdr:nvSpPr>
      <xdr:spPr>
        <a:xfrm>
          <a:off x="2324744"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[ 158.0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地方債の新規発行を抑制してきたため、債務償還比率は類似団体平均を下回っている。今後も、新規発行を抑えつつ繰上償還などを行い、将来負担額の減少を図っていく。</a:t>
          </a:r>
          <a:endParaRPr lang="ja-JP" altLang="ja-JP">
            <a:effectLst/>
          </a:endParaRPr>
        </a:p>
        <a:p>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0000000-0008-0000-0D00-000082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96647</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flipV="1">
          <a:off x="14793595" y="5312833"/>
          <a:ext cx="1269" cy="138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100474</xdr:rowOff>
    </xdr:from>
    <xdr:ext cx="560923" cy="259045"/>
    <xdr:sp macro="" textlink="">
      <xdr:nvSpPr>
        <xdr:cNvPr id="132" name="債務償還比率最小値テキスト">
          <a:extLst>
            <a:ext uri="{FF2B5EF4-FFF2-40B4-BE49-F238E27FC236}">
              <a16:creationId xmlns:a16="http://schemas.microsoft.com/office/drawing/2014/main" id="{00000000-0008-0000-0D00-000084000000}"/>
            </a:ext>
          </a:extLst>
        </xdr:cNvPr>
        <xdr:cNvSpPr txBox="1"/>
      </xdr:nvSpPr>
      <xdr:spPr>
        <a:xfrm>
          <a:off x="14846300" y="67012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96647</xdr:rowOff>
    </xdr:from>
    <xdr:to>
      <xdr:col>76</xdr:col>
      <xdr:colOff>111125</xdr:colOff>
      <xdr:row>34</xdr:row>
      <xdr:rowOff>96647</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669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00000000-0008-0000-0D00-000086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121436</xdr:rowOff>
    </xdr:from>
    <xdr:ext cx="469744" cy="259045"/>
    <xdr:sp macro="" textlink="">
      <xdr:nvSpPr>
        <xdr:cNvPr id="136" name="債務償還比率平均値テキスト">
          <a:extLst>
            <a:ext uri="{FF2B5EF4-FFF2-40B4-BE49-F238E27FC236}">
              <a16:creationId xmlns:a16="http://schemas.microsoft.com/office/drawing/2014/main" id="{00000000-0008-0000-0D00-000088000000}"/>
            </a:ext>
          </a:extLst>
        </xdr:cNvPr>
        <xdr:cNvSpPr txBox="1"/>
      </xdr:nvSpPr>
      <xdr:spPr>
        <a:xfrm>
          <a:off x="14846300" y="5865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143009</xdr:rowOff>
    </xdr:from>
    <xdr:to>
      <xdr:col>76</xdr:col>
      <xdr:colOff>73025</xdr:colOff>
      <xdr:row>30</xdr:row>
      <xdr:rowOff>73159</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47447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70563</xdr:rowOff>
    </xdr:from>
    <xdr:to>
      <xdr:col>72</xdr:col>
      <xdr:colOff>123825</xdr:colOff>
      <xdr:row>30</xdr:row>
      <xdr:rowOff>713</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4033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60847</xdr:rowOff>
    </xdr:from>
    <xdr:to>
      <xdr:col>68</xdr:col>
      <xdr:colOff>123825</xdr:colOff>
      <xdr:row>29</xdr:row>
      <xdr:rowOff>162447</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3271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49932</xdr:rowOff>
    </xdr:from>
    <xdr:to>
      <xdr:col>64</xdr:col>
      <xdr:colOff>123825</xdr:colOff>
      <xdr:row>29</xdr:row>
      <xdr:rowOff>151532</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2509500" y="579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76920</xdr:rowOff>
    </xdr:from>
    <xdr:to>
      <xdr:col>60</xdr:col>
      <xdr:colOff>123825</xdr:colOff>
      <xdr:row>30</xdr:row>
      <xdr:rowOff>7070</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1747500" y="58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50871</xdr:rowOff>
    </xdr:from>
    <xdr:to>
      <xdr:col>76</xdr:col>
      <xdr:colOff>73025</xdr:colOff>
      <xdr:row>27</xdr:row>
      <xdr:rowOff>152471</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744700" y="545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73748</xdr:rowOff>
    </xdr:from>
    <xdr:ext cx="469744" cy="259045"/>
    <xdr:sp macro="" textlink="">
      <xdr:nvSpPr>
        <xdr:cNvPr id="148" name="債務償還比率該当値テキスト">
          <a:extLst>
            <a:ext uri="{FF2B5EF4-FFF2-40B4-BE49-F238E27FC236}">
              <a16:creationId xmlns:a16="http://schemas.microsoft.com/office/drawing/2014/main" id="{00000000-0008-0000-0D00-000094000000}"/>
            </a:ext>
          </a:extLst>
        </xdr:cNvPr>
        <xdr:cNvSpPr txBox="1"/>
      </xdr:nvSpPr>
      <xdr:spPr>
        <a:xfrm>
          <a:off x="14846300" y="530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99088</xdr:rowOff>
    </xdr:from>
    <xdr:to>
      <xdr:col>72</xdr:col>
      <xdr:colOff>123825</xdr:colOff>
      <xdr:row>28</xdr:row>
      <xdr:rowOff>29238</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4033500" y="549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101671</xdr:rowOff>
    </xdr:from>
    <xdr:to>
      <xdr:col>76</xdr:col>
      <xdr:colOff>22225</xdr:colOff>
      <xdr:row>27</xdr:row>
      <xdr:rowOff>149888</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4084300" y="5502346"/>
          <a:ext cx="711200" cy="4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3203</xdr:rowOff>
    </xdr:from>
    <xdr:to>
      <xdr:col>68</xdr:col>
      <xdr:colOff>123825</xdr:colOff>
      <xdr:row>28</xdr:row>
      <xdr:rowOff>104803</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3271500" y="557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149888</xdr:rowOff>
    </xdr:from>
    <xdr:to>
      <xdr:col>72</xdr:col>
      <xdr:colOff>73025</xdr:colOff>
      <xdr:row>28</xdr:row>
      <xdr:rowOff>54003</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3322300" y="5550563"/>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91722</xdr:rowOff>
    </xdr:from>
    <xdr:to>
      <xdr:col>64</xdr:col>
      <xdr:colOff>123825</xdr:colOff>
      <xdr:row>29</xdr:row>
      <xdr:rowOff>21872</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2509500" y="566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54003</xdr:rowOff>
    </xdr:from>
    <xdr:to>
      <xdr:col>68</xdr:col>
      <xdr:colOff>73025</xdr:colOff>
      <xdr:row>28</xdr:row>
      <xdr:rowOff>142522</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2560300" y="5626128"/>
          <a:ext cx="762000" cy="8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170406</xdr:rowOff>
    </xdr:from>
    <xdr:to>
      <xdr:col>60</xdr:col>
      <xdr:colOff>123825</xdr:colOff>
      <xdr:row>29</xdr:row>
      <xdr:rowOff>100556</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1747500" y="574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142522</xdr:rowOff>
    </xdr:from>
    <xdr:to>
      <xdr:col>64</xdr:col>
      <xdr:colOff>73025</xdr:colOff>
      <xdr:row>29</xdr:row>
      <xdr:rowOff>49756</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flipV="1">
          <a:off x="11798300" y="5714647"/>
          <a:ext cx="762000" cy="7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163290</xdr:rowOff>
    </xdr:from>
    <xdr:ext cx="469744" cy="259045"/>
    <xdr:sp macro="" textlink="">
      <xdr:nvSpPr>
        <xdr:cNvPr id="157" name="n_1aveValue債務償還比率">
          <a:extLst>
            <a:ext uri="{FF2B5EF4-FFF2-40B4-BE49-F238E27FC236}">
              <a16:creationId xmlns:a16="http://schemas.microsoft.com/office/drawing/2014/main" id="{00000000-0008-0000-0D00-00009D000000}"/>
            </a:ext>
          </a:extLst>
        </xdr:cNvPr>
        <xdr:cNvSpPr txBox="1"/>
      </xdr:nvSpPr>
      <xdr:spPr>
        <a:xfrm>
          <a:off x="13836727" y="590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153574</xdr:rowOff>
    </xdr:from>
    <xdr:ext cx="469744" cy="259045"/>
    <xdr:sp macro="" textlink="">
      <xdr:nvSpPr>
        <xdr:cNvPr id="158" name="n_2aveValue債務償還比率">
          <a:extLst>
            <a:ext uri="{FF2B5EF4-FFF2-40B4-BE49-F238E27FC236}">
              <a16:creationId xmlns:a16="http://schemas.microsoft.com/office/drawing/2014/main" id="{00000000-0008-0000-0D00-00009E000000}"/>
            </a:ext>
          </a:extLst>
        </xdr:cNvPr>
        <xdr:cNvSpPr txBox="1"/>
      </xdr:nvSpPr>
      <xdr:spPr>
        <a:xfrm>
          <a:off x="13087427" y="589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142659</xdr:rowOff>
    </xdr:from>
    <xdr:ext cx="469744" cy="259045"/>
    <xdr:sp macro="" textlink="">
      <xdr:nvSpPr>
        <xdr:cNvPr id="159" name="n_3aveValue債務償還比率">
          <a:extLst>
            <a:ext uri="{FF2B5EF4-FFF2-40B4-BE49-F238E27FC236}">
              <a16:creationId xmlns:a16="http://schemas.microsoft.com/office/drawing/2014/main" id="{00000000-0008-0000-0D00-00009F000000}"/>
            </a:ext>
          </a:extLst>
        </xdr:cNvPr>
        <xdr:cNvSpPr txBox="1"/>
      </xdr:nvSpPr>
      <xdr:spPr>
        <a:xfrm>
          <a:off x="12325427" y="588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169647</xdr:rowOff>
    </xdr:from>
    <xdr:ext cx="469744" cy="259045"/>
    <xdr:sp macro="" textlink="">
      <xdr:nvSpPr>
        <xdr:cNvPr id="160" name="n_4aveValue債務償還比率">
          <a:extLst>
            <a:ext uri="{FF2B5EF4-FFF2-40B4-BE49-F238E27FC236}">
              <a16:creationId xmlns:a16="http://schemas.microsoft.com/office/drawing/2014/main" id="{00000000-0008-0000-0D00-0000A0000000}"/>
            </a:ext>
          </a:extLst>
        </xdr:cNvPr>
        <xdr:cNvSpPr txBox="1"/>
      </xdr:nvSpPr>
      <xdr:spPr>
        <a:xfrm>
          <a:off x="11563427" y="591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45765</xdr:rowOff>
    </xdr:from>
    <xdr:ext cx="469744" cy="259045"/>
    <xdr:sp macro="" textlink="">
      <xdr:nvSpPr>
        <xdr:cNvPr id="161" name="n_1mainValue債務償還比率">
          <a:extLst>
            <a:ext uri="{FF2B5EF4-FFF2-40B4-BE49-F238E27FC236}">
              <a16:creationId xmlns:a16="http://schemas.microsoft.com/office/drawing/2014/main" id="{00000000-0008-0000-0D00-0000A1000000}"/>
            </a:ext>
          </a:extLst>
        </xdr:cNvPr>
        <xdr:cNvSpPr txBox="1"/>
      </xdr:nvSpPr>
      <xdr:spPr>
        <a:xfrm>
          <a:off x="13836727" y="527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121330</xdr:rowOff>
    </xdr:from>
    <xdr:ext cx="469744" cy="259045"/>
    <xdr:sp macro="" textlink="">
      <xdr:nvSpPr>
        <xdr:cNvPr id="162" name="n_2mainValue債務償還比率">
          <a:extLst>
            <a:ext uri="{FF2B5EF4-FFF2-40B4-BE49-F238E27FC236}">
              <a16:creationId xmlns:a16="http://schemas.microsoft.com/office/drawing/2014/main" id="{00000000-0008-0000-0D00-0000A2000000}"/>
            </a:ext>
          </a:extLst>
        </xdr:cNvPr>
        <xdr:cNvSpPr txBox="1"/>
      </xdr:nvSpPr>
      <xdr:spPr>
        <a:xfrm>
          <a:off x="13087427" y="535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38399</xdr:rowOff>
    </xdr:from>
    <xdr:ext cx="469744" cy="259045"/>
    <xdr:sp macro="" textlink="">
      <xdr:nvSpPr>
        <xdr:cNvPr id="163" name="n_3mainValue債務償還比率">
          <a:extLst>
            <a:ext uri="{FF2B5EF4-FFF2-40B4-BE49-F238E27FC236}">
              <a16:creationId xmlns:a16="http://schemas.microsoft.com/office/drawing/2014/main" id="{00000000-0008-0000-0D00-0000A3000000}"/>
            </a:ext>
          </a:extLst>
        </xdr:cNvPr>
        <xdr:cNvSpPr txBox="1"/>
      </xdr:nvSpPr>
      <xdr:spPr>
        <a:xfrm>
          <a:off x="12325427" y="5439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117083</xdr:rowOff>
    </xdr:from>
    <xdr:ext cx="469744" cy="259045"/>
    <xdr:sp macro="" textlink="">
      <xdr:nvSpPr>
        <xdr:cNvPr id="164" name="n_4mainValue債務償還比率">
          <a:extLst>
            <a:ext uri="{FF2B5EF4-FFF2-40B4-BE49-F238E27FC236}">
              <a16:creationId xmlns:a16="http://schemas.microsoft.com/office/drawing/2014/main" id="{00000000-0008-0000-0D00-0000A4000000}"/>
            </a:ext>
          </a:extLst>
        </xdr:cNvPr>
        <xdr:cNvSpPr txBox="1"/>
      </xdr:nvSpPr>
      <xdr:spPr>
        <a:xfrm>
          <a:off x="11563427" y="5517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00000000-0008-0000-0D00-0000A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00000000-0008-0000-0D00-0000A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群馬県榛東村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14,676
14,489
27.92
5,948,385
5,646,498
254,527
3,309,380
2,273,541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135255</xdr:rowOff>
    </xdr:from>
    <xdr:to>
      <xdr:col>24</xdr:col>
      <xdr:colOff>62865</xdr:colOff>
      <xdr:row>41</xdr:row>
      <xdr:rowOff>160020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64555"/>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163847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160020</xdr:rowOff>
    </xdr:from>
    <xdr:to>
      <xdr:col>24</xdr:col>
      <xdr:colOff>152400</xdr:colOff>
      <xdr:row>41</xdr:row>
      <xdr:rowOff>160020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135255</xdr:rowOff>
    </xdr:from>
    <xdr:to>
      <xdr:col>24</xdr:col>
      <xdr:colOff>152400</xdr:colOff>
      <xdr:row>34</xdr:row>
      <xdr:rowOff>135255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89552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128270</xdr:rowOff>
    </xdr:from>
    <xdr:to>
      <xdr:col>20</xdr:col>
      <xdr:colOff>38100</xdr:colOff>
      <xdr:row>38</xdr:row>
      <xdr:rowOff>58420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137795</xdr:rowOff>
    </xdr:from>
    <xdr:to>
      <xdr:col>6</xdr:col>
      <xdr:colOff>38100</xdr:colOff>
      <xdr:row>37</xdr:row>
      <xdr:rowOff>67945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109220</xdr:rowOff>
    </xdr:from>
    <xdr:to>
      <xdr:col>20</xdr:col>
      <xdr:colOff>38100</xdr:colOff>
      <xdr:row>42</xdr:row>
      <xdr:rowOff>39370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111125</xdr:rowOff>
    </xdr:from>
    <xdr:to>
      <xdr:col>15</xdr:col>
      <xdr:colOff>101600</xdr:colOff>
      <xdr:row>42</xdr:row>
      <xdr:rowOff>41275</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2857500" y="714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160020</xdr:rowOff>
    </xdr:from>
    <xdr:to>
      <xdr:col>19</xdr:col>
      <xdr:colOff>177800</xdr:colOff>
      <xdr:row>41</xdr:row>
      <xdr:rowOff>161925</xdr:rowOff>
    </xdr:to>
    <xdr:cxnSp macro="">
      <xdr:nvCxnSpPr>
        <xdr:cNvPr id="75" name="直線コネクタ 74">
          <a:extLst>
            <a:ext uri="{FF2B5EF4-FFF2-40B4-BE49-F238E27FC236}">
              <a16:creationId xmlns:a16="http://schemas.microsoft.com/office/drawing/2014/main" id="{00000000-0008-0000-0E00-00004B000000}"/>
            </a:ext>
          </a:extLst>
        </xdr:cNvPr>
        <xdr:cNvCxnSpPr/>
      </xdr:nvCxnSpPr>
      <xdr:spPr>
        <a:xfrm flipV="1">
          <a:off x="2908300" y="71894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101600</xdr:rowOff>
    </xdr:from>
    <xdr:to>
      <xdr:col>10</xdr:col>
      <xdr:colOff>165100</xdr:colOff>
      <xdr:row>42</xdr:row>
      <xdr:rowOff>31750</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1968500" y="71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152400</xdr:rowOff>
    </xdr:from>
    <xdr:to>
      <xdr:col>15</xdr:col>
      <xdr:colOff>50800</xdr:colOff>
      <xdr:row>41</xdr:row>
      <xdr:rowOff>161925</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2019300" y="71818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74947</xdr:rowOff>
    </xdr:from>
    <xdr:ext cx="405111" cy="259045"/>
    <xdr:sp macro="" textlink="">
      <xdr:nvSpPr>
        <xdr:cNvPr id="78" name="n_1aveValue【道路】&#10;有形固定資産減価償却率">
          <a:extLst>
            <a:ext uri="{FF2B5EF4-FFF2-40B4-BE49-F238E27FC236}">
              <a16:creationId xmlns:a16="http://schemas.microsoft.com/office/drawing/2014/main" id="{00000000-0008-0000-0E00-00004E000000}"/>
            </a:ext>
          </a:extLst>
        </xdr:cNvPr>
        <xdr:cNvSpPr txBox="1"/>
      </xdr:nvSpPr>
      <xdr:spPr>
        <a:xfrm>
          <a:off x="3582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79" name="n_2aveValue【道路】&#10;有形固定資産減価償却率">
          <a:extLst>
            <a:ext uri="{FF2B5EF4-FFF2-40B4-BE49-F238E27FC236}">
              <a16:creationId xmlns:a16="http://schemas.microsoft.com/office/drawing/2014/main" id="{00000000-0008-0000-0E00-00004F000000}"/>
            </a:ext>
          </a:extLst>
        </xdr:cNvPr>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27322</xdr:rowOff>
    </xdr:from>
    <xdr:ext cx="405111" cy="259045"/>
    <xdr:sp macro="" textlink="">
      <xdr:nvSpPr>
        <xdr:cNvPr id="80" name="n_3aveValue【道路】&#10;有形固定資産減価償却率">
          <a:extLst>
            <a:ext uri="{FF2B5EF4-FFF2-40B4-BE49-F238E27FC236}">
              <a16:creationId xmlns:a16="http://schemas.microsoft.com/office/drawing/2014/main" id="{00000000-0008-0000-0E00-000050000000}"/>
            </a:ext>
          </a:extLst>
        </xdr:cNvPr>
        <xdr:cNvSpPr txBox="1"/>
      </xdr:nvSpPr>
      <xdr:spPr>
        <a:xfrm>
          <a:off x="1816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84472</xdr:rowOff>
    </xdr:from>
    <xdr:ext cx="405111" cy="259045"/>
    <xdr:sp macro="" textlink="">
      <xdr:nvSpPr>
        <xdr:cNvPr id="81" name="n_4aveValue【道路】&#10;有形固定資産減価償却率">
          <a:extLst>
            <a:ext uri="{FF2B5EF4-FFF2-40B4-BE49-F238E27FC236}">
              <a16:creationId xmlns:a16="http://schemas.microsoft.com/office/drawing/2014/main" id="{00000000-0008-0000-0E00-000051000000}"/>
            </a:ext>
          </a:extLst>
        </xdr:cNvPr>
        <xdr:cNvSpPr txBox="1"/>
      </xdr:nvSpPr>
      <xdr:spPr>
        <a:xfrm>
          <a:off x="927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30497</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E00-000052000000}"/>
            </a:ext>
          </a:extLst>
        </xdr:cNvPr>
        <xdr:cNvSpPr txBox="1"/>
      </xdr:nvSpPr>
      <xdr:spPr>
        <a:xfrm>
          <a:off x="3582044"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32402</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E00-000053000000}"/>
            </a:ext>
          </a:extLst>
        </xdr:cNvPr>
        <xdr:cNvSpPr txBox="1"/>
      </xdr:nvSpPr>
      <xdr:spPr>
        <a:xfrm>
          <a:off x="2705744"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22877</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E00-000054000000}"/>
            </a:ext>
          </a:extLst>
        </xdr:cNvPr>
        <xdr:cNvSpPr txBox="1"/>
      </xdr:nvSpPr>
      <xdr:spPr>
        <a:xfrm>
          <a:off x="1816744"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00000000-0008-0000-0E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124320</xdr:rowOff>
    </xdr:from>
    <xdr:to>
      <xdr:col>54</xdr:col>
      <xdr:colOff>189865</xdr:colOff>
      <xdr:row>42</xdr:row>
      <xdr:rowOff>819</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flipV="1">
          <a:off x="10476865" y="5953620"/>
          <a:ext cx="0" cy="1248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4646</xdr:rowOff>
    </xdr:from>
    <xdr:ext cx="469744" cy="259045"/>
    <xdr:sp macro="" textlink="">
      <xdr:nvSpPr>
        <xdr:cNvPr id="109" name="【道路】&#10;一人当たり延長最小値テキスト">
          <a:extLst>
            <a:ext uri="{FF2B5EF4-FFF2-40B4-BE49-F238E27FC236}">
              <a16:creationId xmlns:a16="http://schemas.microsoft.com/office/drawing/2014/main" id="{00000000-0008-0000-0E00-00006D000000}"/>
            </a:ext>
          </a:extLst>
        </xdr:cNvPr>
        <xdr:cNvSpPr txBox="1"/>
      </xdr:nvSpPr>
      <xdr:spPr>
        <a:xfrm>
          <a:off x="10515600" y="72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819</xdr:rowOff>
    </xdr:from>
    <xdr:to>
      <xdr:col>55</xdr:col>
      <xdr:colOff>88900</xdr:colOff>
      <xdr:row>42</xdr:row>
      <xdr:rowOff>819</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0388600" y="7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70997</xdr:rowOff>
    </xdr:from>
    <xdr:ext cx="534377" cy="259045"/>
    <xdr:sp macro="" textlink="">
      <xdr:nvSpPr>
        <xdr:cNvPr id="111" name="【道路】&#10;一人当たり延長最大値テキスト">
          <a:extLst>
            <a:ext uri="{FF2B5EF4-FFF2-40B4-BE49-F238E27FC236}">
              <a16:creationId xmlns:a16="http://schemas.microsoft.com/office/drawing/2014/main" id="{00000000-0008-0000-0E00-00006F000000}"/>
            </a:ext>
          </a:extLst>
        </xdr:cNvPr>
        <xdr:cNvSpPr txBox="1"/>
      </xdr:nvSpPr>
      <xdr:spPr>
        <a:xfrm>
          <a:off x="10515600" y="572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124320</xdr:rowOff>
    </xdr:from>
    <xdr:to>
      <xdr:col>55</xdr:col>
      <xdr:colOff>88900</xdr:colOff>
      <xdr:row>34</xdr:row>
      <xdr:rowOff>124320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10388600" y="59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81951</xdr:rowOff>
    </xdr:from>
    <xdr:ext cx="534377" cy="259045"/>
    <xdr:sp macro="" textlink="">
      <xdr:nvSpPr>
        <xdr:cNvPr id="113" name="【道路】&#10;一人当たり延長平均値テキスト">
          <a:extLst>
            <a:ext uri="{FF2B5EF4-FFF2-40B4-BE49-F238E27FC236}">
              <a16:creationId xmlns:a16="http://schemas.microsoft.com/office/drawing/2014/main" id="{00000000-0008-0000-0E00-000071000000}"/>
            </a:ext>
          </a:extLst>
        </xdr:cNvPr>
        <xdr:cNvSpPr txBox="1"/>
      </xdr:nvSpPr>
      <xdr:spPr>
        <a:xfrm>
          <a:off x="10515600" y="67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103524</xdr:rowOff>
    </xdr:from>
    <xdr:to>
      <xdr:col>55</xdr:col>
      <xdr:colOff>50800</xdr:colOff>
      <xdr:row>40</xdr:row>
      <xdr:rowOff>33674</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10426700" y="679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123641</xdr:rowOff>
    </xdr:from>
    <xdr:to>
      <xdr:col>50</xdr:col>
      <xdr:colOff>165100</xdr:colOff>
      <xdr:row>40</xdr:row>
      <xdr:rowOff>53791</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9588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126041</xdr:rowOff>
    </xdr:from>
    <xdr:to>
      <xdr:col>46</xdr:col>
      <xdr:colOff>38100</xdr:colOff>
      <xdr:row>40</xdr:row>
      <xdr:rowOff>56191</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8699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152273</xdr:rowOff>
    </xdr:from>
    <xdr:to>
      <xdr:col>41</xdr:col>
      <xdr:colOff>101600</xdr:colOff>
      <xdr:row>40</xdr:row>
      <xdr:rowOff>82423</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7810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89103</xdr:rowOff>
    </xdr:from>
    <xdr:to>
      <xdr:col>36</xdr:col>
      <xdr:colOff>165100</xdr:colOff>
      <xdr:row>40</xdr:row>
      <xdr:rowOff>19253</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6921500" y="677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137661</xdr:rowOff>
    </xdr:from>
    <xdr:to>
      <xdr:col>50</xdr:col>
      <xdr:colOff>165100</xdr:colOff>
      <xdr:row>40</xdr:row>
      <xdr:rowOff>67811</xdr:rowOff>
    </xdr:to>
    <xdr:sp macro="" textlink="">
      <xdr:nvSpPr>
        <xdr:cNvPr id="124" name="楕円 123">
          <a:extLst>
            <a:ext uri="{FF2B5EF4-FFF2-40B4-BE49-F238E27FC236}">
              <a16:creationId xmlns:a16="http://schemas.microsoft.com/office/drawing/2014/main" id="{00000000-0008-0000-0E00-00007C000000}"/>
            </a:ext>
          </a:extLst>
        </xdr:cNvPr>
        <xdr:cNvSpPr/>
      </xdr:nvSpPr>
      <xdr:spPr>
        <a:xfrm>
          <a:off x="9588500" y="682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141110</xdr:rowOff>
    </xdr:from>
    <xdr:to>
      <xdr:col>46</xdr:col>
      <xdr:colOff>38100</xdr:colOff>
      <xdr:row>40</xdr:row>
      <xdr:rowOff>71260</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8699500" y="682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17011</xdr:rowOff>
    </xdr:from>
    <xdr:to>
      <xdr:col>50</xdr:col>
      <xdr:colOff>114300</xdr:colOff>
      <xdr:row>40</xdr:row>
      <xdr:rowOff>20460</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flipV="1">
          <a:off x="8750300" y="6875011"/>
          <a:ext cx="889000" cy="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138690</xdr:rowOff>
    </xdr:from>
    <xdr:to>
      <xdr:col>41</xdr:col>
      <xdr:colOff>101600</xdr:colOff>
      <xdr:row>40</xdr:row>
      <xdr:rowOff>68840</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7810500" y="682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18040</xdr:rowOff>
    </xdr:from>
    <xdr:to>
      <xdr:col>45</xdr:col>
      <xdr:colOff>177800</xdr:colOff>
      <xdr:row>40</xdr:row>
      <xdr:rowOff>20460</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a:off x="7861300" y="6876040"/>
          <a:ext cx="889000" cy="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70318</xdr:rowOff>
    </xdr:from>
    <xdr:ext cx="534377" cy="259045"/>
    <xdr:sp macro="" textlink="">
      <xdr:nvSpPr>
        <xdr:cNvPr id="129" name="n_1aveValue【道路】&#10;一人当たり延長">
          <a:extLst>
            <a:ext uri="{FF2B5EF4-FFF2-40B4-BE49-F238E27FC236}">
              <a16:creationId xmlns:a16="http://schemas.microsoft.com/office/drawing/2014/main" id="{00000000-0008-0000-0E00-000081000000}"/>
            </a:ext>
          </a:extLst>
        </xdr:cNvPr>
        <xdr:cNvSpPr txBox="1"/>
      </xdr:nvSpPr>
      <xdr:spPr>
        <a:xfrm>
          <a:off x="93594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72718</xdr:rowOff>
    </xdr:from>
    <xdr:ext cx="534377" cy="259045"/>
    <xdr:sp macro="" textlink="">
      <xdr:nvSpPr>
        <xdr:cNvPr id="130" name="n_2aveValue【道路】&#10;一人当たり延長">
          <a:extLst>
            <a:ext uri="{FF2B5EF4-FFF2-40B4-BE49-F238E27FC236}">
              <a16:creationId xmlns:a16="http://schemas.microsoft.com/office/drawing/2014/main" id="{00000000-0008-0000-0E00-000082000000}"/>
            </a:ext>
          </a:extLst>
        </xdr:cNvPr>
        <xdr:cNvSpPr txBox="1"/>
      </xdr:nvSpPr>
      <xdr:spPr>
        <a:xfrm>
          <a:off x="8483111" y="65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73550</xdr:rowOff>
    </xdr:from>
    <xdr:ext cx="534377" cy="259045"/>
    <xdr:sp macro="" textlink="">
      <xdr:nvSpPr>
        <xdr:cNvPr id="131" name="n_3aveValue【道路】&#10;一人当たり延長">
          <a:extLst>
            <a:ext uri="{FF2B5EF4-FFF2-40B4-BE49-F238E27FC236}">
              <a16:creationId xmlns:a16="http://schemas.microsoft.com/office/drawing/2014/main" id="{00000000-0008-0000-0E00-000083000000}"/>
            </a:ext>
          </a:extLst>
        </xdr:cNvPr>
        <xdr:cNvSpPr txBox="1"/>
      </xdr:nvSpPr>
      <xdr:spPr>
        <a:xfrm>
          <a:off x="7594111" y="69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35780</xdr:rowOff>
    </xdr:from>
    <xdr:ext cx="534377" cy="259045"/>
    <xdr:sp macro="" textlink="">
      <xdr:nvSpPr>
        <xdr:cNvPr id="132" name="n_4aveValue【道路】&#10;一人当たり延長">
          <a:extLst>
            <a:ext uri="{FF2B5EF4-FFF2-40B4-BE49-F238E27FC236}">
              <a16:creationId xmlns:a16="http://schemas.microsoft.com/office/drawing/2014/main" id="{00000000-0008-0000-0E00-000084000000}"/>
            </a:ext>
          </a:extLst>
        </xdr:cNvPr>
        <xdr:cNvSpPr txBox="1"/>
      </xdr:nvSpPr>
      <xdr:spPr>
        <a:xfrm>
          <a:off x="6705111" y="655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58938</xdr:rowOff>
    </xdr:from>
    <xdr:ext cx="534377" cy="259045"/>
    <xdr:sp macro="" textlink="">
      <xdr:nvSpPr>
        <xdr:cNvPr id="133" name="n_1mainValue【道路】&#10;一人当たり延長">
          <a:extLst>
            <a:ext uri="{FF2B5EF4-FFF2-40B4-BE49-F238E27FC236}">
              <a16:creationId xmlns:a16="http://schemas.microsoft.com/office/drawing/2014/main" id="{00000000-0008-0000-0E00-000085000000}"/>
            </a:ext>
          </a:extLst>
        </xdr:cNvPr>
        <xdr:cNvSpPr txBox="1"/>
      </xdr:nvSpPr>
      <xdr:spPr>
        <a:xfrm>
          <a:off x="9359411" y="691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62387</xdr:rowOff>
    </xdr:from>
    <xdr:ext cx="534377" cy="259045"/>
    <xdr:sp macro="" textlink="">
      <xdr:nvSpPr>
        <xdr:cNvPr id="134" name="n_2mainValue【道路】&#10;一人当たり延長">
          <a:extLst>
            <a:ext uri="{FF2B5EF4-FFF2-40B4-BE49-F238E27FC236}">
              <a16:creationId xmlns:a16="http://schemas.microsoft.com/office/drawing/2014/main" id="{00000000-0008-0000-0E00-000086000000}"/>
            </a:ext>
          </a:extLst>
        </xdr:cNvPr>
        <xdr:cNvSpPr txBox="1"/>
      </xdr:nvSpPr>
      <xdr:spPr>
        <a:xfrm>
          <a:off x="8483111" y="692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85367</xdr:rowOff>
    </xdr:from>
    <xdr:ext cx="534377" cy="259045"/>
    <xdr:sp macro="" textlink="">
      <xdr:nvSpPr>
        <xdr:cNvPr id="135" name="n_3mainValue【道路】&#10;一人当たり延長">
          <a:extLst>
            <a:ext uri="{FF2B5EF4-FFF2-40B4-BE49-F238E27FC236}">
              <a16:creationId xmlns:a16="http://schemas.microsoft.com/office/drawing/2014/main" id="{00000000-0008-0000-0E00-000087000000}"/>
            </a:ext>
          </a:extLst>
        </xdr:cNvPr>
        <xdr:cNvSpPr txBox="1"/>
      </xdr:nvSpPr>
      <xdr:spPr>
        <a:xfrm>
          <a:off x="7594111" y="66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8" name="正方形/長方形 157">
          <a:extLst>
            <a:ext uri="{FF2B5EF4-FFF2-40B4-BE49-F238E27FC236}">
              <a16:creationId xmlns:a16="http://schemas.microsoft.com/office/drawing/2014/main" id="{00000000-0008-0000-0E00-00009E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9" name="正方形/長方形 158">
          <a:extLst>
            <a:ext uri="{FF2B5EF4-FFF2-40B4-BE49-F238E27FC236}">
              <a16:creationId xmlns:a16="http://schemas.microsoft.com/office/drawing/2014/main" id="{00000000-0008-0000-0E00-00009F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5" name="【公営住宅】&#10;有形固定資産減価償却率グラフ枠">
          <a:extLst>
            <a:ext uri="{FF2B5EF4-FFF2-40B4-BE49-F238E27FC236}">
              <a16:creationId xmlns:a16="http://schemas.microsoft.com/office/drawing/2014/main" id="{00000000-0008-0000-0E00-0000AF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93345</xdr:rowOff>
    </xdr:from>
    <xdr:to>
      <xdr:col>24</xdr:col>
      <xdr:colOff>62865</xdr:colOff>
      <xdr:row>86</xdr:row>
      <xdr:rowOff>114300</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flipV="1">
          <a:off x="4634865" y="13294995"/>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77" name="【公営住宅】&#10;有形固定資産減価償却率最小値テキスト">
          <a:extLst>
            <a:ext uri="{FF2B5EF4-FFF2-40B4-BE49-F238E27FC236}">
              <a16:creationId xmlns:a16="http://schemas.microsoft.com/office/drawing/2014/main" id="{00000000-0008-0000-0E00-0000B1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40022</xdr:rowOff>
    </xdr:from>
    <xdr:ext cx="405111" cy="259045"/>
    <xdr:sp macro="" textlink="">
      <xdr:nvSpPr>
        <xdr:cNvPr id="179" name="【公営住宅】&#10;有形固定資産減価償却率最大値テキスト">
          <a:extLst>
            <a:ext uri="{FF2B5EF4-FFF2-40B4-BE49-F238E27FC236}">
              <a16:creationId xmlns:a16="http://schemas.microsoft.com/office/drawing/2014/main" id="{00000000-0008-0000-0E00-0000B3000000}"/>
            </a:ext>
          </a:extLst>
        </xdr:cNvPr>
        <xdr:cNvSpPr txBox="1"/>
      </xdr:nvSpPr>
      <xdr:spPr>
        <a:xfrm>
          <a:off x="4673600" y="1307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93345</xdr:rowOff>
    </xdr:from>
    <xdr:to>
      <xdr:col>24</xdr:col>
      <xdr:colOff>152400</xdr:colOff>
      <xdr:row>77</xdr:row>
      <xdr:rowOff>93345</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a:off x="4546600" y="132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28591</xdr:rowOff>
    </xdr:from>
    <xdr:ext cx="405111" cy="259045"/>
    <xdr:sp macro="" textlink="">
      <xdr:nvSpPr>
        <xdr:cNvPr id="181" name="【公営住宅】&#10;有形固定資産減価償却率平均値テキスト">
          <a:extLst>
            <a:ext uri="{FF2B5EF4-FFF2-40B4-BE49-F238E27FC236}">
              <a16:creationId xmlns:a16="http://schemas.microsoft.com/office/drawing/2014/main" id="{00000000-0008-0000-0E00-0000B5000000}"/>
            </a:ext>
          </a:extLst>
        </xdr:cNvPr>
        <xdr:cNvSpPr txBox="1"/>
      </xdr:nvSpPr>
      <xdr:spPr>
        <a:xfrm>
          <a:off x="4673600" y="14087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50164</xdr:rowOff>
    </xdr:from>
    <xdr:to>
      <xdr:col>24</xdr:col>
      <xdr:colOff>114300</xdr:colOff>
      <xdr:row>82</xdr:row>
      <xdr:rowOff>151764</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45847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48261</xdr:rowOff>
    </xdr:from>
    <xdr:to>
      <xdr:col>15</xdr:col>
      <xdr:colOff>101600</xdr:colOff>
      <xdr:row>82</xdr:row>
      <xdr:rowOff>149861</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2857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44450</xdr:rowOff>
    </xdr:from>
    <xdr:to>
      <xdr:col>10</xdr:col>
      <xdr:colOff>165100</xdr:colOff>
      <xdr:row>82</xdr:row>
      <xdr:rowOff>146050</xdr:rowOff>
    </xdr:to>
    <xdr:sp macro="" textlink="">
      <xdr:nvSpPr>
        <xdr:cNvPr id="185" name="フローチャート: 判断 184">
          <a:extLst>
            <a:ext uri="{FF2B5EF4-FFF2-40B4-BE49-F238E27FC236}">
              <a16:creationId xmlns:a16="http://schemas.microsoft.com/office/drawing/2014/main" id="{00000000-0008-0000-0E00-0000B9000000}"/>
            </a:ext>
          </a:extLst>
        </xdr:cNvPr>
        <xdr:cNvSpPr/>
      </xdr:nvSpPr>
      <xdr:spPr>
        <a:xfrm>
          <a:off x="1968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57786</xdr:rowOff>
    </xdr:from>
    <xdr:to>
      <xdr:col>6</xdr:col>
      <xdr:colOff>38100</xdr:colOff>
      <xdr:row>82</xdr:row>
      <xdr:rowOff>159386</xdr:rowOff>
    </xdr:to>
    <xdr:sp macro="" textlink="">
      <xdr:nvSpPr>
        <xdr:cNvPr id="186" name="フローチャート: 判断 185">
          <a:extLst>
            <a:ext uri="{FF2B5EF4-FFF2-40B4-BE49-F238E27FC236}">
              <a16:creationId xmlns:a16="http://schemas.microsoft.com/office/drawing/2014/main" id="{00000000-0008-0000-0E00-0000BA000000}"/>
            </a:ext>
          </a:extLst>
        </xdr:cNvPr>
        <xdr:cNvSpPr/>
      </xdr:nvSpPr>
      <xdr:spPr>
        <a:xfrm>
          <a:off x="1079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00000000-0008-0000-0E00-0000BF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69214</xdr:rowOff>
    </xdr:from>
    <xdr:to>
      <xdr:col>20</xdr:col>
      <xdr:colOff>38100</xdr:colOff>
      <xdr:row>85</xdr:row>
      <xdr:rowOff>170814</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3746500" y="1464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38736</xdr:rowOff>
    </xdr:from>
    <xdr:to>
      <xdr:col>15</xdr:col>
      <xdr:colOff>101600</xdr:colOff>
      <xdr:row>85</xdr:row>
      <xdr:rowOff>140336</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46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89536</xdr:rowOff>
    </xdr:from>
    <xdr:to>
      <xdr:col>19</xdr:col>
      <xdr:colOff>177800</xdr:colOff>
      <xdr:row>85</xdr:row>
      <xdr:rowOff>120014</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4662786"/>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6350</xdr:rowOff>
    </xdr:from>
    <xdr:to>
      <xdr:col>10</xdr:col>
      <xdr:colOff>165100</xdr:colOff>
      <xdr:row>85</xdr:row>
      <xdr:rowOff>107950</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57150</xdr:rowOff>
    </xdr:from>
    <xdr:to>
      <xdr:col>15</xdr:col>
      <xdr:colOff>50800</xdr:colOff>
      <xdr:row>85</xdr:row>
      <xdr:rowOff>89536</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463040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153052</xdr:rowOff>
    </xdr:from>
    <xdr:ext cx="405111" cy="259045"/>
    <xdr:sp macro="" textlink="">
      <xdr:nvSpPr>
        <xdr:cNvPr id="197" name="n_1aveValue【公営住宅】&#10;有形固定資産減価償却率">
          <a:extLst>
            <a:ext uri="{FF2B5EF4-FFF2-40B4-BE49-F238E27FC236}">
              <a16:creationId xmlns:a16="http://schemas.microsoft.com/office/drawing/2014/main" id="{00000000-0008-0000-0E00-0000C5000000}"/>
            </a:ext>
          </a:extLst>
        </xdr:cNvPr>
        <xdr:cNvSpPr txBox="1"/>
      </xdr:nvSpPr>
      <xdr:spPr>
        <a:xfrm>
          <a:off x="35820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166388</xdr:rowOff>
    </xdr:from>
    <xdr:ext cx="405111" cy="259045"/>
    <xdr:sp macro="" textlink="">
      <xdr:nvSpPr>
        <xdr:cNvPr id="198" name="n_2aveValue【公営住宅】&#10;有形固定資産減価償却率">
          <a:extLst>
            <a:ext uri="{FF2B5EF4-FFF2-40B4-BE49-F238E27FC236}">
              <a16:creationId xmlns:a16="http://schemas.microsoft.com/office/drawing/2014/main" id="{00000000-0008-0000-0E00-0000C6000000}"/>
            </a:ext>
          </a:extLst>
        </xdr:cNvPr>
        <xdr:cNvSpPr txBox="1"/>
      </xdr:nvSpPr>
      <xdr:spPr>
        <a:xfrm>
          <a:off x="2705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162577</xdr:rowOff>
    </xdr:from>
    <xdr:ext cx="405111" cy="259045"/>
    <xdr:sp macro="" textlink="">
      <xdr:nvSpPr>
        <xdr:cNvPr id="199" name="n_3aveValue【公営住宅】&#10;有形固定資産減価償却率">
          <a:extLst>
            <a:ext uri="{FF2B5EF4-FFF2-40B4-BE49-F238E27FC236}">
              <a16:creationId xmlns:a16="http://schemas.microsoft.com/office/drawing/2014/main" id="{00000000-0008-0000-0E00-0000C7000000}"/>
            </a:ext>
          </a:extLst>
        </xdr:cNvPr>
        <xdr:cNvSpPr txBox="1"/>
      </xdr:nvSpPr>
      <xdr:spPr>
        <a:xfrm>
          <a:off x="1816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4463</xdr:rowOff>
    </xdr:from>
    <xdr:ext cx="405111" cy="259045"/>
    <xdr:sp macro="" textlink="">
      <xdr:nvSpPr>
        <xdr:cNvPr id="200" name="n_4aveValue【公営住宅】&#10;有形固定資産減価償却率">
          <a:extLst>
            <a:ext uri="{FF2B5EF4-FFF2-40B4-BE49-F238E27FC236}">
              <a16:creationId xmlns:a16="http://schemas.microsoft.com/office/drawing/2014/main" id="{00000000-0008-0000-0E00-0000C8000000}"/>
            </a:ext>
          </a:extLst>
        </xdr:cNvPr>
        <xdr:cNvSpPr txBox="1"/>
      </xdr:nvSpPr>
      <xdr:spPr>
        <a:xfrm>
          <a:off x="927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161941</xdr:rowOff>
    </xdr:from>
    <xdr:ext cx="405111" cy="259045"/>
    <xdr:sp macro="" textlink="">
      <xdr:nvSpPr>
        <xdr:cNvPr id="201" name="n_1mainValue【公営住宅】&#10;有形固定資産減価償却率">
          <a:extLst>
            <a:ext uri="{FF2B5EF4-FFF2-40B4-BE49-F238E27FC236}">
              <a16:creationId xmlns:a16="http://schemas.microsoft.com/office/drawing/2014/main" id="{00000000-0008-0000-0E00-0000C9000000}"/>
            </a:ext>
          </a:extLst>
        </xdr:cNvPr>
        <xdr:cNvSpPr txBox="1"/>
      </xdr:nvSpPr>
      <xdr:spPr>
        <a:xfrm>
          <a:off x="3582044" y="1473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131463</xdr:rowOff>
    </xdr:from>
    <xdr:ext cx="405111" cy="259045"/>
    <xdr:sp macro="" textlink="">
      <xdr:nvSpPr>
        <xdr:cNvPr id="202" name="n_2mainValue【公営住宅】&#10;有形固定資産減価償却率">
          <a:extLst>
            <a:ext uri="{FF2B5EF4-FFF2-40B4-BE49-F238E27FC236}">
              <a16:creationId xmlns:a16="http://schemas.microsoft.com/office/drawing/2014/main" id="{00000000-0008-0000-0E00-0000CA000000}"/>
            </a:ext>
          </a:extLst>
        </xdr:cNvPr>
        <xdr:cNvSpPr txBox="1"/>
      </xdr:nvSpPr>
      <xdr:spPr>
        <a:xfrm>
          <a:off x="2705744" y="1470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99077</xdr:rowOff>
    </xdr:from>
    <xdr:ext cx="405111" cy="259045"/>
    <xdr:sp macro="" textlink="">
      <xdr:nvSpPr>
        <xdr:cNvPr id="203" name="n_3mainValue【公営住宅】&#10;有形固定資産減価償却率">
          <a:extLst>
            <a:ext uri="{FF2B5EF4-FFF2-40B4-BE49-F238E27FC236}">
              <a16:creationId xmlns:a16="http://schemas.microsoft.com/office/drawing/2014/main" id="{00000000-0008-0000-0E00-0000CB000000}"/>
            </a:ext>
          </a:extLst>
        </xdr:cNvPr>
        <xdr:cNvSpPr txBox="1"/>
      </xdr:nvSpPr>
      <xdr:spPr>
        <a:xfrm>
          <a:off x="1816744"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6" name="【公営住宅】&#10;一人当たり面積グラフ枠">
          <a:extLst>
            <a:ext uri="{FF2B5EF4-FFF2-40B4-BE49-F238E27FC236}">
              <a16:creationId xmlns:a16="http://schemas.microsoft.com/office/drawing/2014/main" id="{00000000-0008-0000-0E00-0000E2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107442</xdr:rowOff>
    </xdr:from>
    <xdr:to>
      <xdr:col>54</xdr:col>
      <xdr:colOff>189865</xdr:colOff>
      <xdr:row>86</xdr:row>
      <xdr:rowOff>103823</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flipV="1">
          <a:off x="10476865" y="13480542"/>
          <a:ext cx="0" cy="136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107650</xdr:rowOff>
    </xdr:from>
    <xdr:ext cx="469744" cy="259045"/>
    <xdr:sp macro="" textlink="">
      <xdr:nvSpPr>
        <xdr:cNvPr id="228" name="【公営住宅】&#10;一人当たり面積最小値テキスト">
          <a:extLst>
            <a:ext uri="{FF2B5EF4-FFF2-40B4-BE49-F238E27FC236}">
              <a16:creationId xmlns:a16="http://schemas.microsoft.com/office/drawing/2014/main" id="{00000000-0008-0000-0E00-0000E4000000}"/>
            </a:ext>
          </a:extLst>
        </xdr:cNvPr>
        <xdr:cNvSpPr txBox="1"/>
      </xdr:nvSpPr>
      <xdr:spPr>
        <a:xfrm>
          <a:off x="10515600" y="1485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103823</xdr:rowOff>
    </xdr:from>
    <xdr:to>
      <xdr:col>55</xdr:col>
      <xdr:colOff>88900</xdr:colOff>
      <xdr:row>86</xdr:row>
      <xdr:rowOff>103823</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10388600" y="1484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54119</xdr:rowOff>
    </xdr:from>
    <xdr:ext cx="469744" cy="259045"/>
    <xdr:sp macro="" textlink="">
      <xdr:nvSpPr>
        <xdr:cNvPr id="230" name="【公営住宅】&#10;一人当たり面積最大値テキスト">
          <a:extLst>
            <a:ext uri="{FF2B5EF4-FFF2-40B4-BE49-F238E27FC236}">
              <a16:creationId xmlns:a16="http://schemas.microsoft.com/office/drawing/2014/main" id="{00000000-0008-0000-0E00-0000E6000000}"/>
            </a:ext>
          </a:extLst>
        </xdr:cNvPr>
        <xdr:cNvSpPr txBox="1"/>
      </xdr:nvSpPr>
      <xdr:spPr>
        <a:xfrm>
          <a:off x="10515600" y="1325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107442</xdr:rowOff>
    </xdr:from>
    <xdr:to>
      <xdr:col>55</xdr:col>
      <xdr:colOff>88900</xdr:colOff>
      <xdr:row>78</xdr:row>
      <xdr:rowOff>107442</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1348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119079</xdr:rowOff>
    </xdr:from>
    <xdr:ext cx="469744" cy="259045"/>
    <xdr:sp macro="" textlink="">
      <xdr:nvSpPr>
        <xdr:cNvPr id="232" name="【公営住宅】&#10;一人当たり面積平均値テキスト">
          <a:extLst>
            <a:ext uri="{FF2B5EF4-FFF2-40B4-BE49-F238E27FC236}">
              <a16:creationId xmlns:a16="http://schemas.microsoft.com/office/drawing/2014/main" id="{00000000-0008-0000-0E00-0000E8000000}"/>
            </a:ext>
          </a:extLst>
        </xdr:cNvPr>
        <xdr:cNvSpPr txBox="1"/>
      </xdr:nvSpPr>
      <xdr:spPr>
        <a:xfrm>
          <a:off x="10515600" y="14520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140652</xdr:rowOff>
    </xdr:from>
    <xdr:to>
      <xdr:col>55</xdr:col>
      <xdr:colOff>50800</xdr:colOff>
      <xdr:row>85</xdr:row>
      <xdr:rowOff>70802</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10426700" y="1454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137224</xdr:rowOff>
    </xdr:from>
    <xdr:to>
      <xdr:col>50</xdr:col>
      <xdr:colOff>165100</xdr:colOff>
      <xdr:row>85</xdr:row>
      <xdr:rowOff>67374</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9588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169418</xdr:rowOff>
    </xdr:from>
    <xdr:to>
      <xdr:col>46</xdr:col>
      <xdr:colOff>38100</xdr:colOff>
      <xdr:row>85</xdr:row>
      <xdr:rowOff>99568</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8699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91123</xdr:rowOff>
    </xdr:from>
    <xdr:to>
      <xdr:col>36</xdr:col>
      <xdr:colOff>165100</xdr:colOff>
      <xdr:row>85</xdr:row>
      <xdr:rowOff>21273</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6921500" y="1449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18732</xdr:rowOff>
    </xdr:from>
    <xdr:to>
      <xdr:col>50</xdr:col>
      <xdr:colOff>165100</xdr:colOff>
      <xdr:row>86</xdr:row>
      <xdr:rowOff>120332</xdr:rowOff>
    </xdr:to>
    <xdr:sp macro="" textlink="">
      <xdr:nvSpPr>
        <xdr:cNvPr id="243" name="楕円 242">
          <a:extLst>
            <a:ext uri="{FF2B5EF4-FFF2-40B4-BE49-F238E27FC236}">
              <a16:creationId xmlns:a16="http://schemas.microsoft.com/office/drawing/2014/main" id="{00000000-0008-0000-0E00-0000F3000000}"/>
            </a:ext>
          </a:extLst>
        </xdr:cNvPr>
        <xdr:cNvSpPr/>
      </xdr:nvSpPr>
      <xdr:spPr>
        <a:xfrm>
          <a:off x="9588500" y="1476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18732</xdr:rowOff>
    </xdr:from>
    <xdr:to>
      <xdr:col>46</xdr:col>
      <xdr:colOff>38100</xdr:colOff>
      <xdr:row>86</xdr:row>
      <xdr:rowOff>120332</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8699500" y="1476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69532</xdr:rowOff>
    </xdr:from>
    <xdr:to>
      <xdr:col>50</xdr:col>
      <xdr:colOff>114300</xdr:colOff>
      <xdr:row>86</xdr:row>
      <xdr:rowOff>69532</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a:off x="8750300" y="148142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18542</xdr:rowOff>
    </xdr:from>
    <xdr:to>
      <xdr:col>41</xdr:col>
      <xdr:colOff>101600</xdr:colOff>
      <xdr:row>86</xdr:row>
      <xdr:rowOff>120142</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7810500" y="1476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69342</xdr:rowOff>
    </xdr:from>
    <xdr:to>
      <xdr:col>45</xdr:col>
      <xdr:colOff>177800</xdr:colOff>
      <xdr:row>86</xdr:row>
      <xdr:rowOff>69532</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a:off x="7861300" y="14814042"/>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83901</xdr:rowOff>
    </xdr:from>
    <xdr:ext cx="469744" cy="259045"/>
    <xdr:sp macro="" textlink="">
      <xdr:nvSpPr>
        <xdr:cNvPr id="248" name="n_1aveValue【公営住宅】&#10;一人当たり面積">
          <a:extLst>
            <a:ext uri="{FF2B5EF4-FFF2-40B4-BE49-F238E27FC236}">
              <a16:creationId xmlns:a16="http://schemas.microsoft.com/office/drawing/2014/main" id="{00000000-0008-0000-0E00-0000F8000000}"/>
            </a:ext>
          </a:extLst>
        </xdr:cNvPr>
        <xdr:cNvSpPr txBox="1"/>
      </xdr:nvSpPr>
      <xdr:spPr>
        <a:xfrm>
          <a:off x="93917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116095</xdr:rowOff>
    </xdr:from>
    <xdr:ext cx="469744" cy="259045"/>
    <xdr:sp macro="" textlink="">
      <xdr:nvSpPr>
        <xdr:cNvPr id="249" name="n_2aveValue【公営住宅】&#10;一人当たり面積">
          <a:extLst>
            <a:ext uri="{FF2B5EF4-FFF2-40B4-BE49-F238E27FC236}">
              <a16:creationId xmlns:a16="http://schemas.microsoft.com/office/drawing/2014/main" id="{00000000-0008-0000-0E00-0000F9000000}"/>
            </a:ext>
          </a:extLst>
        </xdr:cNvPr>
        <xdr:cNvSpPr txBox="1"/>
      </xdr:nvSpPr>
      <xdr:spPr>
        <a:xfrm>
          <a:off x="8515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98569</xdr:rowOff>
    </xdr:from>
    <xdr:ext cx="469744" cy="259045"/>
    <xdr:sp macro="" textlink="">
      <xdr:nvSpPr>
        <xdr:cNvPr id="250" name="n_3aveValue【公営住宅】&#10;一人当たり面積">
          <a:extLst>
            <a:ext uri="{FF2B5EF4-FFF2-40B4-BE49-F238E27FC236}">
              <a16:creationId xmlns:a16="http://schemas.microsoft.com/office/drawing/2014/main" id="{00000000-0008-0000-0E00-0000FA000000}"/>
            </a:ext>
          </a:extLst>
        </xdr:cNvPr>
        <xdr:cNvSpPr txBox="1"/>
      </xdr:nvSpPr>
      <xdr:spPr>
        <a:xfrm>
          <a:off x="7626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37800</xdr:rowOff>
    </xdr:from>
    <xdr:ext cx="469744" cy="259045"/>
    <xdr:sp macro="" textlink="">
      <xdr:nvSpPr>
        <xdr:cNvPr id="251" name="n_4aveValue【公営住宅】&#10;一人当たり面積">
          <a:extLst>
            <a:ext uri="{FF2B5EF4-FFF2-40B4-BE49-F238E27FC236}">
              <a16:creationId xmlns:a16="http://schemas.microsoft.com/office/drawing/2014/main" id="{00000000-0008-0000-0E00-0000FB000000}"/>
            </a:ext>
          </a:extLst>
        </xdr:cNvPr>
        <xdr:cNvSpPr txBox="1"/>
      </xdr:nvSpPr>
      <xdr:spPr>
        <a:xfrm>
          <a:off x="6737427" y="1426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111459</xdr:rowOff>
    </xdr:from>
    <xdr:ext cx="469744" cy="259045"/>
    <xdr:sp macro="" textlink="">
      <xdr:nvSpPr>
        <xdr:cNvPr id="252" name="n_1mainValue【公営住宅】&#10;一人当たり面積">
          <a:extLst>
            <a:ext uri="{FF2B5EF4-FFF2-40B4-BE49-F238E27FC236}">
              <a16:creationId xmlns:a16="http://schemas.microsoft.com/office/drawing/2014/main" id="{00000000-0008-0000-0E00-0000FC000000}"/>
            </a:ext>
          </a:extLst>
        </xdr:cNvPr>
        <xdr:cNvSpPr txBox="1"/>
      </xdr:nvSpPr>
      <xdr:spPr>
        <a:xfrm>
          <a:off x="9391727" y="14856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111459</xdr:rowOff>
    </xdr:from>
    <xdr:ext cx="469744" cy="259045"/>
    <xdr:sp macro="" textlink="">
      <xdr:nvSpPr>
        <xdr:cNvPr id="253" name="n_2mainValue【公営住宅】&#10;一人当たり面積">
          <a:extLst>
            <a:ext uri="{FF2B5EF4-FFF2-40B4-BE49-F238E27FC236}">
              <a16:creationId xmlns:a16="http://schemas.microsoft.com/office/drawing/2014/main" id="{00000000-0008-0000-0E00-0000FD000000}"/>
            </a:ext>
          </a:extLst>
        </xdr:cNvPr>
        <xdr:cNvSpPr txBox="1"/>
      </xdr:nvSpPr>
      <xdr:spPr>
        <a:xfrm>
          <a:off x="8515427" y="14856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111269</xdr:rowOff>
    </xdr:from>
    <xdr:ext cx="469744" cy="259045"/>
    <xdr:sp macro="" textlink="">
      <xdr:nvSpPr>
        <xdr:cNvPr id="254" name="n_3mainValue【公営住宅】&#10;一人当たり面積">
          <a:extLst>
            <a:ext uri="{FF2B5EF4-FFF2-40B4-BE49-F238E27FC236}">
              <a16:creationId xmlns:a16="http://schemas.microsoft.com/office/drawing/2014/main" id="{00000000-0008-0000-0E00-0000FE000000}"/>
            </a:ext>
          </a:extLst>
        </xdr:cNvPr>
        <xdr:cNvSpPr txBox="1"/>
      </xdr:nvSpPr>
      <xdr:spPr>
        <a:xfrm>
          <a:off x="7626427" y="1485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4" name="【認定こども園・幼稚園・保育所】&#10;有形固定資産減価償却率グラフ枠">
          <a:extLst>
            <a:ext uri="{FF2B5EF4-FFF2-40B4-BE49-F238E27FC236}">
              <a16:creationId xmlns:a16="http://schemas.microsoft.com/office/drawing/2014/main" id="{00000000-0008-0000-0E00-00002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296" name="【認定こども園・幼稚園・保育所】&#10;有形固定資産減価償却率最小値テキスト">
          <a:extLst>
            <a:ext uri="{FF2B5EF4-FFF2-40B4-BE49-F238E27FC236}">
              <a16:creationId xmlns:a16="http://schemas.microsoft.com/office/drawing/2014/main" id="{00000000-0008-0000-0E00-000028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298" name="【認定こども園・幼稚園・保育所】&#10;有形固定資産減価償却率最大値テキスト">
          <a:extLst>
            <a:ext uri="{FF2B5EF4-FFF2-40B4-BE49-F238E27FC236}">
              <a16:creationId xmlns:a16="http://schemas.microsoft.com/office/drawing/2014/main" id="{00000000-0008-0000-0E00-00002A010000}"/>
            </a:ext>
          </a:extLst>
        </xdr:cNvPr>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299" name="直線コネクタ 298">
          <a:extLst>
            <a:ext uri="{FF2B5EF4-FFF2-40B4-BE49-F238E27FC236}">
              <a16:creationId xmlns:a16="http://schemas.microsoft.com/office/drawing/2014/main" id="{00000000-0008-0000-0E00-00002B010000}"/>
            </a:ext>
          </a:extLst>
        </xdr:cNvPr>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110507</xdr:rowOff>
    </xdr:from>
    <xdr:ext cx="405111" cy="259045"/>
    <xdr:sp macro="" textlink="">
      <xdr:nvSpPr>
        <xdr:cNvPr id="300" name="【認定こども園・幼稚園・保育所】&#10;有形固定資産減価償却率平均値テキスト">
          <a:extLst>
            <a:ext uri="{FF2B5EF4-FFF2-40B4-BE49-F238E27FC236}">
              <a16:creationId xmlns:a16="http://schemas.microsoft.com/office/drawing/2014/main" id="{00000000-0008-0000-0E00-00002C010000}"/>
            </a:ext>
          </a:extLst>
        </xdr:cNvPr>
        <xdr:cNvSpPr txBox="1"/>
      </xdr:nvSpPr>
      <xdr:spPr>
        <a:xfrm>
          <a:off x="16357600" y="628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132080</xdr:rowOff>
    </xdr:from>
    <xdr:to>
      <xdr:col>85</xdr:col>
      <xdr:colOff>177800</xdr:colOff>
      <xdr:row>37</xdr:row>
      <xdr:rowOff>62230</xdr:rowOff>
    </xdr:to>
    <xdr:sp macro="" textlink="">
      <xdr:nvSpPr>
        <xdr:cNvPr id="301" name="フローチャート: 判断 300">
          <a:extLst>
            <a:ext uri="{FF2B5EF4-FFF2-40B4-BE49-F238E27FC236}">
              <a16:creationId xmlns:a16="http://schemas.microsoft.com/office/drawing/2014/main" id="{00000000-0008-0000-0E00-00002D010000}"/>
            </a:ext>
          </a:extLst>
        </xdr:cNvPr>
        <xdr:cNvSpPr/>
      </xdr:nvSpPr>
      <xdr:spPr>
        <a:xfrm>
          <a:off x="162687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302" name="フローチャート: 判断 301">
          <a:extLst>
            <a:ext uri="{FF2B5EF4-FFF2-40B4-BE49-F238E27FC236}">
              <a16:creationId xmlns:a16="http://schemas.microsoft.com/office/drawing/2014/main" id="{00000000-0008-0000-0E00-00002E010000}"/>
            </a:ext>
          </a:extLst>
        </xdr:cNvPr>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86360</xdr:rowOff>
    </xdr:from>
    <xdr:to>
      <xdr:col>76</xdr:col>
      <xdr:colOff>165100</xdr:colOff>
      <xdr:row>37</xdr:row>
      <xdr:rowOff>16510</xdr:rowOff>
    </xdr:to>
    <xdr:sp macro="" textlink="">
      <xdr:nvSpPr>
        <xdr:cNvPr id="303" name="フローチャート: 判断 302">
          <a:extLst>
            <a:ext uri="{FF2B5EF4-FFF2-40B4-BE49-F238E27FC236}">
              <a16:creationId xmlns:a16="http://schemas.microsoft.com/office/drawing/2014/main" id="{00000000-0008-0000-0E00-00002F010000}"/>
            </a:ext>
          </a:extLst>
        </xdr:cNvPr>
        <xdr:cNvSpPr/>
      </xdr:nvSpPr>
      <xdr:spPr>
        <a:xfrm>
          <a:off x="14541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304" name="フローチャート: 判断 303">
          <a:extLst>
            <a:ext uri="{FF2B5EF4-FFF2-40B4-BE49-F238E27FC236}">
              <a16:creationId xmlns:a16="http://schemas.microsoft.com/office/drawing/2014/main" id="{00000000-0008-0000-0E00-000030010000}"/>
            </a:ext>
          </a:extLst>
        </xdr:cNvPr>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124460</xdr:rowOff>
    </xdr:from>
    <xdr:to>
      <xdr:col>67</xdr:col>
      <xdr:colOff>101600</xdr:colOff>
      <xdr:row>37</xdr:row>
      <xdr:rowOff>54610</xdr:rowOff>
    </xdr:to>
    <xdr:sp macro="" textlink="">
      <xdr:nvSpPr>
        <xdr:cNvPr id="305" name="フローチャート: 判断 304">
          <a:extLst>
            <a:ext uri="{FF2B5EF4-FFF2-40B4-BE49-F238E27FC236}">
              <a16:creationId xmlns:a16="http://schemas.microsoft.com/office/drawing/2014/main" id="{00000000-0008-0000-0E00-000031010000}"/>
            </a:ext>
          </a:extLst>
        </xdr:cNvPr>
        <xdr:cNvSpPr/>
      </xdr:nvSpPr>
      <xdr:spPr>
        <a:xfrm>
          <a:off x="127635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12065</xdr:rowOff>
    </xdr:from>
    <xdr:to>
      <xdr:col>81</xdr:col>
      <xdr:colOff>101600</xdr:colOff>
      <xdr:row>36</xdr:row>
      <xdr:rowOff>113665</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5430500"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122555</xdr:rowOff>
    </xdr:from>
    <xdr:to>
      <xdr:col>76</xdr:col>
      <xdr:colOff>165100</xdr:colOff>
      <xdr:row>36</xdr:row>
      <xdr:rowOff>52705</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45415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1905</xdr:rowOff>
    </xdr:from>
    <xdr:to>
      <xdr:col>81</xdr:col>
      <xdr:colOff>50800</xdr:colOff>
      <xdr:row>36</xdr:row>
      <xdr:rowOff>62865</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4592300" y="617410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92075</xdr:rowOff>
    </xdr:from>
    <xdr:to>
      <xdr:col>72</xdr:col>
      <xdr:colOff>38100</xdr:colOff>
      <xdr:row>36</xdr:row>
      <xdr:rowOff>22225</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136525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142875</xdr:rowOff>
    </xdr:from>
    <xdr:to>
      <xdr:col>76</xdr:col>
      <xdr:colOff>114300</xdr:colOff>
      <xdr:row>36</xdr:row>
      <xdr:rowOff>1905</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3703300" y="61436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51452</xdr:rowOff>
    </xdr:from>
    <xdr:ext cx="405111" cy="259045"/>
    <xdr:sp macro="" textlink="">
      <xdr:nvSpPr>
        <xdr:cNvPr id="316" name="n_1aveValue【認定こども園・幼稚園・保育所】&#10;有形固定資産減価償却率">
          <a:extLst>
            <a:ext uri="{FF2B5EF4-FFF2-40B4-BE49-F238E27FC236}">
              <a16:creationId xmlns:a16="http://schemas.microsoft.com/office/drawing/2014/main" id="{00000000-0008-0000-0E00-00003C010000}"/>
            </a:ext>
          </a:extLst>
        </xdr:cNvPr>
        <xdr:cNvSpPr txBox="1"/>
      </xdr:nvSpPr>
      <xdr:spPr>
        <a:xfrm>
          <a:off x="15266044" y="639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7637</xdr:rowOff>
    </xdr:from>
    <xdr:ext cx="405111" cy="259045"/>
    <xdr:sp macro="" textlink="">
      <xdr:nvSpPr>
        <xdr:cNvPr id="317" name="n_2aveValue【認定こども園・幼稚園・保育所】&#10;有形固定資産減価償却率">
          <a:extLst>
            <a:ext uri="{FF2B5EF4-FFF2-40B4-BE49-F238E27FC236}">
              <a16:creationId xmlns:a16="http://schemas.microsoft.com/office/drawing/2014/main" id="{00000000-0008-0000-0E00-00003D010000}"/>
            </a:ext>
          </a:extLst>
        </xdr:cNvPr>
        <xdr:cNvSpPr txBox="1"/>
      </xdr:nvSpPr>
      <xdr:spPr>
        <a:xfrm>
          <a:off x="14389744" y="635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66692</xdr:rowOff>
    </xdr:from>
    <xdr:ext cx="405111" cy="259045"/>
    <xdr:sp macro="" textlink="">
      <xdr:nvSpPr>
        <xdr:cNvPr id="318" name="n_3aveValue【認定こども園・幼稚園・保育所】&#10;有形固定資産減価償却率">
          <a:extLst>
            <a:ext uri="{FF2B5EF4-FFF2-40B4-BE49-F238E27FC236}">
              <a16:creationId xmlns:a16="http://schemas.microsoft.com/office/drawing/2014/main" id="{00000000-0008-0000-0E00-00003E010000}"/>
            </a:ext>
          </a:extLst>
        </xdr:cNvPr>
        <xdr:cNvSpPr txBox="1"/>
      </xdr:nvSpPr>
      <xdr:spPr>
        <a:xfrm>
          <a:off x="13500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71137</xdr:rowOff>
    </xdr:from>
    <xdr:ext cx="405111" cy="259045"/>
    <xdr:sp macro="" textlink="">
      <xdr:nvSpPr>
        <xdr:cNvPr id="319" name="n_4aveValue【認定こども園・幼稚園・保育所】&#10;有形固定資産減価償却率">
          <a:extLst>
            <a:ext uri="{FF2B5EF4-FFF2-40B4-BE49-F238E27FC236}">
              <a16:creationId xmlns:a16="http://schemas.microsoft.com/office/drawing/2014/main" id="{00000000-0008-0000-0E00-00003F010000}"/>
            </a:ext>
          </a:extLst>
        </xdr:cNvPr>
        <xdr:cNvSpPr txBox="1"/>
      </xdr:nvSpPr>
      <xdr:spPr>
        <a:xfrm>
          <a:off x="126117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130192</xdr:rowOff>
    </xdr:from>
    <xdr:ext cx="405111" cy="259045"/>
    <xdr:sp macro="" textlink="">
      <xdr:nvSpPr>
        <xdr:cNvPr id="320" name="n_1mainValue【認定こども園・幼稚園・保育所】&#10;有形固定資産減価償却率">
          <a:extLst>
            <a:ext uri="{FF2B5EF4-FFF2-40B4-BE49-F238E27FC236}">
              <a16:creationId xmlns:a16="http://schemas.microsoft.com/office/drawing/2014/main" id="{00000000-0008-0000-0E00-000040010000}"/>
            </a:ext>
          </a:extLst>
        </xdr:cNvPr>
        <xdr:cNvSpPr txBox="1"/>
      </xdr:nvSpPr>
      <xdr:spPr>
        <a:xfrm>
          <a:off x="152660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69232</xdr:rowOff>
    </xdr:from>
    <xdr:ext cx="405111" cy="259045"/>
    <xdr:sp macro="" textlink="">
      <xdr:nvSpPr>
        <xdr:cNvPr id="321" name="n_2mainValue【認定こども園・幼稚園・保育所】&#10;有形固定資産減価償却率">
          <a:extLst>
            <a:ext uri="{FF2B5EF4-FFF2-40B4-BE49-F238E27FC236}">
              <a16:creationId xmlns:a16="http://schemas.microsoft.com/office/drawing/2014/main" id="{00000000-0008-0000-0E00-000041010000}"/>
            </a:ext>
          </a:extLst>
        </xdr:cNvPr>
        <xdr:cNvSpPr txBox="1"/>
      </xdr:nvSpPr>
      <xdr:spPr>
        <a:xfrm>
          <a:off x="14389744" y="58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38752</xdr:rowOff>
    </xdr:from>
    <xdr:ext cx="405111" cy="259045"/>
    <xdr:sp macro="" textlink="">
      <xdr:nvSpPr>
        <xdr:cNvPr id="322" name="n_3mainValue【認定こども園・幼稚園・保育所】&#10;有形固定資産減価償却率">
          <a:extLst>
            <a:ext uri="{FF2B5EF4-FFF2-40B4-BE49-F238E27FC236}">
              <a16:creationId xmlns:a16="http://schemas.microsoft.com/office/drawing/2014/main" id="{00000000-0008-0000-0E00-000042010000}"/>
            </a:ext>
          </a:extLst>
        </xdr:cNvPr>
        <xdr:cNvSpPr txBox="1"/>
      </xdr:nvSpPr>
      <xdr:spPr>
        <a:xfrm>
          <a:off x="13500744" y="58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3" name="【認定こども園・幼稚園・保育所】&#10;一人当たり面積グラフ枠">
          <a:extLst>
            <a:ext uri="{FF2B5EF4-FFF2-40B4-BE49-F238E27FC236}">
              <a16:creationId xmlns:a16="http://schemas.microsoft.com/office/drawing/2014/main" id="{00000000-0008-0000-0E00-00005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115062</xdr:rowOff>
    </xdr:from>
    <xdr:to>
      <xdr:col>116</xdr:col>
      <xdr:colOff>62864</xdr:colOff>
      <xdr:row>41</xdr:row>
      <xdr:rowOff>87630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flipV="1">
          <a:off x="22160864" y="594436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345" name="【認定こども園・幼稚園・保育所】&#10;一人当たり面積最小値テキスト">
          <a:extLst>
            <a:ext uri="{FF2B5EF4-FFF2-40B4-BE49-F238E27FC236}">
              <a16:creationId xmlns:a16="http://schemas.microsoft.com/office/drawing/2014/main" id="{00000000-0008-0000-0E00-000059010000}"/>
            </a:ext>
          </a:extLst>
        </xdr:cNvPr>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61739</xdr:rowOff>
    </xdr:from>
    <xdr:ext cx="469744" cy="259045"/>
    <xdr:sp macro="" textlink="">
      <xdr:nvSpPr>
        <xdr:cNvPr id="347" name="【認定こども園・幼稚園・保育所】&#10;一人当たり面積最大値テキスト">
          <a:extLst>
            <a:ext uri="{FF2B5EF4-FFF2-40B4-BE49-F238E27FC236}">
              <a16:creationId xmlns:a16="http://schemas.microsoft.com/office/drawing/2014/main" id="{00000000-0008-0000-0E00-00005B010000}"/>
            </a:ext>
          </a:extLst>
        </xdr:cNvPr>
        <xdr:cNvSpPr txBox="1"/>
      </xdr:nvSpPr>
      <xdr:spPr>
        <a:xfrm>
          <a:off x="22199600" y="571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115062</xdr:rowOff>
    </xdr:from>
    <xdr:to>
      <xdr:col>116</xdr:col>
      <xdr:colOff>152400</xdr:colOff>
      <xdr:row>34</xdr:row>
      <xdr:rowOff>115062</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22072600" y="594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92981</xdr:rowOff>
    </xdr:from>
    <xdr:ext cx="469744" cy="259045"/>
    <xdr:sp macro="" textlink="">
      <xdr:nvSpPr>
        <xdr:cNvPr id="349" name="【認定こども園・幼稚園・保育所】&#10;一人当たり面積平均値テキスト">
          <a:extLst>
            <a:ext uri="{FF2B5EF4-FFF2-40B4-BE49-F238E27FC236}">
              <a16:creationId xmlns:a16="http://schemas.microsoft.com/office/drawing/2014/main" id="{00000000-0008-0000-0E00-00005D010000}"/>
            </a:ext>
          </a:extLst>
        </xdr:cNvPr>
        <xdr:cNvSpPr txBox="1"/>
      </xdr:nvSpPr>
      <xdr:spPr>
        <a:xfrm>
          <a:off x="22199600" y="6608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89408</xdr:rowOff>
    </xdr:from>
    <xdr:to>
      <xdr:col>112</xdr:col>
      <xdr:colOff>38100</xdr:colOff>
      <xdr:row>39</xdr:row>
      <xdr:rowOff>19558</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21272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96266</xdr:rowOff>
    </xdr:from>
    <xdr:to>
      <xdr:col>102</xdr:col>
      <xdr:colOff>165100</xdr:colOff>
      <xdr:row>39</xdr:row>
      <xdr:rowOff>26416</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19494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61976</xdr:rowOff>
    </xdr:from>
    <xdr:to>
      <xdr:col>98</xdr:col>
      <xdr:colOff>38100</xdr:colOff>
      <xdr:row>37</xdr:row>
      <xdr:rowOff>163576</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18605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61976</xdr:rowOff>
    </xdr:from>
    <xdr:to>
      <xdr:col>112</xdr:col>
      <xdr:colOff>38100</xdr:colOff>
      <xdr:row>38</xdr:row>
      <xdr:rowOff>163576</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212725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80264</xdr:rowOff>
    </xdr:from>
    <xdr:to>
      <xdr:col>107</xdr:col>
      <xdr:colOff>101600</xdr:colOff>
      <xdr:row>39</xdr:row>
      <xdr:rowOff>10414</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20383500" y="65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112776</xdr:rowOff>
    </xdr:from>
    <xdr:to>
      <xdr:col>111</xdr:col>
      <xdr:colOff>177800</xdr:colOff>
      <xdr:row>38</xdr:row>
      <xdr:rowOff>131064</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20434300" y="66278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75692</xdr:rowOff>
    </xdr:from>
    <xdr:to>
      <xdr:col>102</xdr:col>
      <xdr:colOff>165100</xdr:colOff>
      <xdr:row>39</xdr:row>
      <xdr:rowOff>5842</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19494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126492</xdr:rowOff>
    </xdr:from>
    <xdr:to>
      <xdr:col>107</xdr:col>
      <xdr:colOff>50800</xdr:colOff>
      <xdr:row>38</xdr:row>
      <xdr:rowOff>131064</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19545300" y="66415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10685</xdr:rowOff>
    </xdr:from>
    <xdr:ext cx="469744" cy="259045"/>
    <xdr:sp macro="" textlink="">
      <xdr:nvSpPr>
        <xdr:cNvPr id="365" name="n_1aveValue【認定こども園・幼稚園・保育所】&#10;一人当たり面積">
          <a:extLst>
            <a:ext uri="{FF2B5EF4-FFF2-40B4-BE49-F238E27FC236}">
              <a16:creationId xmlns:a16="http://schemas.microsoft.com/office/drawing/2014/main" id="{00000000-0008-0000-0E00-00006D010000}"/>
            </a:ext>
          </a:extLst>
        </xdr:cNvPr>
        <xdr:cNvSpPr txBox="1"/>
      </xdr:nvSpPr>
      <xdr:spPr>
        <a:xfrm>
          <a:off x="21075727" y="669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22115</xdr:rowOff>
    </xdr:from>
    <xdr:ext cx="469744" cy="259045"/>
    <xdr:sp macro="" textlink="">
      <xdr:nvSpPr>
        <xdr:cNvPr id="366" name="n_2aveValue【認定こども園・幼稚園・保育所】&#10;一人当たり面積">
          <a:extLst>
            <a:ext uri="{FF2B5EF4-FFF2-40B4-BE49-F238E27FC236}">
              <a16:creationId xmlns:a16="http://schemas.microsoft.com/office/drawing/2014/main" id="{00000000-0008-0000-0E00-00006E010000}"/>
            </a:ext>
          </a:extLst>
        </xdr:cNvPr>
        <xdr:cNvSpPr txBox="1"/>
      </xdr:nvSpPr>
      <xdr:spPr>
        <a:xfrm>
          <a:off x="20199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17543</xdr:rowOff>
    </xdr:from>
    <xdr:ext cx="469744" cy="259045"/>
    <xdr:sp macro="" textlink="">
      <xdr:nvSpPr>
        <xdr:cNvPr id="367" name="n_3aveValue【認定こども園・幼稚園・保育所】&#10;一人当たり面積">
          <a:extLst>
            <a:ext uri="{FF2B5EF4-FFF2-40B4-BE49-F238E27FC236}">
              <a16:creationId xmlns:a16="http://schemas.microsoft.com/office/drawing/2014/main" id="{00000000-0008-0000-0E00-00006F010000}"/>
            </a:ext>
          </a:extLst>
        </xdr:cNvPr>
        <xdr:cNvSpPr txBox="1"/>
      </xdr:nvSpPr>
      <xdr:spPr>
        <a:xfrm>
          <a:off x="19310427" y="670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8653</xdr:rowOff>
    </xdr:from>
    <xdr:ext cx="469744" cy="259045"/>
    <xdr:sp macro="" textlink="">
      <xdr:nvSpPr>
        <xdr:cNvPr id="368" name="n_4aveValue【認定こども園・幼稚園・保育所】&#10;一人当たり面積">
          <a:extLst>
            <a:ext uri="{FF2B5EF4-FFF2-40B4-BE49-F238E27FC236}">
              <a16:creationId xmlns:a16="http://schemas.microsoft.com/office/drawing/2014/main" id="{00000000-0008-0000-0E00-000070010000}"/>
            </a:ext>
          </a:extLst>
        </xdr:cNvPr>
        <xdr:cNvSpPr txBox="1"/>
      </xdr:nvSpPr>
      <xdr:spPr>
        <a:xfrm>
          <a:off x="18421427" y="618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8653</xdr:rowOff>
    </xdr:from>
    <xdr:ext cx="469744" cy="259045"/>
    <xdr:sp macro="" textlink="">
      <xdr:nvSpPr>
        <xdr:cNvPr id="369" name="n_1mainValue【認定こども園・幼稚園・保育所】&#10;一人当たり面積">
          <a:extLst>
            <a:ext uri="{FF2B5EF4-FFF2-40B4-BE49-F238E27FC236}">
              <a16:creationId xmlns:a16="http://schemas.microsoft.com/office/drawing/2014/main" id="{00000000-0008-0000-0E00-000071010000}"/>
            </a:ext>
          </a:extLst>
        </xdr:cNvPr>
        <xdr:cNvSpPr txBox="1"/>
      </xdr:nvSpPr>
      <xdr:spPr>
        <a:xfrm>
          <a:off x="21075727" y="635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26941</xdr:rowOff>
    </xdr:from>
    <xdr:ext cx="469744" cy="259045"/>
    <xdr:sp macro="" textlink="">
      <xdr:nvSpPr>
        <xdr:cNvPr id="370" name="n_2mainValue【認定こども園・幼稚園・保育所】&#10;一人当たり面積">
          <a:extLst>
            <a:ext uri="{FF2B5EF4-FFF2-40B4-BE49-F238E27FC236}">
              <a16:creationId xmlns:a16="http://schemas.microsoft.com/office/drawing/2014/main" id="{00000000-0008-0000-0E00-000072010000}"/>
            </a:ext>
          </a:extLst>
        </xdr:cNvPr>
        <xdr:cNvSpPr txBox="1"/>
      </xdr:nvSpPr>
      <xdr:spPr>
        <a:xfrm>
          <a:off x="20199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22369</xdr:rowOff>
    </xdr:from>
    <xdr:ext cx="469744" cy="259045"/>
    <xdr:sp macro="" textlink="">
      <xdr:nvSpPr>
        <xdr:cNvPr id="371" name="n_3mainValue【認定こども園・幼稚園・保育所】&#10;一人当たり面積">
          <a:extLst>
            <a:ext uri="{FF2B5EF4-FFF2-40B4-BE49-F238E27FC236}">
              <a16:creationId xmlns:a16="http://schemas.microsoft.com/office/drawing/2014/main" id="{00000000-0008-0000-0E00-000073010000}"/>
            </a:ext>
          </a:extLst>
        </xdr:cNvPr>
        <xdr:cNvSpPr txBox="1"/>
      </xdr:nvSpPr>
      <xdr:spPr>
        <a:xfrm>
          <a:off x="19310427" y="636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6" name="【学校施設】&#10;有形固定資産減価償却率グラフ枠">
          <a:extLst>
            <a:ext uri="{FF2B5EF4-FFF2-40B4-BE49-F238E27FC236}">
              <a16:creationId xmlns:a16="http://schemas.microsoft.com/office/drawing/2014/main" id="{00000000-0008-0000-0E00-00008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0</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flipV="1">
          <a:off x="16318864" y="967957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398" name="【学校施設】&#10;有形固定資産減価償却率最小値テキスト">
          <a:extLst>
            <a:ext uri="{FF2B5EF4-FFF2-40B4-BE49-F238E27FC236}">
              <a16:creationId xmlns:a16="http://schemas.microsoft.com/office/drawing/2014/main" id="{00000000-0008-0000-0E00-00008E010000}"/>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400" name="【学校施設】&#10;有形固定資産減価償却率最大値テキスト">
          <a:extLst>
            <a:ext uri="{FF2B5EF4-FFF2-40B4-BE49-F238E27FC236}">
              <a16:creationId xmlns:a16="http://schemas.microsoft.com/office/drawing/2014/main" id="{00000000-0008-0000-0E00-000090010000}"/>
            </a:ext>
          </a:extLst>
        </xdr:cNvPr>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167657</xdr:rowOff>
    </xdr:from>
    <xdr:ext cx="405111" cy="259045"/>
    <xdr:sp macro="" textlink="">
      <xdr:nvSpPr>
        <xdr:cNvPr id="402" name="【学校施設】&#10;有形固定資産減価償却率平均値テキスト">
          <a:extLst>
            <a:ext uri="{FF2B5EF4-FFF2-40B4-BE49-F238E27FC236}">
              <a16:creationId xmlns:a16="http://schemas.microsoft.com/office/drawing/2014/main" id="{00000000-0008-0000-0E00-000092010000}"/>
            </a:ext>
          </a:extLst>
        </xdr:cNvPr>
        <xdr:cNvSpPr txBox="1"/>
      </xdr:nvSpPr>
      <xdr:spPr>
        <a:xfrm>
          <a:off x="16357600"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403" name="フローチャート: 判断 402">
          <a:extLst>
            <a:ext uri="{FF2B5EF4-FFF2-40B4-BE49-F238E27FC236}">
              <a16:creationId xmlns:a16="http://schemas.microsoft.com/office/drawing/2014/main" id="{00000000-0008-0000-0E00-000093010000}"/>
            </a:ext>
          </a:extLst>
        </xdr:cNvPr>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122283</xdr:rowOff>
    </xdr:from>
    <xdr:to>
      <xdr:col>81</xdr:col>
      <xdr:colOff>101600</xdr:colOff>
      <xdr:row>61</xdr:row>
      <xdr:rowOff>52433</xdr:rowOff>
    </xdr:to>
    <xdr:sp macro="" textlink="">
      <xdr:nvSpPr>
        <xdr:cNvPr id="404" name="フローチャート: 判断 403">
          <a:extLst>
            <a:ext uri="{FF2B5EF4-FFF2-40B4-BE49-F238E27FC236}">
              <a16:creationId xmlns:a16="http://schemas.microsoft.com/office/drawing/2014/main" id="{00000000-0008-0000-0E00-000094010000}"/>
            </a:ext>
          </a:extLst>
        </xdr:cNvPr>
        <xdr:cNvSpPr/>
      </xdr:nvSpPr>
      <xdr:spPr>
        <a:xfrm>
          <a:off x="15430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112485</xdr:rowOff>
    </xdr:from>
    <xdr:to>
      <xdr:col>76</xdr:col>
      <xdr:colOff>165100</xdr:colOff>
      <xdr:row>61</xdr:row>
      <xdr:rowOff>42635</xdr:rowOff>
    </xdr:to>
    <xdr:sp macro="" textlink="">
      <xdr:nvSpPr>
        <xdr:cNvPr id="405" name="フローチャート: 判断 404">
          <a:extLst>
            <a:ext uri="{FF2B5EF4-FFF2-40B4-BE49-F238E27FC236}">
              <a16:creationId xmlns:a16="http://schemas.microsoft.com/office/drawing/2014/main" id="{00000000-0008-0000-0E00-000095010000}"/>
            </a:ext>
          </a:extLst>
        </xdr:cNvPr>
        <xdr:cNvSpPr/>
      </xdr:nvSpPr>
      <xdr:spPr>
        <a:xfrm>
          <a:off x="14541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125549</xdr:rowOff>
    </xdr:from>
    <xdr:to>
      <xdr:col>72</xdr:col>
      <xdr:colOff>38100</xdr:colOff>
      <xdr:row>61</xdr:row>
      <xdr:rowOff>55699</xdr:rowOff>
    </xdr:to>
    <xdr:sp macro="" textlink="">
      <xdr:nvSpPr>
        <xdr:cNvPr id="406" name="フローチャート: 判断 405">
          <a:extLst>
            <a:ext uri="{FF2B5EF4-FFF2-40B4-BE49-F238E27FC236}">
              <a16:creationId xmlns:a16="http://schemas.microsoft.com/office/drawing/2014/main" id="{00000000-0008-0000-0E00-000096010000}"/>
            </a:ext>
          </a:extLst>
        </xdr:cNvPr>
        <xdr:cNvSpPr/>
      </xdr:nvSpPr>
      <xdr:spPr>
        <a:xfrm>
          <a:off x="13652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150041</xdr:rowOff>
    </xdr:from>
    <xdr:to>
      <xdr:col>67</xdr:col>
      <xdr:colOff>101600</xdr:colOff>
      <xdr:row>61</xdr:row>
      <xdr:rowOff>80191</xdr:rowOff>
    </xdr:to>
    <xdr:sp macro="" textlink="">
      <xdr:nvSpPr>
        <xdr:cNvPr id="407" name="フローチャート: 判断 406">
          <a:extLst>
            <a:ext uri="{FF2B5EF4-FFF2-40B4-BE49-F238E27FC236}">
              <a16:creationId xmlns:a16="http://schemas.microsoft.com/office/drawing/2014/main" id="{00000000-0008-0000-0E00-000097010000}"/>
            </a:ext>
          </a:extLst>
        </xdr:cNvPr>
        <xdr:cNvSpPr/>
      </xdr:nvSpPr>
      <xdr:spPr>
        <a:xfrm>
          <a:off x="12763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43906</xdr:rowOff>
    </xdr:from>
    <xdr:to>
      <xdr:col>81</xdr:col>
      <xdr:colOff>101600</xdr:colOff>
      <xdr:row>60</xdr:row>
      <xdr:rowOff>145506</xdr:rowOff>
    </xdr:to>
    <xdr:sp macro="" textlink="">
      <xdr:nvSpPr>
        <xdr:cNvPr id="413" name="楕円 412">
          <a:extLst>
            <a:ext uri="{FF2B5EF4-FFF2-40B4-BE49-F238E27FC236}">
              <a16:creationId xmlns:a16="http://schemas.microsoft.com/office/drawing/2014/main" id="{00000000-0008-0000-0E00-00009D010000}"/>
            </a:ext>
          </a:extLst>
        </xdr:cNvPr>
        <xdr:cNvSpPr/>
      </xdr:nvSpPr>
      <xdr:spPr>
        <a:xfrm>
          <a:off x="15430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39007</xdr:rowOff>
    </xdr:from>
    <xdr:to>
      <xdr:col>76</xdr:col>
      <xdr:colOff>165100</xdr:colOff>
      <xdr:row>59</xdr:row>
      <xdr:rowOff>140607</xdr:rowOff>
    </xdr:to>
    <xdr:sp macro="" textlink="">
      <xdr:nvSpPr>
        <xdr:cNvPr id="414" name="楕円 413">
          <a:extLst>
            <a:ext uri="{FF2B5EF4-FFF2-40B4-BE49-F238E27FC236}">
              <a16:creationId xmlns:a16="http://schemas.microsoft.com/office/drawing/2014/main" id="{00000000-0008-0000-0E00-00009E010000}"/>
            </a:ext>
          </a:extLst>
        </xdr:cNvPr>
        <xdr:cNvSpPr/>
      </xdr:nvSpPr>
      <xdr:spPr>
        <a:xfrm>
          <a:off x="14541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89807</xdr:rowOff>
    </xdr:from>
    <xdr:to>
      <xdr:col>81</xdr:col>
      <xdr:colOff>50800</xdr:colOff>
      <xdr:row>60</xdr:row>
      <xdr:rowOff>94706</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4592300" y="10205357"/>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6350</xdr:rowOff>
    </xdr:from>
    <xdr:to>
      <xdr:col>72</xdr:col>
      <xdr:colOff>38100</xdr:colOff>
      <xdr:row>59</xdr:row>
      <xdr:rowOff>107950</xdr:rowOff>
    </xdr:to>
    <xdr:sp macro="" textlink="">
      <xdr:nvSpPr>
        <xdr:cNvPr id="416" name="楕円 415">
          <a:extLst>
            <a:ext uri="{FF2B5EF4-FFF2-40B4-BE49-F238E27FC236}">
              <a16:creationId xmlns:a16="http://schemas.microsoft.com/office/drawing/2014/main" id="{00000000-0008-0000-0E00-0000A0010000}"/>
            </a:ext>
          </a:extLst>
        </xdr:cNvPr>
        <xdr:cNvSpPr/>
      </xdr:nvSpPr>
      <xdr:spPr>
        <a:xfrm>
          <a:off x="13652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57150</xdr:rowOff>
    </xdr:from>
    <xdr:to>
      <xdr:col>76</xdr:col>
      <xdr:colOff>114300</xdr:colOff>
      <xdr:row>59</xdr:row>
      <xdr:rowOff>89807</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3703300" y="10172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43560</xdr:rowOff>
    </xdr:from>
    <xdr:ext cx="405111" cy="259045"/>
    <xdr:sp macro="" textlink="">
      <xdr:nvSpPr>
        <xdr:cNvPr id="418" name="n_1aveValue【学校施設】&#10;有形固定資産減価償却率">
          <a:extLst>
            <a:ext uri="{FF2B5EF4-FFF2-40B4-BE49-F238E27FC236}">
              <a16:creationId xmlns:a16="http://schemas.microsoft.com/office/drawing/2014/main" id="{00000000-0008-0000-0E00-0000A2010000}"/>
            </a:ext>
          </a:extLst>
        </xdr:cNvPr>
        <xdr:cNvSpPr txBox="1"/>
      </xdr:nvSpPr>
      <xdr:spPr>
        <a:xfrm>
          <a:off x="152660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33762</xdr:rowOff>
    </xdr:from>
    <xdr:ext cx="405111" cy="259045"/>
    <xdr:sp macro="" textlink="">
      <xdr:nvSpPr>
        <xdr:cNvPr id="419" name="n_2aveValue【学校施設】&#10;有形固定資産減価償却率">
          <a:extLst>
            <a:ext uri="{FF2B5EF4-FFF2-40B4-BE49-F238E27FC236}">
              <a16:creationId xmlns:a16="http://schemas.microsoft.com/office/drawing/2014/main" id="{00000000-0008-0000-0E00-0000A3010000}"/>
            </a:ext>
          </a:extLst>
        </xdr:cNvPr>
        <xdr:cNvSpPr txBox="1"/>
      </xdr:nvSpPr>
      <xdr:spPr>
        <a:xfrm>
          <a:off x="14389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46826</xdr:rowOff>
    </xdr:from>
    <xdr:ext cx="405111" cy="259045"/>
    <xdr:sp macro="" textlink="">
      <xdr:nvSpPr>
        <xdr:cNvPr id="420" name="n_3aveValue【学校施設】&#10;有形固定資産減価償却率">
          <a:extLst>
            <a:ext uri="{FF2B5EF4-FFF2-40B4-BE49-F238E27FC236}">
              <a16:creationId xmlns:a16="http://schemas.microsoft.com/office/drawing/2014/main" id="{00000000-0008-0000-0E00-0000A4010000}"/>
            </a:ext>
          </a:extLst>
        </xdr:cNvPr>
        <xdr:cNvSpPr txBox="1"/>
      </xdr:nvSpPr>
      <xdr:spPr>
        <a:xfrm>
          <a:off x="13500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96718</xdr:rowOff>
    </xdr:from>
    <xdr:ext cx="405111" cy="259045"/>
    <xdr:sp macro="" textlink="">
      <xdr:nvSpPr>
        <xdr:cNvPr id="421" name="n_4aveValue【学校施設】&#10;有形固定資産減価償却率">
          <a:extLst>
            <a:ext uri="{FF2B5EF4-FFF2-40B4-BE49-F238E27FC236}">
              <a16:creationId xmlns:a16="http://schemas.microsoft.com/office/drawing/2014/main" id="{00000000-0008-0000-0E00-0000A5010000}"/>
            </a:ext>
          </a:extLst>
        </xdr:cNvPr>
        <xdr:cNvSpPr txBox="1"/>
      </xdr:nvSpPr>
      <xdr:spPr>
        <a:xfrm>
          <a:off x="12611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162033</xdr:rowOff>
    </xdr:from>
    <xdr:ext cx="405111" cy="259045"/>
    <xdr:sp macro="" textlink="">
      <xdr:nvSpPr>
        <xdr:cNvPr id="422" name="n_1mainValue【学校施設】&#10;有形固定資産減価償却率">
          <a:extLst>
            <a:ext uri="{FF2B5EF4-FFF2-40B4-BE49-F238E27FC236}">
              <a16:creationId xmlns:a16="http://schemas.microsoft.com/office/drawing/2014/main" id="{00000000-0008-0000-0E00-0000A6010000}"/>
            </a:ext>
          </a:extLst>
        </xdr:cNvPr>
        <xdr:cNvSpPr txBox="1"/>
      </xdr:nvSpPr>
      <xdr:spPr>
        <a:xfrm>
          <a:off x="152660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157134</xdr:rowOff>
    </xdr:from>
    <xdr:ext cx="405111" cy="259045"/>
    <xdr:sp macro="" textlink="">
      <xdr:nvSpPr>
        <xdr:cNvPr id="423" name="n_2mainValue【学校施設】&#10;有形固定資産減価償却率">
          <a:extLst>
            <a:ext uri="{FF2B5EF4-FFF2-40B4-BE49-F238E27FC236}">
              <a16:creationId xmlns:a16="http://schemas.microsoft.com/office/drawing/2014/main" id="{00000000-0008-0000-0E00-0000A7010000}"/>
            </a:ext>
          </a:extLst>
        </xdr:cNvPr>
        <xdr:cNvSpPr txBox="1"/>
      </xdr:nvSpPr>
      <xdr:spPr>
        <a:xfrm>
          <a:off x="14389744"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124477</xdr:rowOff>
    </xdr:from>
    <xdr:ext cx="405111" cy="259045"/>
    <xdr:sp macro="" textlink="">
      <xdr:nvSpPr>
        <xdr:cNvPr id="424" name="n_3mainValue【学校施設】&#10;有形固定資産減価償却率">
          <a:extLst>
            <a:ext uri="{FF2B5EF4-FFF2-40B4-BE49-F238E27FC236}">
              <a16:creationId xmlns:a16="http://schemas.microsoft.com/office/drawing/2014/main" id="{00000000-0008-0000-0E00-0000A8010000}"/>
            </a:ext>
          </a:extLst>
        </xdr:cNvPr>
        <xdr:cNvSpPr txBox="1"/>
      </xdr:nvSpPr>
      <xdr:spPr>
        <a:xfrm>
          <a:off x="13500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5" name="正方形/長方形 424">
          <a:extLst>
            <a:ext uri="{FF2B5EF4-FFF2-40B4-BE49-F238E27FC236}">
              <a16:creationId xmlns:a16="http://schemas.microsoft.com/office/drawing/2014/main" id="{00000000-0008-0000-0E00-0000A9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6" name="正方形/長方形 425">
          <a:extLst>
            <a:ext uri="{FF2B5EF4-FFF2-40B4-BE49-F238E27FC236}">
              <a16:creationId xmlns:a16="http://schemas.microsoft.com/office/drawing/2014/main" id="{00000000-0008-0000-0E00-0000AA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7" name="正方形/長方形 426">
          <a:extLst>
            <a:ext uri="{FF2B5EF4-FFF2-40B4-BE49-F238E27FC236}">
              <a16:creationId xmlns:a16="http://schemas.microsoft.com/office/drawing/2014/main" id="{00000000-0008-0000-0E00-0000AB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8" name="正方形/長方形 427">
          <a:extLst>
            <a:ext uri="{FF2B5EF4-FFF2-40B4-BE49-F238E27FC236}">
              <a16:creationId xmlns:a16="http://schemas.microsoft.com/office/drawing/2014/main" id="{00000000-0008-0000-0E00-0000AC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9" name="正方形/長方形 428">
          <a:extLst>
            <a:ext uri="{FF2B5EF4-FFF2-40B4-BE49-F238E27FC236}">
              <a16:creationId xmlns:a16="http://schemas.microsoft.com/office/drawing/2014/main" id="{00000000-0008-0000-0E00-0000AD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0" name="正方形/長方形 429">
          <a:extLst>
            <a:ext uri="{FF2B5EF4-FFF2-40B4-BE49-F238E27FC236}">
              <a16:creationId xmlns:a16="http://schemas.microsoft.com/office/drawing/2014/main" id="{00000000-0008-0000-0E00-0000AE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8" name="【学校施設】&#10;一人当たり面積グラフ枠">
          <a:extLst>
            <a:ext uri="{FF2B5EF4-FFF2-40B4-BE49-F238E27FC236}">
              <a16:creationId xmlns:a16="http://schemas.microsoft.com/office/drawing/2014/main" id="{00000000-0008-0000-0E00-0000C0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65151</xdr:rowOff>
    </xdr:from>
    <xdr:to>
      <xdr:col>116</xdr:col>
      <xdr:colOff>62864</xdr:colOff>
      <xdr:row>64</xdr:row>
      <xdr:rowOff>46863</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flipV="1">
          <a:off x="22160864" y="9666351"/>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50690</xdr:rowOff>
    </xdr:from>
    <xdr:ext cx="469744" cy="259045"/>
    <xdr:sp macro="" textlink="">
      <xdr:nvSpPr>
        <xdr:cNvPr id="450" name="【学校施設】&#10;一人当たり面積最小値テキスト">
          <a:extLst>
            <a:ext uri="{FF2B5EF4-FFF2-40B4-BE49-F238E27FC236}">
              <a16:creationId xmlns:a16="http://schemas.microsoft.com/office/drawing/2014/main" id="{00000000-0008-0000-0E00-0000C2010000}"/>
            </a:ext>
          </a:extLst>
        </xdr:cNvPr>
        <xdr:cNvSpPr txBox="1"/>
      </xdr:nvSpPr>
      <xdr:spPr>
        <a:xfrm>
          <a:off x="22199600" y="110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46863</xdr:rowOff>
    </xdr:from>
    <xdr:to>
      <xdr:col>116</xdr:col>
      <xdr:colOff>152400</xdr:colOff>
      <xdr:row>64</xdr:row>
      <xdr:rowOff>46863</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22072600" y="11019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11828</xdr:rowOff>
    </xdr:from>
    <xdr:ext cx="469744" cy="259045"/>
    <xdr:sp macro="" textlink="">
      <xdr:nvSpPr>
        <xdr:cNvPr id="452" name="【学校施設】&#10;一人当たり面積最大値テキスト">
          <a:extLst>
            <a:ext uri="{FF2B5EF4-FFF2-40B4-BE49-F238E27FC236}">
              <a16:creationId xmlns:a16="http://schemas.microsoft.com/office/drawing/2014/main" id="{00000000-0008-0000-0E00-0000C4010000}"/>
            </a:ext>
          </a:extLst>
        </xdr:cNvPr>
        <xdr:cNvSpPr txBox="1"/>
      </xdr:nvSpPr>
      <xdr:spPr>
        <a:xfrm>
          <a:off x="22199600" y="944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65151</xdr:rowOff>
    </xdr:from>
    <xdr:to>
      <xdr:col>116</xdr:col>
      <xdr:colOff>152400</xdr:colOff>
      <xdr:row>56</xdr:row>
      <xdr:rowOff>65151</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22072600" y="9666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131843</xdr:rowOff>
    </xdr:from>
    <xdr:ext cx="469744" cy="259045"/>
    <xdr:sp macro="" textlink="">
      <xdr:nvSpPr>
        <xdr:cNvPr id="454" name="【学校施設】&#10;一人当たり面積平均値テキスト">
          <a:extLst>
            <a:ext uri="{FF2B5EF4-FFF2-40B4-BE49-F238E27FC236}">
              <a16:creationId xmlns:a16="http://schemas.microsoft.com/office/drawing/2014/main" id="{00000000-0008-0000-0E00-0000C6010000}"/>
            </a:ext>
          </a:extLst>
        </xdr:cNvPr>
        <xdr:cNvSpPr txBox="1"/>
      </xdr:nvSpPr>
      <xdr:spPr>
        <a:xfrm>
          <a:off x="22199600" y="10590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153416</xdr:rowOff>
    </xdr:from>
    <xdr:to>
      <xdr:col>116</xdr:col>
      <xdr:colOff>114300</xdr:colOff>
      <xdr:row>62</xdr:row>
      <xdr:rowOff>83566</xdr:rowOff>
    </xdr:to>
    <xdr:sp macro="" textlink="">
      <xdr:nvSpPr>
        <xdr:cNvPr id="455" name="フローチャート: 判断 454">
          <a:extLst>
            <a:ext uri="{FF2B5EF4-FFF2-40B4-BE49-F238E27FC236}">
              <a16:creationId xmlns:a16="http://schemas.microsoft.com/office/drawing/2014/main" id="{00000000-0008-0000-0E00-0000C7010000}"/>
            </a:ext>
          </a:extLst>
        </xdr:cNvPr>
        <xdr:cNvSpPr/>
      </xdr:nvSpPr>
      <xdr:spPr>
        <a:xfrm>
          <a:off x="22110700" y="1061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26543</xdr:rowOff>
    </xdr:from>
    <xdr:to>
      <xdr:col>112</xdr:col>
      <xdr:colOff>38100</xdr:colOff>
      <xdr:row>62</xdr:row>
      <xdr:rowOff>128143</xdr:rowOff>
    </xdr:to>
    <xdr:sp macro="" textlink="">
      <xdr:nvSpPr>
        <xdr:cNvPr id="456" name="フローチャート: 判断 455">
          <a:extLst>
            <a:ext uri="{FF2B5EF4-FFF2-40B4-BE49-F238E27FC236}">
              <a16:creationId xmlns:a16="http://schemas.microsoft.com/office/drawing/2014/main" id="{00000000-0008-0000-0E00-0000C8010000}"/>
            </a:ext>
          </a:extLst>
        </xdr:cNvPr>
        <xdr:cNvSpPr/>
      </xdr:nvSpPr>
      <xdr:spPr>
        <a:xfrm>
          <a:off x="21272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34163</xdr:rowOff>
    </xdr:from>
    <xdr:to>
      <xdr:col>107</xdr:col>
      <xdr:colOff>101600</xdr:colOff>
      <xdr:row>62</xdr:row>
      <xdr:rowOff>135763</xdr:rowOff>
    </xdr:to>
    <xdr:sp macro="" textlink="">
      <xdr:nvSpPr>
        <xdr:cNvPr id="457" name="フローチャート: 判断 456">
          <a:extLst>
            <a:ext uri="{FF2B5EF4-FFF2-40B4-BE49-F238E27FC236}">
              <a16:creationId xmlns:a16="http://schemas.microsoft.com/office/drawing/2014/main" id="{00000000-0008-0000-0E00-0000C9010000}"/>
            </a:ext>
          </a:extLst>
        </xdr:cNvPr>
        <xdr:cNvSpPr/>
      </xdr:nvSpPr>
      <xdr:spPr>
        <a:xfrm>
          <a:off x="20383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37973</xdr:rowOff>
    </xdr:from>
    <xdr:to>
      <xdr:col>102</xdr:col>
      <xdr:colOff>165100</xdr:colOff>
      <xdr:row>62</xdr:row>
      <xdr:rowOff>139573</xdr:rowOff>
    </xdr:to>
    <xdr:sp macro="" textlink="">
      <xdr:nvSpPr>
        <xdr:cNvPr id="458" name="フローチャート: 判断 457">
          <a:extLst>
            <a:ext uri="{FF2B5EF4-FFF2-40B4-BE49-F238E27FC236}">
              <a16:creationId xmlns:a16="http://schemas.microsoft.com/office/drawing/2014/main" id="{00000000-0008-0000-0E00-0000CA010000}"/>
            </a:ext>
          </a:extLst>
        </xdr:cNvPr>
        <xdr:cNvSpPr/>
      </xdr:nvSpPr>
      <xdr:spPr>
        <a:xfrm>
          <a:off x="19494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69596</xdr:rowOff>
    </xdr:from>
    <xdr:to>
      <xdr:col>98</xdr:col>
      <xdr:colOff>38100</xdr:colOff>
      <xdr:row>61</xdr:row>
      <xdr:rowOff>171196</xdr:rowOff>
    </xdr:to>
    <xdr:sp macro="" textlink="">
      <xdr:nvSpPr>
        <xdr:cNvPr id="459" name="フローチャート: 判断 458">
          <a:extLst>
            <a:ext uri="{FF2B5EF4-FFF2-40B4-BE49-F238E27FC236}">
              <a16:creationId xmlns:a16="http://schemas.microsoft.com/office/drawing/2014/main" id="{00000000-0008-0000-0E00-0000CB010000}"/>
            </a:ext>
          </a:extLst>
        </xdr:cNvPr>
        <xdr:cNvSpPr/>
      </xdr:nvSpPr>
      <xdr:spPr>
        <a:xfrm>
          <a:off x="18605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171323</xdr:rowOff>
    </xdr:from>
    <xdr:to>
      <xdr:col>112</xdr:col>
      <xdr:colOff>38100</xdr:colOff>
      <xdr:row>64</xdr:row>
      <xdr:rowOff>101473</xdr:rowOff>
    </xdr:to>
    <xdr:sp macro="" textlink="">
      <xdr:nvSpPr>
        <xdr:cNvPr id="465" name="楕円 464">
          <a:extLst>
            <a:ext uri="{FF2B5EF4-FFF2-40B4-BE49-F238E27FC236}">
              <a16:creationId xmlns:a16="http://schemas.microsoft.com/office/drawing/2014/main" id="{00000000-0008-0000-0E00-0000D1010000}"/>
            </a:ext>
          </a:extLst>
        </xdr:cNvPr>
        <xdr:cNvSpPr/>
      </xdr:nvSpPr>
      <xdr:spPr>
        <a:xfrm>
          <a:off x="21272500" y="1097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44450</xdr:rowOff>
    </xdr:from>
    <xdr:to>
      <xdr:col>107</xdr:col>
      <xdr:colOff>101600</xdr:colOff>
      <xdr:row>63</xdr:row>
      <xdr:rowOff>146050</xdr:rowOff>
    </xdr:to>
    <xdr:sp macro="" textlink="">
      <xdr:nvSpPr>
        <xdr:cNvPr id="466" name="楕円 465">
          <a:extLst>
            <a:ext uri="{FF2B5EF4-FFF2-40B4-BE49-F238E27FC236}">
              <a16:creationId xmlns:a16="http://schemas.microsoft.com/office/drawing/2014/main" id="{00000000-0008-0000-0E00-0000D2010000}"/>
            </a:ext>
          </a:extLst>
        </xdr:cNvPr>
        <xdr:cNvSpPr/>
      </xdr:nvSpPr>
      <xdr:spPr>
        <a:xfrm>
          <a:off x="20383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95250</xdr:rowOff>
    </xdr:from>
    <xdr:to>
      <xdr:col>111</xdr:col>
      <xdr:colOff>177800</xdr:colOff>
      <xdr:row>64</xdr:row>
      <xdr:rowOff>50673</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20434300" y="10896600"/>
          <a:ext cx="889000" cy="1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41021</xdr:rowOff>
    </xdr:from>
    <xdr:to>
      <xdr:col>102</xdr:col>
      <xdr:colOff>165100</xdr:colOff>
      <xdr:row>63</xdr:row>
      <xdr:rowOff>142621</xdr:rowOff>
    </xdr:to>
    <xdr:sp macro="" textlink="">
      <xdr:nvSpPr>
        <xdr:cNvPr id="468" name="楕円 467">
          <a:extLst>
            <a:ext uri="{FF2B5EF4-FFF2-40B4-BE49-F238E27FC236}">
              <a16:creationId xmlns:a16="http://schemas.microsoft.com/office/drawing/2014/main" id="{00000000-0008-0000-0E00-0000D4010000}"/>
            </a:ext>
          </a:extLst>
        </xdr:cNvPr>
        <xdr:cNvSpPr/>
      </xdr:nvSpPr>
      <xdr:spPr>
        <a:xfrm>
          <a:off x="19494500" y="1084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91821</xdr:rowOff>
    </xdr:from>
    <xdr:to>
      <xdr:col>107</xdr:col>
      <xdr:colOff>50800</xdr:colOff>
      <xdr:row>63</xdr:row>
      <xdr:rowOff>95250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9545300" y="1089317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144670</xdr:rowOff>
    </xdr:from>
    <xdr:ext cx="469744" cy="259045"/>
    <xdr:sp macro="" textlink="">
      <xdr:nvSpPr>
        <xdr:cNvPr id="470" name="n_1aveValue【学校施設】&#10;一人当たり面積">
          <a:extLst>
            <a:ext uri="{FF2B5EF4-FFF2-40B4-BE49-F238E27FC236}">
              <a16:creationId xmlns:a16="http://schemas.microsoft.com/office/drawing/2014/main" id="{00000000-0008-0000-0E00-0000D6010000}"/>
            </a:ext>
          </a:extLst>
        </xdr:cNvPr>
        <xdr:cNvSpPr txBox="1"/>
      </xdr:nvSpPr>
      <xdr:spPr>
        <a:xfrm>
          <a:off x="21075727" y="104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152290</xdr:rowOff>
    </xdr:from>
    <xdr:ext cx="469744" cy="259045"/>
    <xdr:sp macro="" textlink="">
      <xdr:nvSpPr>
        <xdr:cNvPr id="471" name="n_2aveValue【学校施設】&#10;一人当たり面積">
          <a:extLst>
            <a:ext uri="{FF2B5EF4-FFF2-40B4-BE49-F238E27FC236}">
              <a16:creationId xmlns:a16="http://schemas.microsoft.com/office/drawing/2014/main" id="{00000000-0008-0000-0E00-0000D7010000}"/>
            </a:ext>
          </a:extLst>
        </xdr:cNvPr>
        <xdr:cNvSpPr txBox="1"/>
      </xdr:nvSpPr>
      <xdr:spPr>
        <a:xfrm>
          <a:off x="20199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156100</xdr:rowOff>
    </xdr:from>
    <xdr:ext cx="469744" cy="259045"/>
    <xdr:sp macro="" textlink="">
      <xdr:nvSpPr>
        <xdr:cNvPr id="472" name="n_3aveValue【学校施設】&#10;一人当たり面積">
          <a:extLst>
            <a:ext uri="{FF2B5EF4-FFF2-40B4-BE49-F238E27FC236}">
              <a16:creationId xmlns:a16="http://schemas.microsoft.com/office/drawing/2014/main" id="{00000000-0008-0000-0E00-0000D8010000}"/>
            </a:ext>
          </a:extLst>
        </xdr:cNvPr>
        <xdr:cNvSpPr txBox="1"/>
      </xdr:nvSpPr>
      <xdr:spPr>
        <a:xfrm>
          <a:off x="19310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16273</xdr:rowOff>
    </xdr:from>
    <xdr:ext cx="469744" cy="259045"/>
    <xdr:sp macro="" textlink="">
      <xdr:nvSpPr>
        <xdr:cNvPr id="473" name="n_4aveValue【学校施設】&#10;一人当たり面積">
          <a:extLst>
            <a:ext uri="{FF2B5EF4-FFF2-40B4-BE49-F238E27FC236}">
              <a16:creationId xmlns:a16="http://schemas.microsoft.com/office/drawing/2014/main" id="{00000000-0008-0000-0E00-0000D9010000}"/>
            </a:ext>
          </a:extLst>
        </xdr:cNvPr>
        <xdr:cNvSpPr txBox="1"/>
      </xdr:nvSpPr>
      <xdr:spPr>
        <a:xfrm>
          <a:off x="18421427" y="1030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92600</xdr:rowOff>
    </xdr:from>
    <xdr:ext cx="469744" cy="259045"/>
    <xdr:sp macro="" textlink="">
      <xdr:nvSpPr>
        <xdr:cNvPr id="474" name="n_1mainValue【学校施設】&#10;一人当たり面積">
          <a:extLst>
            <a:ext uri="{FF2B5EF4-FFF2-40B4-BE49-F238E27FC236}">
              <a16:creationId xmlns:a16="http://schemas.microsoft.com/office/drawing/2014/main" id="{00000000-0008-0000-0E00-0000DA010000}"/>
            </a:ext>
          </a:extLst>
        </xdr:cNvPr>
        <xdr:cNvSpPr txBox="1"/>
      </xdr:nvSpPr>
      <xdr:spPr>
        <a:xfrm>
          <a:off x="21075727" y="1106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137177</xdr:rowOff>
    </xdr:from>
    <xdr:ext cx="469744" cy="259045"/>
    <xdr:sp macro="" textlink="">
      <xdr:nvSpPr>
        <xdr:cNvPr id="475" name="n_2mainValue【学校施設】&#10;一人当たり面積">
          <a:extLst>
            <a:ext uri="{FF2B5EF4-FFF2-40B4-BE49-F238E27FC236}">
              <a16:creationId xmlns:a16="http://schemas.microsoft.com/office/drawing/2014/main" id="{00000000-0008-0000-0E00-0000DB010000}"/>
            </a:ext>
          </a:extLst>
        </xdr:cNvPr>
        <xdr:cNvSpPr txBox="1"/>
      </xdr:nvSpPr>
      <xdr:spPr>
        <a:xfrm>
          <a:off x="20199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133748</xdr:rowOff>
    </xdr:from>
    <xdr:ext cx="469744" cy="259045"/>
    <xdr:sp macro="" textlink="">
      <xdr:nvSpPr>
        <xdr:cNvPr id="476" name="n_3mainValue【学校施設】&#10;一人当たり面積">
          <a:extLst>
            <a:ext uri="{FF2B5EF4-FFF2-40B4-BE49-F238E27FC236}">
              <a16:creationId xmlns:a16="http://schemas.microsoft.com/office/drawing/2014/main" id="{00000000-0008-0000-0E00-0000DC010000}"/>
            </a:ext>
          </a:extLst>
        </xdr:cNvPr>
        <xdr:cNvSpPr txBox="1"/>
      </xdr:nvSpPr>
      <xdr:spPr>
        <a:xfrm>
          <a:off x="19310427" y="1093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8" name="正方形/長方形 477">
          <a:extLst>
            <a:ext uri="{FF2B5EF4-FFF2-40B4-BE49-F238E27FC236}">
              <a16:creationId xmlns:a16="http://schemas.microsoft.com/office/drawing/2014/main" id="{00000000-0008-0000-0E00-0000DE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9" name="正方形/長方形 478">
          <a:extLst>
            <a:ext uri="{FF2B5EF4-FFF2-40B4-BE49-F238E27FC236}">
              <a16:creationId xmlns:a16="http://schemas.microsoft.com/office/drawing/2014/main" id="{00000000-0008-0000-0E00-0000DF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0" name="正方形/長方形 479">
          <a:extLst>
            <a:ext uri="{FF2B5EF4-FFF2-40B4-BE49-F238E27FC236}">
              <a16:creationId xmlns:a16="http://schemas.microsoft.com/office/drawing/2014/main" id="{00000000-0008-0000-0E00-0000E0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1" name="正方形/長方形 480">
          <a:extLst>
            <a:ext uri="{FF2B5EF4-FFF2-40B4-BE49-F238E27FC236}">
              <a16:creationId xmlns:a16="http://schemas.microsoft.com/office/drawing/2014/main" id="{00000000-0008-0000-0E00-0000E1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2" name="正方形/長方形 481">
          <a:extLst>
            <a:ext uri="{FF2B5EF4-FFF2-40B4-BE49-F238E27FC236}">
              <a16:creationId xmlns:a16="http://schemas.microsoft.com/office/drawing/2014/main" id="{00000000-0008-0000-0E00-0000E2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3" name="正方形/長方形 482">
          <a:extLst>
            <a:ext uri="{FF2B5EF4-FFF2-40B4-BE49-F238E27FC236}">
              <a16:creationId xmlns:a16="http://schemas.microsoft.com/office/drawing/2014/main" id="{00000000-0008-0000-0E00-0000E3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児童館】&#10;有形固定資産減価償却率グラフ枠">
          <a:extLst>
            <a:ext uri="{FF2B5EF4-FFF2-40B4-BE49-F238E27FC236}">
              <a16:creationId xmlns:a16="http://schemas.microsoft.com/office/drawing/2014/main" id="{00000000-0008-0000-0E00-0000F5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75656</xdr:rowOff>
    </xdr:from>
    <xdr:to>
      <xdr:col>85</xdr:col>
      <xdr:colOff>126364</xdr:colOff>
      <xdr:row>86</xdr:row>
      <xdr:rowOff>168729</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flipV="1">
          <a:off x="16318864" y="13448756"/>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03" name="【児童館】&#10;有形固定資産減価償却率最小値テキスト">
          <a:extLst>
            <a:ext uri="{FF2B5EF4-FFF2-40B4-BE49-F238E27FC236}">
              <a16:creationId xmlns:a16="http://schemas.microsoft.com/office/drawing/2014/main" id="{00000000-0008-0000-0E00-0000F701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22333</xdr:rowOff>
    </xdr:from>
    <xdr:ext cx="405111" cy="259045"/>
    <xdr:sp macro="" textlink="">
      <xdr:nvSpPr>
        <xdr:cNvPr id="505" name="【児童館】&#10;有形固定資産減価償却率最大値テキスト">
          <a:extLst>
            <a:ext uri="{FF2B5EF4-FFF2-40B4-BE49-F238E27FC236}">
              <a16:creationId xmlns:a16="http://schemas.microsoft.com/office/drawing/2014/main" id="{00000000-0008-0000-0E00-0000F9010000}"/>
            </a:ext>
          </a:extLst>
        </xdr:cNvPr>
        <xdr:cNvSpPr txBox="1"/>
      </xdr:nvSpPr>
      <xdr:spPr>
        <a:xfrm>
          <a:off x="16357600" y="1322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75656</xdr:rowOff>
    </xdr:from>
    <xdr:to>
      <xdr:col>86</xdr:col>
      <xdr:colOff>25400</xdr:colOff>
      <xdr:row>78</xdr:row>
      <xdr:rowOff>75656</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6230600" y="1344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xdr:rowOff>
    </xdr:from>
    <xdr:ext cx="405111" cy="259045"/>
    <xdr:sp macro="" textlink="">
      <xdr:nvSpPr>
        <xdr:cNvPr id="507" name="【児童館】&#10;有形固定資産減価償却率平均値テキスト">
          <a:extLst>
            <a:ext uri="{FF2B5EF4-FFF2-40B4-BE49-F238E27FC236}">
              <a16:creationId xmlns:a16="http://schemas.microsoft.com/office/drawing/2014/main" id="{00000000-0008-0000-0E00-0000FB010000}"/>
            </a:ext>
          </a:extLst>
        </xdr:cNvPr>
        <xdr:cNvSpPr txBox="1"/>
      </xdr:nvSpPr>
      <xdr:spPr>
        <a:xfrm>
          <a:off x="16357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508" name="フローチャート: 判断 507">
          <a:extLst>
            <a:ext uri="{FF2B5EF4-FFF2-40B4-BE49-F238E27FC236}">
              <a16:creationId xmlns:a16="http://schemas.microsoft.com/office/drawing/2014/main" id="{00000000-0008-0000-0E00-0000FC010000}"/>
            </a:ext>
          </a:extLst>
        </xdr:cNvPr>
        <xdr:cNvSpPr/>
      </xdr:nvSpPr>
      <xdr:spPr>
        <a:xfrm>
          <a:off x="16268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132624</xdr:rowOff>
    </xdr:from>
    <xdr:to>
      <xdr:col>81</xdr:col>
      <xdr:colOff>101600</xdr:colOff>
      <xdr:row>83</xdr:row>
      <xdr:rowOff>62774</xdr:rowOff>
    </xdr:to>
    <xdr:sp macro="" textlink="">
      <xdr:nvSpPr>
        <xdr:cNvPr id="509" name="フローチャート: 判断 508">
          <a:extLst>
            <a:ext uri="{FF2B5EF4-FFF2-40B4-BE49-F238E27FC236}">
              <a16:creationId xmlns:a16="http://schemas.microsoft.com/office/drawing/2014/main" id="{00000000-0008-0000-0E00-0000FD010000}"/>
            </a:ext>
          </a:extLst>
        </xdr:cNvPr>
        <xdr:cNvSpPr/>
      </xdr:nvSpPr>
      <xdr:spPr>
        <a:xfrm>
          <a:off x="15430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510" name="フローチャート: 判断 509">
          <a:extLst>
            <a:ext uri="{FF2B5EF4-FFF2-40B4-BE49-F238E27FC236}">
              <a16:creationId xmlns:a16="http://schemas.microsoft.com/office/drawing/2014/main" id="{00000000-0008-0000-0E00-0000FE010000}"/>
            </a:ext>
          </a:extLst>
        </xdr:cNvPr>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21589</xdr:rowOff>
    </xdr:from>
    <xdr:to>
      <xdr:col>72</xdr:col>
      <xdr:colOff>38100</xdr:colOff>
      <xdr:row>82</xdr:row>
      <xdr:rowOff>123189</xdr:rowOff>
    </xdr:to>
    <xdr:sp macro="" textlink="">
      <xdr:nvSpPr>
        <xdr:cNvPr id="511" name="フローチャート: 判断 510">
          <a:extLst>
            <a:ext uri="{FF2B5EF4-FFF2-40B4-BE49-F238E27FC236}">
              <a16:creationId xmlns:a16="http://schemas.microsoft.com/office/drawing/2014/main" id="{00000000-0008-0000-0E00-0000FF010000}"/>
            </a:ext>
          </a:extLst>
        </xdr:cNvPr>
        <xdr:cNvSpPr/>
      </xdr:nvSpPr>
      <xdr:spPr>
        <a:xfrm>
          <a:off x="13652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11793</xdr:rowOff>
    </xdr:from>
    <xdr:to>
      <xdr:col>67</xdr:col>
      <xdr:colOff>101600</xdr:colOff>
      <xdr:row>83</xdr:row>
      <xdr:rowOff>113393</xdr:rowOff>
    </xdr:to>
    <xdr:sp macro="" textlink="">
      <xdr:nvSpPr>
        <xdr:cNvPr id="512" name="フローチャート: 判断 511">
          <a:extLst>
            <a:ext uri="{FF2B5EF4-FFF2-40B4-BE49-F238E27FC236}">
              <a16:creationId xmlns:a16="http://schemas.microsoft.com/office/drawing/2014/main" id="{00000000-0008-0000-0E00-000000020000}"/>
            </a:ext>
          </a:extLst>
        </xdr:cNvPr>
        <xdr:cNvSpPr/>
      </xdr:nvSpPr>
      <xdr:spPr>
        <a:xfrm>
          <a:off x="12763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518" name="楕円 517">
          <a:extLst>
            <a:ext uri="{FF2B5EF4-FFF2-40B4-BE49-F238E27FC236}">
              <a16:creationId xmlns:a16="http://schemas.microsoft.com/office/drawing/2014/main" id="{00000000-0008-0000-0E00-000006020000}"/>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117929</xdr:rowOff>
    </xdr:from>
    <xdr:to>
      <xdr:col>76</xdr:col>
      <xdr:colOff>165100</xdr:colOff>
      <xdr:row>87</xdr:row>
      <xdr:rowOff>48079</xdr:rowOff>
    </xdr:to>
    <xdr:sp macro="" textlink="">
      <xdr:nvSpPr>
        <xdr:cNvPr id="519" name="楕円 518">
          <a:extLst>
            <a:ext uri="{FF2B5EF4-FFF2-40B4-BE49-F238E27FC236}">
              <a16:creationId xmlns:a16="http://schemas.microsoft.com/office/drawing/2014/main" id="{00000000-0008-0000-0E00-000007020000}"/>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521" name="楕円 520">
          <a:extLst>
            <a:ext uri="{FF2B5EF4-FFF2-40B4-BE49-F238E27FC236}">
              <a16:creationId xmlns:a16="http://schemas.microsoft.com/office/drawing/2014/main" id="{00000000-0008-0000-0E00-000009020000}"/>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79301</xdr:rowOff>
    </xdr:from>
    <xdr:ext cx="405111" cy="259045"/>
    <xdr:sp macro="" textlink="">
      <xdr:nvSpPr>
        <xdr:cNvPr id="523" name="n_1aveValue【児童館】&#10;有形固定資産減価償却率">
          <a:extLst>
            <a:ext uri="{FF2B5EF4-FFF2-40B4-BE49-F238E27FC236}">
              <a16:creationId xmlns:a16="http://schemas.microsoft.com/office/drawing/2014/main" id="{00000000-0008-0000-0E00-00000B020000}"/>
            </a:ext>
          </a:extLst>
        </xdr:cNvPr>
        <xdr:cNvSpPr txBox="1"/>
      </xdr:nvSpPr>
      <xdr:spPr>
        <a:xfrm>
          <a:off x="15266044" y="1396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49909</xdr:rowOff>
    </xdr:from>
    <xdr:ext cx="405111" cy="259045"/>
    <xdr:sp macro="" textlink="">
      <xdr:nvSpPr>
        <xdr:cNvPr id="524" name="n_2aveValue【児童館】&#10;有形固定資産減価償却率">
          <a:extLst>
            <a:ext uri="{FF2B5EF4-FFF2-40B4-BE49-F238E27FC236}">
              <a16:creationId xmlns:a16="http://schemas.microsoft.com/office/drawing/2014/main" id="{00000000-0008-0000-0E00-00000C020000}"/>
            </a:ext>
          </a:extLst>
        </xdr:cNvPr>
        <xdr:cNvSpPr txBox="1"/>
      </xdr:nvSpPr>
      <xdr:spPr>
        <a:xfrm>
          <a:off x="14389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139716</xdr:rowOff>
    </xdr:from>
    <xdr:ext cx="405111" cy="259045"/>
    <xdr:sp macro="" textlink="">
      <xdr:nvSpPr>
        <xdr:cNvPr id="525" name="n_3aveValue【児童館】&#10;有形固定資産減価償却率">
          <a:extLst>
            <a:ext uri="{FF2B5EF4-FFF2-40B4-BE49-F238E27FC236}">
              <a16:creationId xmlns:a16="http://schemas.microsoft.com/office/drawing/2014/main" id="{00000000-0008-0000-0E00-00000D020000}"/>
            </a:ext>
          </a:extLst>
        </xdr:cNvPr>
        <xdr:cNvSpPr txBox="1"/>
      </xdr:nvSpPr>
      <xdr:spPr>
        <a:xfrm>
          <a:off x="13500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129920</xdr:rowOff>
    </xdr:from>
    <xdr:ext cx="405111" cy="259045"/>
    <xdr:sp macro="" textlink="">
      <xdr:nvSpPr>
        <xdr:cNvPr id="526" name="n_4aveValue【児童館】&#10;有形固定資産減価償却率">
          <a:extLst>
            <a:ext uri="{FF2B5EF4-FFF2-40B4-BE49-F238E27FC236}">
              <a16:creationId xmlns:a16="http://schemas.microsoft.com/office/drawing/2014/main" id="{00000000-0008-0000-0E00-00000E020000}"/>
            </a:ext>
          </a:extLst>
        </xdr:cNvPr>
        <xdr:cNvSpPr txBox="1"/>
      </xdr:nvSpPr>
      <xdr:spPr>
        <a:xfrm>
          <a:off x="12611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527" name="n_1mainValue【児童館】&#10;有形固定資産減価償却率">
          <a:extLst>
            <a:ext uri="{FF2B5EF4-FFF2-40B4-BE49-F238E27FC236}">
              <a16:creationId xmlns:a16="http://schemas.microsoft.com/office/drawing/2014/main" id="{00000000-0008-0000-0E00-00000F020000}"/>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528" name="n_2mainValue【児童館】&#10;有形固定資産減価償却率">
          <a:extLst>
            <a:ext uri="{FF2B5EF4-FFF2-40B4-BE49-F238E27FC236}">
              <a16:creationId xmlns:a16="http://schemas.microsoft.com/office/drawing/2014/main" id="{00000000-0008-0000-0E00-000010020000}"/>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529" name="n_3mainValue【児童館】&#10;有形固定資産減価償却率">
          <a:extLst>
            <a:ext uri="{FF2B5EF4-FFF2-40B4-BE49-F238E27FC236}">
              <a16:creationId xmlns:a16="http://schemas.microsoft.com/office/drawing/2014/main" id="{00000000-0008-0000-0E00-000011020000}"/>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4" name="正方形/長方形 533">
          <a:extLst>
            <a:ext uri="{FF2B5EF4-FFF2-40B4-BE49-F238E27FC236}">
              <a16:creationId xmlns:a16="http://schemas.microsoft.com/office/drawing/2014/main" id="{00000000-0008-0000-0E00-00001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5" name="正方形/長方形 534">
          <a:extLst>
            <a:ext uri="{FF2B5EF4-FFF2-40B4-BE49-F238E27FC236}">
              <a16:creationId xmlns:a16="http://schemas.microsoft.com/office/drawing/2014/main" id="{00000000-0008-0000-0E00-00001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6" name="正方形/長方形 535">
          <a:extLst>
            <a:ext uri="{FF2B5EF4-FFF2-40B4-BE49-F238E27FC236}">
              <a16:creationId xmlns:a16="http://schemas.microsoft.com/office/drawing/2014/main" id="{00000000-0008-0000-0E00-00001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7" name="正方形/長方形 536">
          <a:extLst>
            <a:ext uri="{FF2B5EF4-FFF2-40B4-BE49-F238E27FC236}">
              <a16:creationId xmlns:a16="http://schemas.microsoft.com/office/drawing/2014/main" id="{00000000-0008-0000-0E00-000019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5" name="【児童館】&#10;一人当たり面積グラフ枠">
          <a:extLst>
            <a:ext uri="{FF2B5EF4-FFF2-40B4-BE49-F238E27FC236}">
              <a16:creationId xmlns:a16="http://schemas.microsoft.com/office/drawing/2014/main" id="{00000000-0008-0000-0E00-00002B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87</xdr:row>
      <xdr:rowOff>46264</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flipV="1">
          <a:off x="22160864" y="13378543"/>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50091</xdr:rowOff>
    </xdr:from>
    <xdr:ext cx="469744" cy="259045"/>
    <xdr:sp macro="" textlink="">
      <xdr:nvSpPr>
        <xdr:cNvPr id="557" name="【児童館】&#10;一人当たり面積最小値テキスト">
          <a:extLst>
            <a:ext uri="{FF2B5EF4-FFF2-40B4-BE49-F238E27FC236}">
              <a16:creationId xmlns:a16="http://schemas.microsoft.com/office/drawing/2014/main" id="{00000000-0008-0000-0E00-00002D020000}"/>
            </a:ext>
          </a:extLst>
        </xdr:cNvPr>
        <xdr:cNvSpPr txBox="1"/>
      </xdr:nvSpPr>
      <xdr:spPr>
        <a:xfrm>
          <a:off x="22199600" y="1496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46264</xdr:rowOff>
    </xdr:from>
    <xdr:to>
      <xdr:col>116</xdr:col>
      <xdr:colOff>152400</xdr:colOff>
      <xdr:row>87</xdr:row>
      <xdr:rowOff>46264</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22072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559" name="【児童館】&#10;一人当たり面積最大値テキスト">
          <a:extLst>
            <a:ext uri="{FF2B5EF4-FFF2-40B4-BE49-F238E27FC236}">
              <a16:creationId xmlns:a16="http://schemas.microsoft.com/office/drawing/2014/main" id="{00000000-0008-0000-0E00-00002F020000}"/>
            </a:ext>
          </a:extLst>
        </xdr:cNvPr>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55534</xdr:rowOff>
    </xdr:from>
    <xdr:ext cx="469744" cy="259045"/>
    <xdr:sp macro="" textlink="">
      <xdr:nvSpPr>
        <xdr:cNvPr id="561" name="【児童館】&#10;一人当たり面積平均値テキスト">
          <a:extLst>
            <a:ext uri="{FF2B5EF4-FFF2-40B4-BE49-F238E27FC236}">
              <a16:creationId xmlns:a16="http://schemas.microsoft.com/office/drawing/2014/main" id="{00000000-0008-0000-0E00-000031020000}"/>
            </a:ext>
          </a:extLst>
        </xdr:cNvPr>
        <xdr:cNvSpPr txBox="1"/>
      </xdr:nvSpPr>
      <xdr:spPr>
        <a:xfrm>
          <a:off x="22199600" y="1428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562" name="フローチャート: 判断 561">
          <a:extLst>
            <a:ext uri="{FF2B5EF4-FFF2-40B4-BE49-F238E27FC236}">
              <a16:creationId xmlns:a16="http://schemas.microsoft.com/office/drawing/2014/main" id="{00000000-0008-0000-0E00-000032020000}"/>
            </a:ext>
          </a:extLst>
        </xdr:cNvPr>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126093</xdr:rowOff>
    </xdr:from>
    <xdr:to>
      <xdr:col>112</xdr:col>
      <xdr:colOff>38100</xdr:colOff>
      <xdr:row>84</xdr:row>
      <xdr:rowOff>56243</xdr:rowOff>
    </xdr:to>
    <xdr:sp macro="" textlink="">
      <xdr:nvSpPr>
        <xdr:cNvPr id="563" name="フローチャート: 判断 562">
          <a:extLst>
            <a:ext uri="{FF2B5EF4-FFF2-40B4-BE49-F238E27FC236}">
              <a16:creationId xmlns:a16="http://schemas.microsoft.com/office/drawing/2014/main" id="{00000000-0008-0000-0E00-000033020000}"/>
            </a:ext>
          </a:extLst>
        </xdr:cNvPr>
        <xdr:cNvSpPr/>
      </xdr:nvSpPr>
      <xdr:spPr>
        <a:xfrm>
          <a:off x="212725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36286</xdr:rowOff>
    </xdr:from>
    <xdr:to>
      <xdr:col>107</xdr:col>
      <xdr:colOff>101600</xdr:colOff>
      <xdr:row>84</xdr:row>
      <xdr:rowOff>137886</xdr:rowOff>
    </xdr:to>
    <xdr:sp macro="" textlink="">
      <xdr:nvSpPr>
        <xdr:cNvPr id="564" name="フローチャート: 判断 563">
          <a:extLst>
            <a:ext uri="{FF2B5EF4-FFF2-40B4-BE49-F238E27FC236}">
              <a16:creationId xmlns:a16="http://schemas.microsoft.com/office/drawing/2014/main" id="{00000000-0008-0000-0E00-000034020000}"/>
            </a:ext>
          </a:extLst>
        </xdr:cNvPr>
        <xdr:cNvSpPr/>
      </xdr:nvSpPr>
      <xdr:spPr>
        <a:xfrm>
          <a:off x="20383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85271</xdr:rowOff>
    </xdr:from>
    <xdr:to>
      <xdr:col>102</xdr:col>
      <xdr:colOff>165100</xdr:colOff>
      <xdr:row>85</xdr:row>
      <xdr:rowOff>15421</xdr:rowOff>
    </xdr:to>
    <xdr:sp macro="" textlink="">
      <xdr:nvSpPr>
        <xdr:cNvPr id="565" name="フローチャート: 判断 564">
          <a:extLst>
            <a:ext uri="{FF2B5EF4-FFF2-40B4-BE49-F238E27FC236}">
              <a16:creationId xmlns:a16="http://schemas.microsoft.com/office/drawing/2014/main" id="{00000000-0008-0000-0E00-000035020000}"/>
            </a:ext>
          </a:extLst>
        </xdr:cNvPr>
        <xdr:cNvSpPr/>
      </xdr:nvSpPr>
      <xdr:spPr>
        <a:xfrm>
          <a:off x="19494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566" name="フローチャート: 判断 565">
          <a:extLst>
            <a:ext uri="{FF2B5EF4-FFF2-40B4-BE49-F238E27FC236}">
              <a16:creationId xmlns:a16="http://schemas.microsoft.com/office/drawing/2014/main" id="{00000000-0008-0000-0E00-000036020000}"/>
            </a:ext>
          </a:extLst>
        </xdr:cNvPr>
        <xdr:cNvSpPr/>
      </xdr:nvSpPr>
      <xdr:spPr>
        <a:xfrm>
          <a:off x="18605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150586</xdr:rowOff>
    </xdr:from>
    <xdr:to>
      <xdr:col>112</xdr:col>
      <xdr:colOff>38100</xdr:colOff>
      <xdr:row>87</xdr:row>
      <xdr:rowOff>80736</xdr:rowOff>
    </xdr:to>
    <xdr:sp macro="" textlink="">
      <xdr:nvSpPr>
        <xdr:cNvPr id="572" name="楕円 571">
          <a:extLst>
            <a:ext uri="{FF2B5EF4-FFF2-40B4-BE49-F238E27FC236}">
              <a16:creationId xmlns:a16="http://schemas.microsoft.com/office/drawing/2014/main" id="{00000000-0008-0000-0E00-00003C020000}"/>
            </a:ext>
          </a:extLst>
        </xdr:cNvPr>
        <xdr:cNvSpPr/>
      </xdr:nvSpPr>
      <xdr:spPr>
        <a:xfrm>
          <a:off x="21272500" y="1489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166914</xdr:rowOff>
    </xdr:from>
    <xdr:to>
      <xdr:col>107</xdr:col>
      <xdr:colOff>101600</xdr:colOff>
      <xdr:row>87</xdr:row>
      <xdr:rowOff>97064</xdr:rowOff>
    </xdr:to>
    <xdr:sp macro="" textlink="">
      <xdr:nvSpPr>
        <xdr:cNvPr id="573" name="楕円 572">
          <a:extLst>
            <a:ext uri="{FF2B5EF4-FFF2-40B4-BE49-F238E27FC236}">
              <a16:creationId xmlns:a16="http://schemas.microsoft.com/office/drawing/2014/main" id="{00000000-0008-0000-0E00-00003D020000}"/>
            </a:ext>
          </a:extLst>
        </xdr:cNvPr>
        <xdr:cNvSpPr/>
      </xdr:nvSpPr>
      <xdr:spPr>
        <a:xfrm>
          <a:off x="20383500" y="1491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87</xdr:row>
      <xdr:rowOff>29936</xdr:rowOff>
    </xdr:from>
    <xdr:to>
      <xdr:col>111</xdr:col>
      <xdr:colOff>177800</xdr:colOff>
      <xdr:row>87</xdr:row>
      <xdr:rowOff>46264</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flipV="1">
          <a:off x="20434300" y="149460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150586</xdr:rowOff>
    </xdr:from>
    <xdr:to>
      <xdr:col>102</xdr:col>
      <xdr:colOff>165100</xdr:colOff>
      <xdr:row>87</xdr:row>
      <xdr:rowOff>80736</xdr:rowOff>
    </xdr:to>
    <xdr:sp macro="" textlink="">
      <xdr:nvSpPr>
        <xdr:cNvPr id="575" name="楕円 574">
          <a:extLst>
            <a:ext uri="{FF2B5EF4-FFF2-40B4-BE49-F238E27FC236}">
              <a16:creationId xmlns:a16="http://schemas.microsoft.com/office/drawing/2014/main" id="{00000000-0008-0000-0E00-00003F020000}"/>
            </a:ext>
          </a:extLst>
        </xdr:cNvPr>
        <xdr:cNvSpPr/>
      </xdr:nvSpPr>
      <xdr:spPr>
        <a:xfrm>
          <a:off x="19494500" y="1489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87</xdr:row>
      <xdr:rowOff>29936</xdr:rowOff>
    </xdr:from>
    <xdr:to>
      <xdr:col>107</xdr:col>
      <xdr:colOff>50800</xdr:colOff>
      <xdr:row>87</xdr:row>
      <xdr:rowOff>46264</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9545300" y="149460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72770</xdr:rowOff>
    </xdr:from>
    <xdr:ext cx="469744" cy="259045"/>
    <xdr:sp macro="" textlink="">
      <xdr:nvSpPr>
        <xdr:cNvPr id="577" name="n_1aveValue【児童館】&#10;一人当たり面積">
          <a:extLst>
            <a:ext uri="{FF2B5EF4-FFF2-40B4-BE49-F238E27FC236}">
              <a16:creationId xmlns:a16="http://schemas.microsoft.com/office/drawing/2014/main" id="{00000000-0008-0000-0E00-000041020000}"/>
            </a:ext>
          </a:extLst>
        </xdr:cNvPr>
        <xdr:cNvSpPr txBox="1"/>
      </xdr:nvSpPr>
      <xdr:spPr>
        <a:xfrm>
          <a:off x="21075727" y="141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154413</xdr:rowOff>
    </xdr:from>
    <xdr:ext cx="469744" cy="259045"/>
    <xdr:sp macro="" textlink="">
      <xdr:nvSpPr>
        <xdr:cNvPr id="578" name="n_2aveValue【児童館】&#10;一人当たり面積">
          <a:extLst>
            <a:ext uri="{FF2B5EF4-FFF2-40B4-BE49-F238E27FC236}">
              <a16:creationId xmlns:a16="http://schemas.microsoft.com/office/drawing/2014/main" id="{00000000-0008-0000-0E00-000042020000}"/>
            </a:ext>
          </a:extLst>
        </xdr:cNvPr>
        <xdr:cNvSpPr txBox="1"/>
      </xdr:nvSpPr>
      <xdr:spPr>
        <a:xfrm>
          <a:off x="20199427" y="142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31948</xdr:rowOff>
    </xdr:from>
    <xdr:ext cx="469744" cy="259045"/>
    <xdr:sp macro="" textlink="">
      <xdr:nvSpPr>
        <xdr:cNvPr id="579" name="n_3aveValue【児童館】&#10;一人当たり面積">
          <a:extLst>
            <a:ext uri="{FF2B5EF4-FFF2-40B4-BE49-F238E27FC236}">
              <a16:creationId xmlns:a16="http://schemas.microsoft.com/office/drawing/2014/main" id="{00000000-0008-0000-0E00-000043020000}"/>
            </a:ext>
          </a:extLst>
        </xdr:cNvPr>
        <xdr:cNvSpPr txBox="1"/>
      </xdr:nvSpPr>
      <xdr:spPr>
        <a:xfrm>
          <a:off x="19310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80934</xdr:rowOff>
    </xdr:from>
    <xdr:ext cx="469744" cy="259045"/>
    <xdr:sp macro="" textlink="">
      <xdr:nvSpPr>
        <xdr:cNvPr id="580" name="n_4aveValue【児童館】&#10;一人当たり面積">
          <a:extLst>
            <a:ext uri="{FF2B5EF4-FFF2-40B4-BE49-F238E27FC236}">
              <a16:creationId xmlns:a16="http://schemas.microsoft.com/office/drawing/2014/main" id="{00000000-0008-0000-0E00-000044020000}"/>
            </a:ext>
          </a:extLst>
        </xdr:cNvPr>
        <xdr:cNvSpPr txBox="1"/>
      </xdr:nvSpPr>
      <xdr:spPr>
        <a:xfrm>
          <a:off x="18421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71863</xdr:rowOff>
    </xdr:from>
    <xdr:ext cx="469744" cy="259045"/>
    <xdr:sp macro="" textlink="">
      <xdr:nvSpPr>
        <xdr:cNvPr id="581" name="n_1mainValue【児童館】&#10;一人当たり面積">
          <a:extLst>
            <a:ext uri="{FF2B5EF4-FFF2-40B4-BE49-F238E27FC236}">
              <a16:creationId xmlns:a16="http://schemas.microsoft.com/office/drawing/2014/main" id="{00000000-0008-0000-0E00-000045020000}"/>
            </a:ext>
          </a:extLst>
        </xdr:cNvPr>
        <xdr:cNvSpPr txBox="1"/>
      </xdr:nvSpPr>
      <xdr:spPr>
        <a:xfrm>
          <a:off x="21075727" y="1498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88191</xdr:rowOff>
    </xdr:from>
    <xdr:ext cx="469744" cy="259045"/>
    <xdr:sp macro="" textlink="">
      <xdr:nvSpPr>
        <xdr:cNvPr id="582" name="n_2mainValue【児童館】&#10;一人当たり面積">
          <a:extLst>
            <a:ext uri="{FF2B5EF4-FFF2-40B4-BE49-F238E27FC236}">
              <a16:creationId xmlns:a16="http://schemas.microsoft.com/office/drawing/2014/main" id="{00000000-0008-0000-0E00-000046020000}"/>
            </a:ext>
          </a:extLst>
        </xdr:cNvPr>
        <xdr:cNvSpPr txBox="1"/>
      </xdr:nvSpPr>
      <xdr:spPr>
        <a:xfrm>
          <a:off x="20199427" y="1500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71863</xdr:rowOff>
    </xdr:from>
    <xdr:ext cx="469744" cy="259045"/>
    <xdr:sp macro="" textlink="">
      <xdr:nvSpPr>
        <xdr:cNvPr id="583" name="n_3mainValue【児童館】&#10;一人当たり面積">
          <a:extLst>
            <a:ext uri="{FF2B5EF4-FFF2-40B4-BE49-F238E27FC236}">
              <a16:creationId xmlns:a16="http://schemas.microsoft.com/office/drawing/2014/main" id="{00000000-0008-0000-0E00-000047020000}"/>
            </a:ext>
          </a:extLst>
        </xdr:cNvPr>
        <xdr:cNvSpPr txBox="1"/>
      </xdr:nvSpPr>
      <xdr:spPr>
        <a:xfrm>
          <a:off x="19310427" y="1498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4" name="正方形/長方形 583">
          <a:extLst>
            <a:ext uri="{FF2B5EF4-FFF2-40B4-BE49-F238E27FC236}">
              <a16:creationId xmlns:a16="http://schemas.microsoft.com/office/drawing/2014/main" id="{00000000-0008-0000-0E00-00004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9" name="正方形/長方形 588">
          <a:extLst>
            <a:ext uri="{FF2B5EF4-FFF2-40B4-BE49-F238E27FC236}">
              <a16:creationId xmlns:a16="http://schemas.microsoft.com/office/drawing/2014/main" id="{00000000-0008-0000-0E00-00004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7" name="【公民館】&#10;有形固定資産減価償却率グラフ枠">
          <a:extLst>
            <a:ext uri="{FF2B5EF4-FFF2-40B4-BE49-F238E27FC236}">
              <a16:creationId xmlns:a16="http://schemas.microsoft.com/office/drawing/2014/main" id="{00000000-0008-0000-0E00-00005F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99061</xdr:rowOff>
    </xdr:from>
    <xdr:to>
      <xdr:col>85</xdr:col>
      <xdr:colOff>126364</xdr:colOff>
      <xdr:row>108</xdr:row>
      <xdr:rowOff>152400</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16318864" y="1707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09" name="【公民館】&#10;有形固定資産減価償却率最小値テキスト">
          <a:extLst>
            <a:ext uri="{FF2B5EF4-FFF2-40B4-BE49-F238E27FC236}">
              <a16:creationId xmlns:a16="http://schemas.microsoft.com/office/drawing/2014/main" id="{00000000-0008-0000-0E00-000061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45738</xdr:rowOff>
    </xdr:from>
    <xdr:ext cx="405111" cy="259045"/>
    <xdr:sp macro="" textlink="">
      <xdr:nvSpPr>
        <xdr:cNvPr id="611" name="【公民館】&#10;有形固定資産減価償却率最大値テキスト">
          <a:extLst>
            <a:ext uri="{FF2B5EF4-FFF2-40B4-BE49-F238E27FC236}">
              <a16:creationId xmlns:a16="http://schemas.microsoft.com/office/drawing/2014/main" id="{00000000-0008-0000-0E00-000063020000}"/>
            </a:ext>
          </a:extLst>
        </xdr:cNvPr>
        <xdr:cNvSpPr txBox="1"/>
      </xdr:nvSpPr>
      <xdr:spPr>
        <a:xfrm>
          <a:off x="16357600" y="1684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99061</xdr:rowOff>
    </xdr:from>
    <xdr:to>
      <xdr:col>86</xdr:col>
      <xdr:colOff>25400</xdr:colOff>
      <xdr:row>99</xdr:row>
      <xdr:rowOff>99061</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6230600" y="1707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613" name="【公民館】&#10;有形固定資産減価償却率平均値テキスト">
          <a:extLst>
            <a:ext uri="{FF2B5EF4-FFF2-40B4-BE49-F238E27FC236}">
              <a16:creationId xmlns:a16="http://schemas.microsoft.com/office/drawing/2014/main" id="{00000000-0008-0000-0E00-000065020000}"/>
            </a:ext>
          </a:extLst>
        </xdr:cNvPr>
        <xdr:cNvSpPr txBox="1"/>
      </xdr:nvSpPr>
      <xdr:spPr>
        <a:xfrm>
          <a:off x="16357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614" name="フローチャート: 判断 613">
          <a:extLst>
            <a:ext uri="{FF2B5EF4-FFF2-40B4-BE49-F238E27FC236}">
              <a16:creationId xmlns:a16="http://schemas.microsoft.com/office/drawing/2014/main" id="{00000000-0008-0000-0E00-000066020000}"/>
            </a:ext>
          </a:extLst>
        </xdr:cNvPr>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615" name="フローチャート: 判断 614">
          <a:extLst>
            <a:ext uri="{FF2B5EF4-FFF2-40B4-BE49-F238E27FC236}">
              <a16:creationId xmlns:a16="http://schemas.microsoft.com/office/drawing/2014/main" id="{00000000-0008-0000-0E00-000067020000}"/>
            </a:ext>
          </a:extLst>
        </xdr:cNvPr>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616" name="フローチャート: 判断 615">
          <a:extLst>
            <a:ext uri="{FF2B5EF4-FFF2-40B4-BE49-F238E27FC236}">
              <a16:creationId xmlns:a16="http://schemas.microsoft.com/office/drawing/2014/main" id="{00000000-0008-0000-0E00-000068020000}"/>
            </a:ext>
          </a:extLst>
        </xdr:cNvPr>
        <xdr:cNvSpPr/>
      </xdr:nvSpPr>
      <xdr:spPr>
        <a:xfrm>
          <a:off x="14541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19686</xdr:rowOff>
    </xdr:from>
    <xdr:to>
      <xdr:col>72</xdr:col>
      <xdr:colOff>38100</xdr:colOff>
      <xdr:row>104</xdr:row>
      <xdr:rowOff>121286</xdr:rowOff>
    </xdr:to>
    <xdr:sp macro="" textlink="">
      <xdr:nvSpPr>
        <xdr:cNvPr id="617" name="フローチャート: 判断 616">
          <a:extLst>
            <a:ext uri="{FF2B5EF4-FFF2-40B4-BE49-F238E27FC236}">
              <a16:creationId xmlns:a16="http://schemas.microsoft.com/office/drawing/2014/main" id="{00000000-0008-0000-0E00-000069020000}"/>
            </a:ext>
          </a:extLst>
        </xdr:cNvPr>
        <xdr:cNvSpPr/>
      </xdr:nvSpPr>
      <xdr:spPr>
        <a:xfrm>
          <a:off x="13652500" y="1785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618" name="フローチャート: 判断 617">
          <a:extLst>
            <a:ext uri="{FF2B5EF4-FFF2-40B4-BE49-F238E27FC236}">
              <a16:creationId xmlns:a16="http://schemas.microsoft.com/office/drawing/2014/main" id="{00000000-0008-0000-0E00-00006A020000}"/>
            </a:ext>
          </a:extLst>
        </xdr:cNvPr>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101600</xdr:rowOff>
    </xdr:from>
    <xdr:to>
      <xdr:col>81</xdr:col>
      <xdr:colOff>101600</xdr:colOff>
      <xdr:row>109</xdr:row>
      <xdr:rowOff>31750</xdr:rowOff>
    </xdr:to>
    <xdr:sp macro="" textlink="">
      <xdr:nvSpPr>
        <xdr:cNvPr id="624" name="楕円 623">
          <a:extLst>
            <a:ext uri="{FF2B5EF4-FFF2-40B4-BE49-F238E27FC236}">
              <a16:creationId xmlns:a16="http://schemas.microsoft.com/office/drawing/2014/main" id="{00000000-0008-0000-0E00-000070020000}"/>
            </a:ext>
          </a:extLst>
        </xdr:cNvPr>
        <xdr:cNvSpPr/>
      </xdr:nvSpPr>
      <xdr:spPr>
        <a:xfrm>
          <a:off x="15430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108</xdr:row>
      <xdr:rowOff>82550</xdr:rowOff>
    </xdr:from>
    <xdr:to>
      <xdr:col>76</xdr:col>
      <xdr:colOff>165100</xdr:colOff>
      <xdr:row>109</xdr:row>
      <xdr:rowOff>12700</xdr:rowOff>
    </xdr:to>
    <xdr:sp macro="" textlink="">
      <xdr:nvSpPr>
        <xdr:cNvPr id="625" name="楕円 624">
          <a:extLst>
            <a:ext uri="{FF2B5EF4-FFF2-40B4-BE49-F238E27FC236}">
              <a16:creationId xmlns:a16="http://schemas.microsoft.com/office/drawing/2014/main" id="{00000000-0008-0000-0E00-000071020000}"/>
            </a:ext>
          </a:extLst>
        </xdr:cNvPr>
        <xdr:cNvSpPr/>
      </xdr:nvSpPr>
      <xdr:spPr>
        <a:xfrm>
          <a:off x="14541500" y="185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133350</xdr:rowOff>
    </xdr:from>
    <xdr:to>
      <xdr:col>81</xdr:col>
      <xdr:colOff>50800</xdr:colOff>
      <xdr:row>108</xdr:row>
      <xdr:rowOff>152400</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4592300" y="18649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40639</xdr:rowOff>
    </xdr:from>
    <xdr:to>
      <xdr:col>72</xdr:col>
      <xdr:colOff>38100</xdr:colOff>
      <xdr:row>108</xdr:row>
      <xdr:rowOff>142239</xdr:rowOff>
    </xdr:to>
    <xdr:sp macro="" textlink="">
      <xdr:nvSpPr>
        <xdr:cNvPr id="627" name="楕円 626">
          <a:extLst>
            <a:ext uri="{FF2B5EF4-FFF2-40B4-BE49-F238E27FC236}">
              <a16:creationId xmlns:a16="http://schemas.microsoft.com/office/drawing/2014/main" id="{00000000-0008-0000-0E00-000073020000}"/>
            </a:ext>
          </a:extLst>
        </xdr:cNvPr>
        <xdr:cNvSpPr/>
      </xdr:nvSpPr>
      <xdr:spPr>
        <a:xfrm>
          <a:off x="136525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91439</xdr:rowOff>
    </xdr:from>
    <xdr:to>
      <xdr:col>76</xdr:col>
      <xdr:colOff>114300</xdr:colOff>
      <xdr:row>108</xdr:row>
      <xdr:rowOff>133350</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3703300" y="186080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153052</xdr:rowOff>
    </xdr:from>
    <xdr:ext cx="405111" cy="259045"/>
    <xdr:sp macro="" textlink="">
      <xdr:nvSpPr>
        <xdr:cNvPr id="629" name="n_1aveValue【公民館】&#10;有形固定資産減価償却率">
          <a:extLst>
            <a:ext uri="{FF2B5EF4-FFF2-40B4-BE49-F238E27FC236}">
              <a16:creationId xmlns:a16="http://schemas.microsoft.com/office/drawing/2014/main" id="{00000000-0008-0000-0E00-000075020000}"/>
            </a:ext>
          </a:extLst>
        </xdr:cNvPr>
        <xdr:cNvSpPr txBox="1"/>
      </xdr:nvSpPr>
      <xdr:spPr>
        <a:xfrm>
          <a:off x="152660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139716</xdr:rowOff>
    </xdr:from>
    <xdr:ext cx="405111" cy="259045"/>
    <xdr:sp macro="" textlink="">
      <xdr:nvSpPr>
        <xdr:cNvPr id="630" name="n_2aveValue【公民館】&#10;有形固定資産減価償却率">
          <a:extLst>
            <a:ext uri="{FF2B5EF4-FFF2-40B4-BE49-F238E27FC236}">
              <a16:creationId xmlns:a16="http://schemas.microsoft.com/office/drawing/2014/main" id="{00000000-0008-0000-0E00-000076020000}"/>
            </a:ext>
          </a:extLst>
        </xdr:cNvPr>
        <xdr:cNvSpPr txBox="1"/>
      </xdr:nvSpPr>
      <xdr:spPr>
        <a:xfrm>
          <a:off x="14389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137813</xdr:rowOff>
    </xdr:from>
    <xdr:ext cx="405111" cy="259045"/>
    <xdr:sp macro="" textlink="">
      <xdr:nvSpPr>
        <xdr:cNvPr id="631" name="n_3aveValue【公民館】&#10;有形固定資産減価償却率">
          <a:extLst>
            <a:ext uri="{FF2B5EF4-FFF2-40B4-BE49-F238E27FC236}">
              <a16:creationId xmlns:a16="http://schemas.microsoft.com/office/drawing/2014/main" id="{00000000-0008-0000-0E00-000077020000}"/>
            </a:ext>
          </a:extLst>
        </xdr:cNvPr>
        <xdr:cNvSpPr txBox="1"/>
      </xdr:nvSpPr>
      <xdr:spPr>
        <a:xfrm>
          <a:off x="13500744" y="1762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78757</xdr:rowOff>
    </xdr:from>
    <xdr:ext cx="405111" cy="259045"/>
    <xdr:sp macro="" textlink="">
      <xdr:nvSpPr>
        <xdr:cNvPr id="632" name="n_4aveValue【公民館】&#10;有形固定資産減価償却率">
          <a:extLst>
            <a:ext uri="{FF2B5EF4-FFF2-40B4-BE49-F238E27FC236}">
              <a16:creationId xmlns:a16="http://schemas.microsoft.com/office/drawing/2014/main" id="{00000000-0008-0000-0E00-000078020000}"/>
            </a:ext>
          </a:extLst>
        </xdr:cNvPr>
        <xdr:cNvSpPr txBox="1"/>
      </xdr:nvSpPr>
      <xdr:spPr>
        <a:xfrm>
          <a:off x="12611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22877</xdr:rowOff>
    </xdr:from>
    <xdr:ext cx="469744" cy="259045"/>
    <xdr:sp macro="" textlink="">
      <xdr:nvSpPr>
        <xdr:cNvPr id="633" name="n_1mainValue【公民館】&#10;有形固定資産減価償却率">
          <a:extLst>
            <a:ext uri="{FF2B5EF4-FFF2-40B4-BE49-F238E27FC236}">
              <a16:creationId xmlns:a16="http://schemas.microsoft.com/office/drawing/2014/main" id="{00000000-0008-0000-0E00-000079020000}"/>
            </a:ext>
          </a:extLst>
        </xdr:cNvPr>
        <xdr:cNvSpPr txBox="1"/>
      </xdr:nvSpPr>
      <xdr:spPr>
        <a:xfrm>
          <a:off x="152337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3827</xdr:rowOff>
    </xdr:from>
    <xdr:ext cx="405111" cy="259045"/>
    <xdr:sp macro="" textlink="">
      <xdr:nvSpPr>
        <xdr:cNvPr id="634" name="n_2mainValue【公民館】&#10;有形固定資産減価償却率">
          <a:extLst>
            <a:ext uri="{FF2B5EF4-FFF2-40B4-BE49-F238E27FC236}">
              <a16:creationId xmlns:a16="http://schemas.microsoft.com/office/drawing/2014/main" id="{00000000-0008-0000-0E00-00007A020000}"/>
            </a:ext>
          </a:extLst>
        </xdr:cNvPr>
        <xdr:cNvSpPr txBox="1"/>
      </xdr:nvSpPr>
      <xdr:spPr>
        <a:xfrm>
          <a:off x="14389744" y="186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133366</xdr:rowOff>
    </xdr:from>
    <xdr:ext cx="405111" cy="259045"/>
    <xdr:sp macro="" textlink="">
      <xdr:nvSpPr>
        <xdr:cNvPr id="635" name="n_3mainValue【公民館】&#10;有形固定資産減価償却率">
          <a:extLst>
            <a:ext uri="{FF2B5EF4-FFF2-40B4-BE49-F238E27FC236}">
              <a16:creationId xmlns:a16="http://schemas.microsoft.com/office/drawing/2014/main" id="{00000000-0008-0000-0E00-00007B020000}"/>
            </a:ext>
          </a:extLst>
        </xdr:cNvPr>
        <xdr:cNvSpPr txBox="1"/>
      </xdr:nvSpPr>
      <xdr:spPr>
        <a:xfrm>
          <a:off x="13500744"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8" name="【公民館】&#10;一人当たり面積グラフ枠">
          <a:extLst>
            <a:ext uri="{FF2B5EF4-FFF2-40B4-BE49-F238E27FC236}">
              <a16:creationId xmlns:a16="http://schemas.microsoft.com/office/drawing/2014/main" id="{00000000-0008-0000-0E00-000092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60" name="【公民館】&#10;一人当たり面積最小値テキスト">
          <a:extLst>
            <a:ext uri="{FF2B5EF4-FFF2-40B4-BE49-F238E27FC236}">
              <a16:creationId xmlns:a16="http://schemas.microsoft.com/office/drawing/2014/main" id="{00000000-0008-0000-0E00-000094020000}"/>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662" name="【公民館】&#10;一人当たり面積最大値テキスト">
          <a:extLst>
            <a:ext uri="{FF2B5EF4-FFF2-40B4-BE49-F238E27FC236}">
              <a16:creationId xmlns:a16="http://schemas.microsoft.com/office/drawing/2014/main" id="{00000000-0008-0000-0E00-000096020000}"/>
            </a:ext>
          </a:extLst>
        </xdr:cNvPr>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73677</xdr:rowOff>
    </xdr:from>
    <xdr:ext cx="469744" cy="259045"/>
    <xdr:sp macro="" textlink="">
      <xdr:nvSpPr>
        <xdr:cNvPr id="664" name="【公民館】&#10;一人当たり面積平均値テキスト">
          <a:extLst>
            <a:ext uri="{FF2B5EF4-FFF2-40B4-BE49-F238E27FC236}">
              <a16:creationId xmlns:a16="http://schemas.microsoft.com/office/drawing/2014/main" id="{00000000-0008-0000-0E00-000098020000}"/>
            </a:ext>
          </a:extLst>
        </xdr:cNvPr>
        <xdr:cNvSpPr txBox="1"/>
      </xdr:nvSpPr>
      <xdr:spPr>
        <a:xfrm>
          <a:off x="22199600" y="18247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95250</xdr:rowOff>
    </xdr:from>
    <xdr:to>
      <xdr:col>116</xdr:col>
      <xdr:colOff>114300</xdr:colOff>
      <xdr:row>107</xdr:row>
      <xdr:rowOff>25400</xdr:rowOff>
    </xdr:to>
    <xdr:sp macro="" textlink="">
      <xdr:nvSpPr>
        <xdr:cNvPr id="665" name="フローチャート: 判断 664">
          <a:extLst>
            <a:ext uri="{FF2B5EF4-FFF2-40B4-BE49-F238E27FC236}">
              <a16:creationId xmlns:a16="http://schemas.microsoft.com/office/drawing/2014/main" id="{00000000-0008-0000-0E00-000099020000}"/>
            </a:ext>
          </a:extLst>
        </xdr:cNvPr>
        <xdr:cNvSpPr/>
      </xdr:nvSpPr>
      <xdr:spPr>
        <a:xfrm>
          <a:off x="22110700" y="1826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106680</xdr:rowOff>
    </xdr:from>
    <xdr:to>
      <xdr:col>112</xdr:col>
      <xdr:colOff>38100</xdr:colOff>
      <xdr:row>107</xdr:row>
      <xdr:rowOff>36830</xdr:rowOff>
    </xdr:to>
    <xdr:sp macro="" textlink="">
      <xdr:nvSpPr>
        <xdr:cNvPr id="666" name="フローチャート: 判断 665">
          <a:extLst>
            <a:ext uri="{FF2B5EF4-FFF2-40B4-BE49-F238E27FC236}">
              <a16:creationId xmlns:a16="http://schemas.microsoft.com/office/drawing/2014/main" id="{00000000-0008-0000-0E00-00009A020000}"/>
            </a:ext>
          </a:extLst>
        </xdr:cNvPr>
        <xdr:cNvSpPr/>
      </xdr:nvSpPr>
      <xdr:spPr>
        <a:xfrm>
          <a:off x="21272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143511</xdr:rowOff>
    </xdr:from>
    <xdr:to>
      <xdr:col>107</xdr:col>
      <xdr:colOff>101600</xdr:colOff>
      <xdr:row>107</xdr:row>
      <xdr:rowOff>73661</xdr:rowOff>
    </xdr:to>
    <xdr:sp macro="" textlink="">
      <xdr:nvSpPr>
        <xdr:cNvPr id="667" name="フローチャート: 判断 666">
          <a:extLst>
            <a:ext uri="{FF2B5EF4-FFF2-40B4-BE49-F238E27FC236}">
              <a16:creationId xmlns:a16="http://schemas.microsoft.com/office/drawing/2014/main" id="{00000000-0008-0000-0E00-00009B020000}"/>
            </a:ext>
          </a:extLst>
        </xdr:cNvPr>
        <xdr:cNvSpPr/>
      </xdr:nvSpPr>
      <xdr:spPr>
        <a:xfrm>
          <a:off x="20383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119380</xdr:rowOff>
    </xdr:from>
    <xdr:to>
      <xdr:col>102</xdr:col>
      <xdr:colOff>165100</xdr:colOff>
      <xdr:row>107</xdr:row>
      <xdr:rowOff>49530</xdr:rowOff>
    </xdr:to>
    <xdr:sp macro="" textlink="">
      <xdr:nvSpPr>
        <xdr:cNvPr id="668" name="フローチャート: 判断 667">
          <a:extLst>
            <a:ext uri="{FF2B5EF4-FFF2-40B4-BE49-F238E27FC236}">
              <a16:creationId xmlns:a16="http://schemas.microsoft.com/office/drawing/2014/main" id="{00000000-0008-0000-0E00-00009C020000}"/>
            </a:ext>
          </a:extLst>
        </xdr:cNvPr>
        <xdr:cNvSpPr/>
      </xdr:nvSpPr>
      <xdr:spPr>
        <a:xfrm>
          <a:off x="19494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109220</xdr:rowOff>
    </xdr:from>
    <xdr:to>
      <xdr:col>98</xdr:col>
      <xdr:colOff>38100</xdr:colOff>
      <xdr:row>107</xdr:row>
      <xdr:rowOff>39370</xdr:rowOff>
    </xdr:to>
    <xdr:sp macro="" textlink="">
      <xdr:nvSpPr>
        <xdr:cNvPr id="669" name="フローチャート: 判断 668">
          <a:extLst>
            <a:ext uri="{FF2B5EF4-FFF2-40B4-BE49-F238E27FC236}">
              <a16:creationId xmlns:a16="http://schemas.microsoft.com/office/drawing/2014/main" id="{00000000-0008-0000-0E00-00009D020000}"/>
            </a:ext>
          </a:extLst>
        </xdr:cNvPr>
        <xdr:cNvSpPr/>
      </xdr:nvSpPr>
      <xdr:spPr>
        <a:xfrm>
          <a:off x="18605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17780</xdr:rowOff>
    </xdr:from>
    <xdr:to>
      <xdr:col>112</xdr:col>
      <xdr:colOff>38100</xdr:colOff>
      <xdr:row>108</xdr:row>
      <xdr:rowOff>119380</xdr:rowOff>
    </xdr:to>
    <xdr:sp macro="" textlink="">
      <xdr:nvSpPr>
        <xdr:cNvPr id="675" name="楕円 674">
          <a:extLst>
            <a:ext uri="{FF2B5EF4-FFF2-40B4-BE49-F238E27FC236}">
              <a16:creationId xmlns:a16="http://schemas.microsoft.com/office/drawing/2014/main" id="{00000000-0008-0000-0E00-0000A3020000}"/>
            </a:ext>
          </a:extLst>
        </xdr:cNvPr>
        <xdr:cNvSpPr/>
      </xdr:nvSpPr>
      <xdr:spPr>
        <a:xfrm>
          <a:off x="212725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17780</xdr:rowOff>
    </xdr:from>
    <xdr:to>
      <xdr:col>107</xdr:col>
      <xdr:colOff>101600</xdr:colOff>
      <xdr:row>108</xdr:row>
      <xdr:rowOff>119380</xdr:rowOff>
    </xdr:to>
    <xdr:sp macro="" textlink="">
      <xdr:nvSpPr>
        <xdr:cNvPr id="676" name="楕円 675">
          <a:extLst>
            <a:ext uri="{FF2B5EF4-FFF2-40B4-BE49-F238E27FC236}">
              <a16:creationId xmlns:a16="http://schemas.microsoft.com/office/drawing/2014/main" id="{00000000-0008-0000-0E00-0000A4020000}"/>
            </a:ext>
          </a:extLst>
        </xdr:cNvPr>
        <xdr:cNvSpPr/>
      </xdr:nvSpPr>
      <xdr:spPr>
        <a:xfrm>
          <a:off x="203835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68580</xdr:rowOff>
    </xdr:from>
    <xdr:to>
      <xdr:col>111</xdr:col>
      <xdr:colOff>177800</xdr:colOff>
      <xdr:row>108</xdr:row>
      <xdr:rowOff>68580</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20434300" y="1858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17780</xdr:rowOff>
    </xdr:from>
    <xdr:to>
      <xdr:col>102</xdr:col>
      <xdr:colOff>165100</xdr:colOff>
      <xdr:row>108</xdr:row>
      <xdr:rowOff>119380</xdr:rowOff>
    </xdr:to>
    <xdr:sp macro="" textlink="">
      <xdr:nvSpPr>
        <xdr:cNvPr id="678" name="楕円 677">
          <a:extLst>
            <a:ext uri="{FF2B5EF4-FFF2-40B4-BE49-F238E27FC236}">
              <a16:creationId xmlns:a16="http://schemas.microsoft.com/office/drawing/2014/main" id="{00000000-0008-0000-0E00-0000A6020000}"/>
            </a:ext>
          </a:extLst>
        </xdr:cNvPr>
        <xdr:cNvSpPr/>
      </xdr:nvSpPr>
      <xdr:spPr>
        <a:xfrm>
          <a:off x="194945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68580</xdr:rowOff>
    </xdr:from>
    <xdr:to>
      <xdr:col>107</xdr:col>
      <xdr:colOff>50800</xdr:colOff>
      <xdr:row>108</xdr:row>
      <xdr:rowOff>68580</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19545300" y="1858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53357</xdr:rowOff>
    </xdr:from>
    <xdr:ext cx="469744" cy="259045"/>
    <xdr:sp macro="" textlink="">
      <xdr:nvSpPr>
        <xdr:cNvPr id="680" name="n_1aveValue【公民館】&#10;一人当たり面積">
          <a:extLst>
            <a:ext uri="{FF2B5EF4-FFF2-40B4-BE49-F238E27FC236}">
              <a16:creationId xmlns:a16="http://schemas.microsoft.com/office/drawing/2014/main" id="{00000000-0008-0000-0E00-0000A8020000}"/>
            </a:ext>
          </a:extLst>
        </xdr:cNvPr>
        <xdr:cNvSpPr txBox="1"/>
      </xdr:nvSpPr>
      <xdr:spPr>
        <a:xfrm>
          <a:off x="210757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90188</xdr:rowOff>
    </xdr:from>
    <xdr:ext cx="469744" cy="259045"/>
    <xdr:sp macro="" textlink="">
      <xdr:nvSpPr>
        <xdr:cNvPr id="681" name="n_2aveValue【公民館】&#10;一人当たり面積">
          <a:extLst>
            <a:ext uri="{FF2B5EF4-FFF2-40B4-BE49-F238E27FC236}">
              <a16:creationId xmlns:a16="http://schemas.microsoft.com/office/drawing/2014/main" id="{00000000-0008-0000-0E00-0000A9020000}"/>
            </a:ext>
          </a:extLst>
        </xdr:cNvPr>
        <xdr:cNvSpPr txBox="1"/>
      </xdr:nvSpPr>
      <xdr:spPr>
        <a:xfrm>
          <a:off x="20199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66057</xdr:rowOff>
    </xdr:from>
    <xdr:ext cx="469744" cy="259045"/>
    <xdr:sp macro="" textlink="">
      <xdr:nvSpPr>
        <xdr:cNvPr id="682" name="n_3aveValue【公民館】&#10;一人当たり面積">
          <a:extLst>
            <a:ext uri="{FF2B5EF4-FFF2-40B4-BE49-F238E27FC236}">
              <a16:creationId xmlns:a16="http://schemas.microsoft.com/office/drawing/2014/main" id="{00000000-0008-0000-0E00-0000AA020000}"/>
            </a:ext>
          </a:extLst>
        </xdr:cNvPr>
        <xdr:cNvSpPr txBox="1"/>
      </xdr:nvSpPr>
      <xdr:spPr>
        <a:xfrm>
          <a:off x="19310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55897</xdr:rowOff>
    </xdr:from>
    <xdr:ext cx="469744" cy="259045"/>
    <xdr:sp macro="" textlink="">
      <xdr:nvSpPr>
        <xdr:cNvPr id="683" name="n_4aveValue【公民館】&#10;一人当たり面積">
          <a:extLst>
            <a:ext uri="{FF2B5EF4-FFF2-40B4-BE49-F238E27FC236}">
              <a16:creationId xmlns:a16="http://schemas.microsoft.com/office/drawing/2014/main" id="{00000000-0008-0000-0E00-0000AB020000}"/>
            </a:ext>
          </a:extLst>
        </xdr:cNvPr>
        <xdr:cNvSpPr txBox="1"/>
      </xdr:nvSpPr>
      <xdr:spPr>
        <a:xfrm>
          <a:off x="18421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110507</xdr:rowOff>
    </xdr:from>
    <xdr:ext cx="469744" cy="259045"/>
    <xdr:sp macro="" textlink="">
      <xdr:nvSpPr>
        <xdr:cNvPr id="684" name="n_1mainValue【公民館】&#10;一人当たり面積">
          <a:extLst>
            <a:ext uri="{FF2B5EF4-FFF2-40B4-BE49-F238E27FC236}">
              <a16:creationId xmlns:a16="http://schemas.microsoft.com/office/drawing/2014/main" id="{00000000-0008-0000-0E00-0000AC020000}"/>
            </a:ext>
          </a:extLst>
        </xdr:cNvPr>
        <xdr:cNvSpPr txBox="1"/>
      </xdr:nvSpPr>
      <xdr:spPr>
        <a:xfrm>
          <a:off x="21075727"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110507</xdr:rowOff>
    </xdr:from>
    <xdr:ext cx="469744" cy="259045"/>
    <xdr:sp macro="" textlink="">
      <xdr:nvSpPr>
        <xdr:cNvPr id="685" name="n_2mainValue【公民館】&#10;一人当たり面積">
          <a:extLst>
            <a:ext uri="{FF2B5EF4-FFF2-40B4-BE49-F238E27FC236}">
              <a16:creationId xmlns:a16="http://schemas.microsoft.com/office/drawing/2014/main" id="{00000000-0008-0000-0E00-0000AD020000}"/>
            </a:ext>
          </a:extLst>
        </xdr:cNvPr>
        <xdr:cNvSpPr txBox="1"/>
      </xdr:nvSpPr>
      <xdr:spPr>
        <a:xfrm>
          <a:off x="20199427"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110507</xdr:rowOff>
    </xdr:from>
    <xdr:ext cx="469744" cy="259045"/>
    <xdr:sp macro="" textlink="">
      <xdr:nvSpPr>
        <xdr:cNvPr id="686" name="n_3mainValue【公民館】&#10;一人当たり面積">
          <a:extLst>
            <a:ext uri="{FF2B5EF4-FFF2-40B4-BE49-F238E27FC236}">
              <a16:creationId xmlns:a16="http://schemas.microsoft.com/office/drawing/2014/main" id="{00000000-0008-0000-0E00-0000AE020000}"/>
            </a:ext>
          </a:extLst>
        </xdr:cNvPr>
        <xdr:cNvSpPr txBox="1"/>
      </xdr:nvSpPr>
      <xdr:spPr>
        <a:xfrm>
          <a:off x="19310427"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9" name="テキスト ボックス 688">
          <a:extLst>
            <a:ext uri="{FF2B5EF4-FFF2-40B4-BE49-F238E27FC236}">
              <a16:creationId xmlns:a16="http://schemas.microsoft.com/office/drawing/2014/main" id="{00000000-0008-0000-0E00-0000B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類似団体と比較して特に有形固定資産減価償却率が高くなっている施設は、道路、公営住宅、児童館及び公民館である。</a:t>
          </a:r>
          <a:endParaRPr lang="ja-JP" altLang="ja-JP" sz="1400">
            <a:effectLst/>
          </a:endParaRPr>
        </a:p>
        <a:p>
          <a:r>
            <a:rPr kumimoji="1" lang="ja-JP" altLang="ja-JP" sz="1100" baseline="0">
              <a:solidFill>
                <a:schemeClr val="dk1"/>
              </a:solidFill>
              <a:effectLst/>
              <a:latin typeface="+mn-lt"/>
              <a:ea typeface="+mn-ea"/>
              <a:cs typeface="+mn-cs"/>
            </a:rPr>
            <a:t>公民館は、給食センターと複合化した施設を建設する計画であり、一人当たり面積の減少を含め、維持管理費用の減少を見込んでいる。</a:t>
          </a:r>
          <a:endParaRPr lang="ja-JP" altLang="ja-JP" sz="1400">
            <a:effectLst/>
          </a:endParaRPr>
        </a:p>
        <a:p>
          <a:r>
            <a:rPr kumimoji="1" lang="ja-JP" altLang="ja-JP" sz="1100" baseline="0">
              <a:solidFill>
                <a:schemeClr val="dk1"/>
              </a:solidFill>
              <a:effectLst/>
              <a:latin typeface="+mn-lt"/>
              <a:ea typeface="+mn-ea"/>
              <a:cs typeface="+mn-cs"/>
            </a:rPr>
            <a:t>そのほかの施設についても、平成</a:t>
          </a:r>
          <a:r>
            <a:rPr kumimoji="1" lang="en-US" altLang="ja-JP" sz="1100" baseline="0">
              <a:solidFill>
                <a:schemeClr val="dk1"/>
              </a:solidFill>
              <a:effectLst/>
              <a:latin typeface="+mn-lt"/>
              <a:ea typeface="+mn-ea"/>
              <a:cs typeface="+mn-cs"/>
            </a:rPr>
            <a:t>30</a:t>
          </a:r>
          <a:r>
            <a:rPr kumimoji="1" lang="ja-JP" altLang="ja-JP" sz="1100" baseline="0">
              <a:solidFill>
                <a:schemeClr val="dk1"/>
              </a:solidFill>
              <a:effectLst/>
              <a:latin typeface="+mn-lt"/>
              <a:ea typeface="+mn-ea"/>
              <a:cs typeface="+mn-cs"/>
            </a:rPr>
            <a:t>年度に策定した個別施設計画に基づき規模改修や除却などを含めて検討していく。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群馬県榛東村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14,676
14,489
27.92
5,948,385
5,646,498
254,527
3,309,380
2,273,541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F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F00-000049000000}"/>
            </a:ext>
          </a:extLst>
        </xdr:cNvPr>
        <xdr:cNvCxnSpPr/>
      </xdr:nvCxnSpPr>
      <xdr:spPr>
        <a:xfrm flipV="1">
          <a:off x="4634865" y="959929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F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F00-00004C000000}"/>
            </a:ext>
          </a:extLst>
        </xdr:cNvPr>
        <xdr:cNvSpPr txBox="1"/>
      </xdr:nvSpPr>
      <xdr:spPr>
        <a:xfrm>
          <a:off x="4673600" y="937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4546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154322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F00-00004E000000}"/>
            </a:ext>
          </a:extLst>
        </xdr:cNvPr>
        <xdr:cNvSpPr txBox="1"/>
      </xdr:nvSpPr>
      <xdr:spPr>
        <a:xfrm>
          <a:off x="4673600" y="1026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153035</xdr:rowOff>
    </xdr:from>
    <xdr:to>
      <xdr:col>20</xdr:col>
      <xdr:colOff>38100</xdr:colOff>
      <xdr:row>60</xdr:row>
      <xdr:rowOff>83185</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3746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133985</xdr:rowOff>
    </xdr:from>
    <xdr:to>
      <xdr:col>10</xdr:col>
      <xdr:colOff>165100</xdr:colOff>
      <xdr:row>60</xdr:row>
      <xdr:rowOff>64135</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1968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F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36830</xdr:rowOff>
    </xdr:from>
    <xdr:to>
      <xdr:col>20</xdr:col>
      <xdr:colOff>38100</xdr:colOff>
      <xdr:row>56</xdr:row>
      <xdr:rowOff>138430</xdr:rowOff>
    </xdr:to>
    <xdr:sp macro="" textlink="">
      <xdr:nvSpPr>
        <xdr:cNvPr id="89" name="楕円 88">
          <a:extLst>
            <a:ext uri="{FF2B5EF4-FFF2-40B4-BE49-F238E27FC236}">
              <a16:creationId xmlns:a16="http://schemas.microsoft.com/office/drawing/2014/main" id="{00000000-0008-0000-0F00-000059000000}"/>
            </a:ext>
          </a:extLst>
        </xdr:cNvPr>
        <xdr:cNvSpPr/>
      </xdr:nvSpPr>
      <xdr:spPr>
        <a:xfrm>
          <a:off x="3746500" y="963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64</xdr:row>
      <xdr:rowOff>25400</xdr:rowOff>
    </xdr:from>
    <xdr:to>
      <xdr:col>15</xdr:col>
      <xdr:colOff>101600</xdr:colOff>
      <xdr:row>64</xdr:row>
      <xdr:rowOff>127000</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2857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87630</xdr:rowOff>
    </xdr:from>
    <xdr:to>
      <xdr:col>19</xdr:col>
      <xdr:colOff>177800</xdr:colOff>
      <xdr:row>64</xdr:row>
      <xdr:rowOff>76200</xdr:rowOff>
    </xdr:to>
    <xdr:cxnSp macro="">
      <xdr:nvCxnSpPr>
        <xdr:cNvPr id="91" name="直線コネクタ 90">
          <a:extLst>
            <a:ext uri="{FF2B5EF4-FFF2-40B4-BE49-F238E27FC236}">
              <a16:creationId xmlns:a16="http://schemas.microsoft.com/office/drawing/2014/main" id="{00000000-0008-0000-0F00-00005B000000}"/>
            </a:ext>
          </a:extLst>
        </xdr:cNvPr>
        <xdr:cNvCxnSpPr/>
      </xdr:nvCxnSpPr>
      <xdr:spPr>
        <a:xfrm flipV="1">
          <a:off x="2908300" y="9688830"/>
          <a:ext cx="889000" cy="136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25400</xdr:rowOff>
    </xdr:from>
    <xdr:to>
      <xdr:col>10</xdr:col>
      <xdr:colOff>165100</xdr:colOff>
      <xdr:row>64</xdr:row>
      <xdr:rowOff>127000</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1968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76200</xdr:rowOff>
    </xdr:from>
    <xdr:to>
      <xdr:col>15</xdr:col>
      <xdr:colOff>50800</xdr:colOff>
      <xdr:row>64</xdr:row>
      <xdr:rowOff>76200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2019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74312</xdr:rowOff>
    </xdr:from>
    <xdr:ext cx="405111" cy="259045"/>
    <xdr:sp macro="" textlink="">
      <xdr:nvSpPr>
        <xdr:cNvPr id="94" name="n_1aveValue【体育館・プール】&#10;有形固定資産減価償却率">
          <a:extLst>
            <a:ext uri="{FF2B5EF4-FFF2-40B4-BE49-F238E27FC236}">
              <a16:creationId xmlns:a16="http://schemas.microsoft.com/office/drawing/2014/main" id="{00000000-0008-0000-0F00-00005E000000}"/>
            </a:ext>
          </a:extLst>
        </xdr:cNvPr>
        <xdr:cNvSpPr txBox="1"/>
      </xdr:nvSpPr>
      <xdr:spPr>
        <a:xfrm>
          <a:off x="35820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95" name="n_2aveValue【体育館・プール】&#10;有形固定資産減価償却率">
          <a:extLst>
            <a:ext uri="{FF2B5EF4-FFF2-40B4-BE49-F238E27FC236}">
              <a16:creationId xmlns:a16="http://schemas.microsoft.com/office/drawing/2014/main" id="{00000000-0008-0000-0F00-00005F000000}"/>
            </a:ext>
          </a:extLst>
        </xdr:cNvPr>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80662</xdr:rowOff>
    </xdr:from>
    <xdr:ext cx="405111" cy="259045"/>
    <xdr:sp macro="" textlink="">
      <xdr:nvSpPr>
        <xdr:cNvPr id="96" name="n_3aveValue【体育館・プール】&#10;有形固定資産減価償却率">
          <a:extLst>
            <a:ext uri="{FF2B5EF4-FFF2-40B4-BE49-F238E27FC236}">
              <a16:creationId xmlns:a16="http://schemas.microsoft.com/office/drawing/2014/main" id="{00000000-0008-0000-0F00-000060000000}"/>
            </a:ext>
          </a:extLst>
        </xdr:cNvPr>
        <xdr:cNvSpPr txBox="1"/>
      </xdr:nvSpPr>
      <xdr:spPr>
        <a:xfrm>
          <a:off x="1816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97" name="n_4aveValue【体育館・プール】&#10;有形固定資産減価償却率">
          <a:extLst>
            <a:ext uri="{FF2B5EF4-FFF2-40B4-BE49-F238E27FC236}">
              <a16:creationId xmlns:a16="http://schemas.microsoft.com/office/drawing/2014/main" id="{00000000-0008-0000-0F00-000061000000}"/>
            </a:ext>
          </a:extLst>
        </xdr:cNvPr>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154957</xdr:rowOff>
    </xdr:from>
    <xdr:ext cx="405111" cy="259045"/>
    <xdr:sp macro="" textlink="">
      <xdr:nvSpPr>
        <xdr:cNvPr id="98" name="n_1mainValue【体育館・プール】&#10;有形固定資産減価償却率">
          <a:extLst>
            <a:ext uri="{FF2B5EF4-FFF2-40B4-BE49-F238E27FC236}">
              <a16:creationId xmlns:a16="http://schemas.microsoft.com/office/drawing/2014/main" id="{00000000-0008-0000-0F00-000062000000}"/>
            </a:ext>
          </a:extLst>
        </xdr:cNvPr>
        <xdr:cNvSpPr txBox="1"/>
      </xdr:nvSpPr>
      <xdr:spPr>
        <a:xfrm>
          <a:off x="3582044" y="941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64</xdr:row>
      <xdr:rowOff>118127</xdr:rowOff>
    </xdr:from>
    <xdr:ext cx="469744" cy="259045"/>
    <xdr:sp macro="" textlink="">
      <xdr:nvSpPr>
        <xdr:cNvPr id="99" name="n_2mainValue【体育館・プール】&#10;有形固定資産減価償却率">
          <a:extLst>
            <a:ext uri="{FF2B5EF4-FFF2-40B4-BE49-F238E27FC236}">
              <a16:creationId xmlns:a16="http://schemas.microsoft.com/office/drawing/2014/main" id="{00000000-0008-0000-0F00-000063000000}"/>
            </a:ext>
          </a:extLst>
        </xdr:cNvPr>
        <xdr:cNvSpPr txBox="1"/>
      </xdr:nvSpPr>
      <xdr:spPr>
        <a:xfrm>
          <a:off x="2673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64</xdr:row>
      <xdr:rowOff>118127</xdr:rowOff>
    </xdr:from>
    <xdr:ext cx="469744" cy="259045"/>
    <xdr:sp macro="" textlink="">
      <xdr:nvSpPr>
        <xdr:cNvPr id="100" name="n_3main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1784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00000000-0008-0000-0F00-00006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00000000-0008-0000-0F00-00006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00000000-0008-0000-0F00-00006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00000000-0008-0000-0F00-00006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00000000-0008-0000-0F00-00006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00000000-0008-0000-0F00-00006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00000000-0008-0000-0F00-00006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00000000-0008-0000-0F00-00007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66947</xdr:rowOff>
    </xdr:from>
    <xdr:to>
      <xdr:col>54</xdr:col>
      <xdr:colOff>189865</xdr:colOff>
      <xdr:row>64</xdr:row>
      <xdr:rowOff>114300</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flipV="1">
          <a:off x="10476865" y="9496697"/>
          <a:ext cx="0" cy="159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127" name="【体育館・プール】&#10;一人当たり面積最小値テキスト">
          <a:extLst>
            <a:ext uri="{FF2B5EF4-FFF2-40B4-BE49-F238E27FC236}">
              <a16:creationId xmlns:a16="http://schemas.microsoft.com/office/drawing/2014/main" id="{00000000-0008-0000-0F00-00007F000000}"/>
            </a:ext>
          </a:extLst>
        </xdr:cNvPr>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13624</xdr:rowOff>
    </xdr:from>
    <xdr:ext cx="469744" cy="259045"/>
    <xdr:sp macro="" textlink="">
      <xdr:nvSpPr>
        <xdr:cNvPr id="129" name="【体育館・プール】&#10;一人当たり面積最大値テキスト">
          <a:extLst>
            <a:ext uri="{FF2B5EF4-FFF2-40B4-BE49-F238E27FC236}">
              <a16:creationId xmlns:a16="http://schemas.microsoft.com/office/drawing/2014/main" id="{00000000-0008-0000-0F00-000081000000}"/>
            </a:ext>
          </a:extLst>
        </xdr:cNvPr>
        <xdr:cNvSpPr txBox="1"/>
      </xdr:nvSpPr>
      <xdr:spPr>
        <a:xfrm>
          <a:off x="10515600" y="927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66947</xdr:rowOff>
    </xdr:from>
    <xdr:to>
      <xdr:col>55</xdr:col>
      <xdr:colOff>88900</xdr:colOff>
      <xdr:row>55</xdr:row>
      <xdr:rowOff>66947</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a:off x="10388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86014</xdr:rowOff>
    </xdr:from>
    <xdr:ext cx="469744" cy="259045"/>
    <xdr:sp macro="" textlink="">
      <xdr:nvSpPr>
        <xdr:cNvPr id="131" name="【体育館・プール】&#10;一人当たり面積平均値テキスト">
          <a:extLst>
            <a:ext uri="{FF2B5EF4-FFF2-40B4-BE49-F238E27FC236}">
              <a16:creationId xmlns:a16="http://schemas.microsoft.com/office/drawing/2014/main" id="{00000000-0008-0000-0F00-000083000000}"/>
            </a:ext>
          </a:extLst>
        </xdr:cNvPr>
        <xdr:cNvSpPr txBox="1"/>
      </xdr:nvSpPr>
      <xdr:spPr>
        <a:xfrm>
          <a:off x="10515600" y="10373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107587</xdr:rowOff>
    </xdr:from>
    <xdr:to>
      <xdr:col>55</xdr:col>
      <xdr:colOff>50800</xdr:colOff>
      <xdr:row>61</xdr:row>
      <xdr:rowOff>37737</xdr:rowOff>
    </xdr:to>
    <xdr:sp macro="" textlink="">
      <xdr:nvSpPr>
        <xdr:cNvPr id="132" name="フローチャート: 判断 131">
          <a:extLst>
            <a:ext uri="{FF2B5EF4-FFF2-40B4-BE49-F238E27FC236}">
              <a16:creationId xmlns:a16="http://schemas.microsoft.com/office/drawing/2014/main" id="{00000000-0008-0000-0F00-000084000000}"/>
            </a:ext>
          </a:extLst>
        </xdr:cNvPr>
        <xdr:cNvSpPr/>
      </xdr:nvSpPr>
      <xdr:spPr>
        <a:xfrm>
          <a:off x="104267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150041</xdr:rowOff>
    </xdr:from>
    <xdr:to>
      <xdr:col>50</xdr:col>
      <xdr:colOff>165100</xdr:colOff>
      <xdr:row>61</xdr:row>
      <xdr:rowOff>80191</xdr:rowOff>
    </xdr:to>
    <xdr:sp macro="" textlink="">
      <xdr:nvSpPr>
        <xdr:cNvPr id="133" name="フローチャート: 判断 132">
          <a:extLst>
            <a:ext uri="{FF2B5EF4-FFF2-40B4-BE49-F238E27FC236}">
              <a16:creationId xmlns:a16="http://schemas.microsoft.com/office/drawing/2014/main" id="{00000000-0008-0000-0F00-000085000000}"/>
            </a:ext>
          </a:extLst>
        </xdr:cNvPr>
        <xdr:cNvSpPr/>
      </xdr:nvSpPr>
      <xdr:spPr>
        <a:xfrm>
          <a:off x="958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9616</xdr:rowOff>
    </xdr:from>
    <xdr:to>
      <xdr:col>46</xdr:col>
      <xdr:colOff>38100</xdr:colOff>
      <xdr:row>61</xdr:row>
      <xdr:rowOff>111216</xdr:rowOff>
    </xdr:to>
    <xdr:sp macro="" textlink="">
      <xdr:nvSpPr>
        <xdr:cNvPr id="134" name="フローチャート: 判断 133">
          <a:extLst>
            <a:ext uri="{FF2B5EF4-FFF2-40B4-BE49-F238E27FC236}">
              <a16:creationId xmlns:a16="http://schemas.microsoft.com/office/drawing/2014/main" id="{00000000-0008-0000-0F00-000086000000}"/>
            </a:ext>
          </a:extLst>
        </xdr:cNvPr>
        <xdr:cNvSpPr/>
      </xdr:nvSpPr>
      <xdr:spPr>
        <a:xfrm>
          <a:off x="8699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104322</xdr:rowOff>
    </xdr:from>
    <xdr:to>
      <xdr:col>41</xdr:col>
      <xdr:colOff>101600</xdr:colOff>
      <xdr:row>61</xdr:row>
      <xdr:rowOff>34472</xdr:rowOff>
    </xdr:to>
    <xdr:sp macro="" textlink="">
      <xdr:nvSpPr>
        <xdr:cNvPr id="135" name="フローチャート: 判断 134">
          <a:extLst>
            <a:ext uri="{FF2B5EF4-FFF2-40B4-BE49-F238E27FC236}">
              <a16:creationId xmlns:a16="http://schemas.microsoft.com/office/drawing/2014/main" id="{00000000-0008-0000-0F00-000087000000}"/>
            </a:ext>
          </a:extLst>
        </xdr:cNvPr>
        <xdr:cNvSpPr/>
      </xdr:nvSpPr>
      <xdr:spPr>
        <a:xfrm>
          <a:off x="7810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19413</xdr:rowOff>
    </xdr:from>
    <xdr:to>
      <xdr:col>36</xdr:col>
      <xdr:colOff>165100</xdr:colOff>
      <xdr:row>61</xdr:row>
      <xdr:rowOff>121013</xdr:rowOff>
    </xdr:to>
    <xdr:sp macro="" textlink="">
      <xdr:nvSpPr>
        <xdr:cNvPr id="136" name="フローチャート: 判断 135">
          <a:extLst>
            <a:ext uri="{FF2B5EF4-FFF2-40B4-BE49-F238E27FC236}">
              <a16:creationId xmlns:a16="http://schemas.microsoft.com/office/drawing/2014/main" id="{00000000-0008-0000-0F00-000088000000}"/>
            </a:ext>
          </a:extLst>
        </xdr:cNvPr>
        <xdr:cNvSpPr/>
      </xdr:nvSpPr>
      <xdr:spPr>
        <a:xfrm>
          <a:off x="6921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00000000-0008-0000-0F00-00008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52070</xdr:rowOff>
    </xdr:from>
    <xdr:to>
      <xdr:col>50</xdr:col>
      <xdr:colOff>165100</xdr:colOff>
      <xdr:row>62</xdr:row>
      <xdr:rowOff>153670</xdr:rowOff>
    </xdr:to>
    <xdr:sp macro="" textlink="">
      <xdr:nvSpPr>
        <xdr:cNvPr id="142" name="楕円 141">
          <a:extLst>
            <a:ext uri="{FF2B5EF4-FFF2-40B4-BE49-F238E27FC236}">
              <a16:creationId xmlns:a16="http://schemas.microsoft.com/office/drawing/2014/main" id="{00000000-0008-0000-0F00-00008E000000}"/>
            </a:ext>
          </a:extLst>
        </xdr:cNvPr>
        <xdr:cNvSpPr/>
      </xdr:nvSpPr>
      <xdr:spPr>
        <a:xfrm>
          <a:off x="9588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47172</xdr:rowOff>
    </xdr:from>
    <xdr:to>
      <xdr:col>46</xdr:col>
      <xdr:colOff>38100</xdr:colOff>
      <xdr:row>64</xdr:row>
      <xdr:rowOff>148772</xdr:rowOff>
    </xdr:to>
    <xdr:sp macro="" textlink="">
      <xdr:nvSpPr>
        <xdr:cNvPr id="143" name="楕円 142">
          <a:extLst>
            <a:ext uri="{FF2B5EF4-FFF2-40B4-BE49-F238E27FC236}">
              <a16:creationId xmlns:a16="http://schemas.microsoft.com/office/drawing/2014/main" id="{00000000-0008-0000-0F00-00008F000000}"/>
            </a:ext>
          </a:extLst>
        </xdr:cNvPr>
        <xdr:cNvSpPr/>
      </xdr:nvSpPr>
      <xdr:spPr>
        <a:xfrm>
          <a:off x="86995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102870</xdr:rowOff>
    </xdr:from>
    <xdr:to>
      <xdr:col>50</xdr:col>
      <xdr:colOff>114300</xdr:colOff>
      <xdr:row>64</xdr:row>
      <xdr:rowOff>97972</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flipV="1">
          <a:off x="8750300" y="10732770"/>
          <a:ext cx="889000" cy="33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47172</xdr:rowOff>
    </xdr:from>
    <xdr:to>
      <xdr:col>41</xdr:col>
      <xdr:colOff>101600</xdr:colOff>
      <xdr:row>64</xdr:row>
      <xdr:rowOff>148772</xdr:rowOff>
    </xdr:to>
    <xdr:sp macro="" textlink="">
      <xdr:nvSpPr>
        <xdr:cNvPr id="145" name="楕円 144">
          <a:extLst>
            <a:ext uri="{FF2B5EF4-FFF2-40B4-BE49-F238E27FC236}">
              <a16:creationId xmlns:a16="http://schemas.microsoft.com/office/drawing/2014/main" id="{00000000-0008-0000-0F00-000091000000}"/>
            </a:ext>
          </a:extLst>
        </xdr:cNvPr>
        <xdr:cNvSpPr/>
      </xdr:nvSpPr>
      <xdr:spPr>
        <a:xfrm>
          <a:off x="78105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97972</xdr:rowOff>
    </xdr:from>
    <xdr:to>
      <xdr:col>45</xdr:col>
      <xdr:colOff>177800</xdr:colOff>
      <xdr:row>64</xdr:row>
      <xdr:rowOff>97972</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a:off x="7861300" y="1107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96718</xdr:rowOff>
    </xdr:from>
    <xdr:ext cx="469744" cy="259045"/>
    <xdr:sp macro="" textlink="">
      <xdr:nvSpPr>
        <xdr:cNvPr id="147" name="n_1aveValue【体育館・プール】&#10;一人当たり面積">
          <a:extLst>
            <a:ext uri="{FF2B5EF4-FFF2-40B4-BE49-F238E27FC236}">
              <a16:creationId xmlns:a16="http://schemas.microsoft.com/office/drawing/2014/main" id="{00000000-0008-0000-0F00-000093000000}"/>
            </a:ext>
          </a:extLst>
        </xdr:cNvPr>
        <xdr:cNvSpPr txBox="1"/>
      </xdr:nvSpPr>
      <xdr:spPr>
        <a:xfrm>
          <a:off x="9391727" y="1021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127743</xdr:rowOff>
    </xdr:from>
    <xdr:ext cx="469744" cy="259045"/>
    <xdr:sp macro="" textlink="">
      <xdr:nvSpPr>
        <xdr:cNvPr id="148" name="n_2aveValue【体育館・プール】&#10;一人当たり面積">
          <a:extLst>
            <a:ext uri="{FF2B5EF4-FFF2-40B4-BE49-F238E27FC236}">
              <a16:creationId xmlns:a16="http://schemas.microsoft.com/office/drawing/2014/main" id="{00000000-0008-0000-0F00-000094000000}"/>
            </a:ext>
          </a:extLst>
        </xdr:cNvPr>
        <xdr:cNvSpPr txBox="1"/>
      </xdr:nvSpPr>
      <xdr:spPr>
        <a:xfrm>
          <a:off x="85154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50999</xdr:rowOff>
    </xdr:from>
    <xdr:ext cx="469744" cy="259045"/>
    <xdr:sp macro="" textlink="">
      <xdr:nvSpPr>
        <xdr:cNvPr id="149" name="n_3aveValue【体育館・プール】&#10;一人当たり面積">
          <a:extLst>
            <a:ext uri="{FF2B5EF4-FFF2-40B4-BE49-F238E27FC236}">
              <a16:creationId xmlns:a16="http://schemas.microsoft.com/office/drawing/2014/main" id="{00000000-0008-0000-0F00-000095000000}"/>
            </a:ext>
          </a:extLst>
        </xdr:cNvPr>
        <xdr:cNvSpPr txBox="1"/>
      </xdr:nvSpPr>
      <xdr:spPr>
        <a:xfrm>
          <a:off x="7626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137540</xdr:rowOff>
    </xdr:from>
    <xdr:ext cx="469744" cy="259045"/>
    <xdr:sp macro="" textlink="">
      <xdr:nvSpPr>
        <xdr:cNvPr id="150" name="n_4aveValue【体育館・プール】&#10;一人当たり面積">
          <a:extLst>
            <a:ext uri="{FF2B5EF4-FFF2-40B4-BE49-F238E27FC236}">
              <a16:creationId xmlns:a16="http://schemas.microsoft.com/office/drawing/2014/main" id="{00000000-0008-0000-0F00-000096000000}"/>
            </a:ext>
          </a:extLst>
        </xdr:cNvPr>
        <xdr:cNvSpPr txBox="1"/>
      </xdr:nvSpPr>
      <xdr:spPr>
        <a:xfrm>
          <a:off x="6737427" y="1025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144797</xdr:rowOff>
    </xdr:from>
    <xdr:ext cx="469744" cy="259045"/>
    <xdr:sp macro="" textlink="">
      <xdr:nvSpPr>
        <xdr:cNvPr id="151" name="n_1mainValue【体育館・プール】&#10;一人当たり面積">
          <a:extLst>
            <a:ext uri="{FF2B5EF4-FFF2-40B4-BE49-F238E27FC236}">
              <a16:creationId xmlns:a16="http://schemas.microsoft.com/office/drawing/2014/main" id="{00000000-0008-0000-0F00-000097000000}"/>
            </a:ext>
          </a:extLst>
        </xdr:cNvPr>
        <xdr:cNvSpPr txBox="1"/>
      </xdr:nvSpPr>
      <xdr:spPr>
        <a:xfrm>
          <a:off x="93917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139899</xdr:rowOff>
    </xdr:from>
    <xdr:ext cx="469744" cy="259045"/>
    <xdr:sp macro="" textlink="">
      <xdr:nvSpPr>
        <xdr:cNvPr id="152" name="n_2mainValue【体育館・プール】&#10;一人当たり面積">
          <a:extLst>
            <a:ext uri="{FF2B5EF4-FFF2-40B4-BE49-F238E27FC236}">
              <a16:creationId xmlns:a16="http://schemas.microsoft.com/office/drawing/2014/main" id="{00000000-0008-0000-0F00-000098000000}"/>
            </a:ext>
          </a:extLst>
        </xdr:cNvPr>
        <xdr:cNvSpPr txBox="1"/>
      </xdr:nvSpPr>
      <xdr:spPr>
        <a:xfrm>
          <a:off x="8515427" y="1111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139899</xdr:rowOff>
    </xdr:from>
    <xdr:ext cx="469744" cy="259045"/>
    <xdr:sp macro="" textlink="">
      <xdr:nvSpPr>
        <xdr:cNvPr id="153" name="n_3mainValue【体育館・プール】&#10;一人当たり面積">
          <a:extLst>
            <a:ext uri="{FF2B5EF4-FFF2-40B4-BE49-F238E27FC236}">
              <a16:creationId xmlns:a16="http://schemas.microsoft.com/office/drawing/2014/main" id="{00000000-0008-0000-0F00-000099000000}"/>
            </a:ext>
          </a:extLst>
        </xdr:cNvPr>
        <xdr:cNvSpPr txBox="1"/>
      </xdr:nvSpPr>
      <xdr:spPr>
        <a:xfrm>
          <a:off x="7626427" y="1111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a:extLst>
            <a:ext uri="{FF2B5EF4-FFF2-40B4-BE49-F238E27FC236}">
              <a16:creationId xmlns:a16="http://schemas.microsoft.com/office/drawing/2014/main" id="{00000000-0008-0000-0F00-0000A0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a:extLst>
            <a:ext uri="{FF2B5EF4-FFF2-40B4-BE49-F238E27FC236}">
              <a16:creationId xmlns:a16="http://schemas.microsoft.com/office/drawing/2014/main" id="{00000000-0008-0000-0F00-0000A1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2" name="正方形/長方形 171">
          <a:extLst>
            <a:ext uri="{FF2B5EF4-FFF2-40B4-BE49-F238E27FC236}">
              <a16:creationId xmlns:a16="http://schemas.microsoft.com/office/drawing/2014/main" id="{00000000-0008-0000-0F00-0000AC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3" name="正方形/長方形 172">
          <a:extLst>
            <a:ext uri="{FF2B5EF4-FFF2-40B4-BE49-F238E27FC236}">
              <a16:creationId xmlns:a16="http://schemas.microsoft.com/office/drawing/2014/main" id="{00000000-0008-0000-0F00-0000AD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4" name="正方形/長方形 173">
          <a:extLst>
            <a:ext uri="{FF2B5EF4-FFF2-40B4-BE49-F238E27FC236}">
              <a16:creationId xmlns:a16="http://schemas.microsoft.com/office/drawing/2014/main" id="{00000000-0008-0000-0F00-0000AE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5" name="正方形/長方形 174">
          <a:extLst>
            <a:ext uri="{FF2B5EF4-FFF2-40B4-BE49-F238E27FC236}">
              <a16:creationId xmlns:a16="http://schemas.microsoft.com/office/drawing/2014/main" id="{00000000-0008-0000-0F00-0000AF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6" name="正方形/長方形 175">
          <a:extLst>
            <a:ext uri="{FF2B5EF4-FFF2-40B4-BE49-F238E27FC236}">
              <a16:creationId xmlns:a16="http://schemas.microsoft.com/office/drawing/2014/main" id="{00000000-0008-0000-0F00-0000B0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7" name="正方形/長方形 176">
          <a:extLst>
            <a:ext uri="{FF2B5EF4-FFF2-40B4-BE49-F238E27FC236}">
              <a16:creationId xmlns:a16="http://schemas.microsoft.com/office/drawing/2014/main" id="{00000000-0008-0000-0F00-0000B1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8" name="正方形/長方形 187">
          <a:extLst>
            <a:ext uri="{FF2B5EF4-FFF2-40B4-BE49-F238E27FC236}">
              <a16:creationId xmlns:a16="http://schemas.microsoft.com/office/drawing/2014/main" id="{00000000-0008-0000-0F00-0000BC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9" name="正方形/長方形 188">
          <a:extLst>
            <a:ext uri="{FF2B5EF4-FFF2-40B4-BE49-F238E27FC236}">
              <a16:creationId xmlns:a16="http://schemas.microsoft.com/office/drawing/2014/main" id="{00000000-0008-0000-0F00-0000BD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0" name="正方形/長方形 189">
          <a:extLst>
            <a:ext uri="{FF2B5EF4-FFF2-40B4-BE49-F238E27FC236}">
              <a16:creationId xmlns:a16="http://schemas.microsoft.com/office/drawing/2014/main" id="{00000000-0008-0000-0F00-0000BE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09" name="【一般廃棄物処理施設】&#10;有形固定資産減価償却率グラフ枠">
          <a:extLst>
            <a:ext uri="{FF2B5EF4-FFF2-40B4-BE49-F238E27FC236}">
              <a16:creationId xmlns:a16="http://schemas.microsoft.com/office/drawing/2014/main" id="{00000000-0008-0000-0F00-0000D100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211" name="【一般廃棄物処理施設】&#10;有形固定資産減価償却率最小値テキスト">
          <a:extLst>
            <a:ext uri="{FF2B5EF4-FFF2-40B4-BE49-F238E27FC236}">
              <a16:creationId xmlns:a16="http://schemas.microsoft.com/office/drawing/2014/main" id="{00000000-0008-0000-0F00-0000D300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213" name="【一般廃棄物処理施設】&#10;有形固定資産減価償却率最大値テキスト">
          <a:extLst>
            <a:ext uri="{FF2B5EF4-FFF2-40B4-BE49-F238E27FC236}">
              <a16:creationId xmlns:a16="http://schemas.microsoft.com/office/drawing/2014/main" id="{00000000-0008-0000-0F00-0000D5000000}"/>
            </a:ext>
          </a:extLst>
        </xdr:cNvPr>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114317</xdr:rowOff>
    </xdr:from>
    <xdr:ext cx="405111" cy="259045"/>
    <xdr:sp macro="" textlink="">
      <xdr:nvSpPr>
        <xdr:cNvPr id="215" name="【一般廃棄物処理施設】&#10;有形固定資産減価償却率平均値テキスト">
          <a:extLst>
            <a:ext uri="{FF2B5EF4-FFF2-40B4-BE49-F238E27FC236}">
              <a16:creationId xmlns:a16="http://schemas.microsoft.com/office/drawing/2014/main" id="{00000000-0008-0000-0F00-0000D7000000}"/>
            </a:ext>
          </a:extLst>
        </xdr:cNvPr>
        <xdr:cNvSpPr txBox="1"/>
      </xdr:nvSpPr>
      <xdr:spPr>
        <a:xfrm>
          <a:off x="16357600" y="6457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135890</xdr:rowOff>
    </xdr:from>
    <xdr:to>
      <xdr:col>85</xdr:col>
      <xdr:colOff>177800</xdr:colOff>
      <xdr:row>38</xdr:row>
      <xdr:rowOff>66040</xdr:rowOff>
    </xdr:to>
    <xdr:sp macro="" textlink="">
      <xdr:nvSpPr>
        <xdr:cNvPr id="216" name="フローチャート: 判断 215">
          <a:extLst>
            <a:ext uri="{FF2B5EF4-FFF2-40B4-BE49-F238E27FC236}">
              <a16:creationId xmlns:a16="http://schemas.microsoft.com/office/drawing/2014/main" id="{00000000-0008-0000-0F00-0000D8000000}"/>
            </a:ext>
          </a:extLst>
        </xdr:cNvPr>
        <xdr:cNvSpPr/>
      </xdr:nvSpPr>
      <xdr:spPr>
        <a:xfrm>
          <a:off x="16268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217" name="フローチャート: 判断 216">
          <a:extLst>
            <a:ext uri="{FF2B5EF4-FFF2-40B4-BE49-F238E27FC236}">
              <a16:creationId xmlns:a16="http://schemas.microsoft.com/office/drawing/2014/main" id="{00000000-0008-0000-0F00-0000D9000000}"/>
            </a:ext>
          </a:extLst>
        </xdr:cNvPr>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218" name="フローチャート: 判断 217">
          <a:extLst>
            <a:ext uri="{FF2B5EF4-FFF2-40B4-BE49-F238E27FC236}">
              <a16:creationId xmlns:a16="http://schemas.microsoft.com/office/drawing/2014/main" id="{00000000-0008-0000-0F00-0000DA000000}"/>
            </a:ext>
          </a:extLst>
        </xdr:cNvPr>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xdr:rowOff>
    </xdr:from>
    <xdr:to>
      <xdr:col>72</xdr:col>
      <xdr:colOff>38100</xdr:colOff>
      <xdr:row>38</xdr:row>
      <xdr:rowOff>115570</xdr:rowOff>
    </xdr:to>
    <xdr:sp macro="" textlink="">
      <xdr:nvSpPr>
        <xdr:cNvPr id="219" name="フローチャート: 判断 218">
          <a:extLst>
            <a:ext uri="{FF2B5EF4-FFF2-40B4-BE49-F238E27FC236}">
              <a16:creationId xmlns:a16="http://schemas.microsoft.com/office/drawing/2014/main" id="{00000000-0008-0000-0F00-0000DB000000}"/>
            </a:ext>
          </a:extLst>
        </xdr:cNvPr>
        <xdr:cNvSpPr/>
      </xdr:nvSpPr>
      <xdr:spPr>
        <a:xfrm>
          <a:off x="1365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103505</xdr:rowOff>
    </xdr:from>
    <xdr:to>
      <xdr:col>67</xdr:col>
      <xdr:colOff>101600</xdr:colOff>
      <xdr:row>38</xdr:row>
      <xdr:rowOff>33655</xdr:rowOff>
    </xdr:to>
    <xdr:sp macro="" textlink="">
      <xdr:nvSpPr>
        <xdr:cNvPr id="220" name="フローチャート: 判断 219">
          <a:extLst>
            <a:ext uri="{FF2B5EF4-FFF2-40B4-BE49-F238E27FC236}">
              <a16:creationId xmlns:a16="http://schemas.microsoft.com/office/drawing/2014/main" id="{00000000-0008-0000-0F00-0000DC000000}"/>
            </a:ext>
          </a:extLst>
        </xdr:cNvPr>
        <xdr:cNvSpPr/>
      </xdr:nvSpPr>
      <xdr:spPr>
        <a:xfrm>
          <a:off x="12763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153035</xdr:rowOff>
    </xdr:from>
    <xdr:to>
      <xdr:col>81</xdr:col>
      <xdr:colOff>101600</xdr:colOff>
      <xdr:row>40</xdr:row>
      <xdr:rowOff>83185</xdr:rowOff>
    </xdr:to>
    <xdr:sp macro="" textlink="">
      <xdr:nvSpPr>
        <xdr:cNvPr id="226" name="楕円 225">
          <a:extLst>
            <a:ext uri="{FF2B5EF4-FFF2-40B4-BE49-F238E27FC236}">
              <a16:creationId xmlns:a16="http://schemas.microsoft.com/office/drawing/2014/main" id="{00000000-0008-0000-0F00-0000E2000000}"/>
            </a:ext>
          </a:extLst>
        </xdr:cNvPr>
        <xdr:cNvSpPr/>
      </xdr:nvSpPr>
      <xdr:spPr>
        <a:xfrm>
          <a:off x="15430500" y="68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122555</xdr:rowOff>
    </xdr:from>
    <xdr:to>
      <xdr:col>76</xdr:col>
      <xdr:colOff>165100</xdr:colOff>
      <xdr:row>40</xdr:row>
      <xdr:rowOff>52705</xdr:rowOff>
    </xdr:to>
    <xdr:sp macro="" textlink="">
      <xdr:nvSpPr>
        <xdr:cNvPr id="227" name="楕円 226">
          <a:extLst>
            <a:ext uri="{FF2B5EF4-FFF2-40B4-BE49-F238E27FC236}">
              <a16:creationId xmlns:a16="http://schemas.microsoft.com/office/drawing/2014/main" id="{00000000-0008-0000-0F00-0000E3000000}"/>
            </a:ext>
          </a:extLst>
        </xdr:cNvPr>
        <xdr:cNvSpPr/>
      </xdr:nvSpPr>
      <xdr:spPr>
        <a:xfrm>
          <a:off x="14541500" y="68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1905</xdr:rowOff>
    </xdr:from>
    <xdr:to>
      <xdr:col>81</xdr:col>
      <xdr:colOff>50800</xdr:colOff>
      <xdr:row>40</xdr:row>
      <xdr:rowOff>32385</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14592300" y="68599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93980</xdr:rowOff>
    </xdr:from>
    <xdr:to>
      <xdr:col>72</xdr:col>
      <xdr:colOff>38100</xdr:colOff>
      <xdr:row>40</xdr:row>
      <xdr:rowOff>24130</xdr:rowOff>
    </xdr:to>
    <xdr:sp macro="" textlink="">
      <xdr:nvSpPr>
        <xdr:cNvPr id="229" name="楕円 228">
          <a:extLst>
            <a:ext uri="{FF2B5EF4-FFF2-40B4-BE49-F238E27FC236}">
              <a16:creationId xmlns:a16="http://schemas.microsoft.com/office/drawing/2014/main" id="{00000000-0008-0000-0F00-0000E5000000}"/>
            </a:ext>
          </a:extLst>
        </xdr:cNvPr>
        <xdr:cNvSpPr/>
      </xdr:nvSpPr>
      <xdr:spPr>
        <a:xfrm>
          <a:off x="13652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144780</xdr:rowOff>
    </xdr:from>
    <xdr:to>
      <xdr:col>76</xdr:col>
      <xdr:colOff>114300</xdr:colOff>
      <xdr:row>40</xdr:row>
      <xdr:rowOff>1905</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3703300" y="68313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139717</xdr:rowOff>
    </xdr:from>
    <xdr:ext cx="405111" cy="259045"/>
    <xdr:sp macro="" textlink="">
      <xdr:nvSpPr>
        <xdr:cNvPr id="231" name="n_1aveValue【一般廃棄物処理施設】&#10;有形固定資産減価償却率">
          <a:extLst>
            <a:ext uri="{FF2B5EF4-FFF2-40B4-BE49-F238E27FC236}">
              <a16:creationId xmlns:a16="http://schemas.microsoft.com/office/drawing/2014/main" id="{00000000-0008-0000-0F00-0000E7000000}"/>
            </a:ext>
          </a:extLst>
        </xdr:cNvPr>
        <xdr:cNvSpPr txBox="1"/>
      </xdr:nvSpPr>
      <xdr:spPr>
        <a:xfrm>
          <a:off x="152660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92092</xdr:rowOff>
    </xdr:from>
    <xdr:ext cx="405111" cy="259045"/>
    <xdr:sp macro="" textlink="">
      <xdr:nvSpPr>
        <xdr:cNvPr id="232" name="n_2aveValue【一般廃棄物処理施設】&#10;有形固定資産減価償却率">
          <a:extLst>
            <a:ext uri="{FF2B5EF4-FFF2-40B4-BE49-F238E27FC236}">
              <a16:creationId xmlns:a16="http://schemas.microsoft.com/office/drawing/2014/main" id="{00000000-0008-0000-0F00-0000E8000000}"/>
            </a:ext>
          </a:extLst>
        </xdr:cNvPr>
        <xdr:cNvSpPr txBox="1"/>
      </xdr:nvSpPr>
      <xdr:spPr>
        <a:xfrm>
          <a:off x="14389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132097</xdr:rowOff>
    </xdr:from>
    <xdr:ext cx="405111" cy="259045"/>
    <xdr:sp macro="" textlink="">
      <xdr:nvSpPr>
        <xdr:cNvPr id="233" name="n_3aveValue【一般廃棄物処理施設】&#10;有形固定資産減価償却率">
          <a:extLst>
            <a:ext uri="{FF2B5EF4-FFF2-40B4-BE49-F238E27FC236}">
              <a16:creationId xmlns:a16="http://schemas.microsoft.com/office/drawing/2014/main" id="{00000000-0008-0000-0F00-0000E9000000}"/>
            </a:ext>
          </a:extLst>
        </xdr:cNvPr>
        <xdr:cNvSpPr txBox="1"/>
      </xdr:nvSpPr>
      <xdr:spPr>
        <a:xfrm>
          <a:off x="13500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50182</xdr:rowOff>
    </xdr:from>
    <xdr:ext cx="405111" cy="259045"/>
    <xdr:sp macro="" textlink="">
      <xdr:nvSpPr>
        <xdr:cNvPr id="234" name="n_4aveValue【一般廃棄物処理施設】&#10;有形固定資産減価償却率">
          <a:extLst>
            <a:ext uri="{FF2B5EF4-FFF2-40B4-BE49-F238E27FC236}">
              <a16:creationId xmlns:a16="http://schemas.microsoft.com/office/drawing/2014/main" id="{00000000-0008-0000-0F00-0000EA000000}"/>
            </a:ext>
          </a:extLst>
        </xdr:cNvPr>
        <xdr:cNvSpPr txBox="1"/>
      </xdr:nvSpPr>
      <xdr:spPr>
        <a:xfrm>
          <a:off x="12611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74312</xdr:rowOff>
    </xdr:from>
    <xdr:ext cx="405111" cy="259045"/>
    <xdr:sp macro="" textlink="">
      <xdr:nvSpPr>
        <xdr:cNvPr id="235" name="n_1mainValue【一般廃棄物処理施設】&#10;有形固定資産減価償却率">
          <a:extLst>
            <a:ext uri="{FF2B5EF4-FFF2-40B4-BE49-F238E27FC236}">
              <a16:creationId xmlns:a16="http://schemas.microsoft.com/office/drawing/2014/main" id="{00000000-0008-0000-0F00-0000EB000000}"/>
            </a:ext>
          </a:extLst>
        </xdr:cNvPr>
        <xdr:cNvSpPr txBox="1"/>
      </xdr:nvSpPr>
      <xdr:spPr>
        <a:xfrm>
          <a:off x="15266044" y="693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43832</xdr:rowOff>
    </xdr:from>
    <xdr:ext cx="405111" cy="259045"/>
    <xdr:sp macro="" textlink="">
      <xdr:nvSpPr>
        <xdr:cNvPr id="236" name="n_2mainValue【一般廃棄物処理施設】&#10;有形固定資産減価償却率">
          <a:extLst>
            <a:ext uri="{FF2B5EF4-FFF2-40B4-BE49-F238E27FC236}">
              <a16:creationId xmlns:a16="http://schemas.microsoft.com/office/drawing/2014/main" id="{00000000-0008-0000-0F00-0000EC000000}"/>
            </a:ext>
          </a:extLst>
        </xdr:cNvPr>
        <xdr:cNvSpPr txBox="1"/>
      </xdr:nvSpPr>
      <xdr:spPr>
        <a:xfrm>
          <a:off x="14389744" y="690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15257</xdr:rowOff>
    </xdr:from>
    <xdr:ext cx="405111" cy="259045"/>
    <xdr:sp macro="" textlink="">
      <xdr:nvSpPr>
        <xdr:cNvPr id="237" name="n_3mainValue【一般廃棄物処理施設】&#10;有形固定資産減価償却率">
          <a:extLst>
            <a:ext uri="{FF2B5EF4-FFF2-40B4-BE49-F238E27FC236}">
              <a16:creationId xmlns:a16="http://schemas.microsoft.com/office/drawing/2014/main" id="{00000000-0008-0000-0F00-0000ED000000}"/>
            </a:ext>
          </a:extLst>
        </xdr:cNvPr>
        <xdr:cNvSpPr txBox="1"/>
      </xdr:nvSpPr>
      <xdr:spPr>
        <a:xfrm>
          <a:off x="1350074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38" name="正方形/長方形 237">
          <a:extLst>
            <a:ext uri="{FF2B5EF4-FFF2-40B4-BE49-F238E27FC236}">
              <a16:creationId xmlns:a16="http://schemas.microsoft.com/office/drawing/2014/main" id="{00000000-0008-0000-0F00-0000EE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39" name="正方形/長方形 238">
          <a:extLst>
            <a:ext uri="{FF2B5EF4-FFF2-40B4-BE49-F238E27FC236}">
              <a16:creationId xmlns:a16="http://schemas.microsoft.com/office/drawing/2014/main" id="{00000000-0008-0000-0F00-0000EF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40" name="正方形/長方形 239">
          <a:extLst>
            <a:ext uri="{FF2B5EF4-FFF2-40B4-BE49-F238E27FC236}">
              <a16:creationId xmlns:a16="http://schemas.microsoft.com/office/drawing/2014/main" id="{00000000-0008-0000-0F00-0000F0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41" name="正方形/長方形 240">
          <a:extLst>
            <a:ext uri="{FF2B5EF4-FFF2-40B4-BE49-F238E27FC236}">
              <a16:creationId xmlns:a16="http://schemas.microsoft.com/office/drawing/2014/main" id="{00000000-0008-0000-0F00-0000F100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58" name="【一般廃棄物処理施設】&#10;一人当たり有形固定資産（償却資産）額グラフ枠">
          <a:extLst>
            <a:ext uri="{FF2B5EF4-FFF2-40B4-BE49-F238E27FC236}">
              <a16:creationId xmlns:a16="http://schemas.microsoft.com/office/drawing/2014/main" id="{00000000-0008-0000-0F00-000002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24250</xdr:rowOff>
    </xdr:from>
    <xdr:to>
      <xdr:col>116</xdr:col>
      <xdr:colOff>62864</xdr:colOff>
      <xdr:row>41</xdr:row>
      <xdr:rowOff>127381</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flipV="1">
          <a:off x="22160864" y="5853550"/>
          <a:ext cx="0" cy="1303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131208</xdr:rowOff>
    </xdr:from>
    <xdr:ext cx="469744" cy="259045"/>
    <xdr:sp macro="" textlink="">
      <xdr:nvSpPr>
        <xdr:cNvPr id="260" name="【一般廃棄物処理施設】&#10;一人当たり有形固定資産（償却資産）額最小値テキスト">
          <a:extLst>
            <a:ext uri="{FF2B5EF4-FFF2-40B4-BE49-F238E27FC236}">
              <a16:creationId xmlns:a16="http://schemas.microsoft.com/office/drawing/2014/main" id="{00000000-0008-0000-0F00-000004010000}"/>
            </a:ext>
          </a:extLst>
        </xdr:cNvPr>
        <xdr:cNvSpPr txBox="1"/>
      </xdr:nvSpPr>
      <xdr:spPr>
        <a:xfrm>
          <a:off x="22199600" y="716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127381</xdr:rowOff>
    </xdr:from>
    <xdr:to>
      <xdr:col>116</xdr:col>
      <xdr:colOff>152400</xdr:colOff>
      <xdr:row>41</xdr:row>
      <xdr:rowOff>127381</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a:off x="22072600" y="715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142377</xdr:rowOff>
    </xdr:from>
    <xdr:ext cx="599010" cy="259045"/>
    <xdr:sp macro="" textlink="">
      <xdr:nvSpPr>
        <xdr:cNvPr id="262" name="【一般廃棄物処理施設】&#10;一人当たり有形固定資産（償却資産）額最大値テキスト">
          <a:extLst>
            <a:ext uri="{FF2B5EF4-FFF2-40B4-BE49-F238E27FC236}">
              <a16:creationId xmlns:a16="http://schemas.microsoft.com/office/drawing/2014/main" id="{00000000-0008-0000-0F00-000006010000}"/>
            </a:ext>
          </a:extLst>
        </xdr:cNvPr>
        <xdr:cNvSpPr txBox="1"/>
      </xdr:nvSpPr>
      <xdr:spPr>
        <a:xfrm>
          <a:off x="22199600" y="562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24250</xdr:rowOff>
    </xdr:from>
    <xdr:to>
      <xdr:col>116</xdr:col>
      <xdr:colOff>152400</xdr:colOff>
      <xdr:row>34</xdr:row>
      <xdr:rowOff>24250</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a:off x="22072600" y="585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72894</xdr:rowOff>
    </xdr:from>
    <xdr:ext cx="599010" cy="259045"/>
    <xdr:sp macro="" textlink="">
      <xdr:nvSpPr>
        <xdr:cNvPr id="264" name="【一般廃棄物処理施設】&#10;一人当たり有形固定資産（償却資産）額平均値テキスト">
          <a:extLst>
            <a:ext uri="{FF2B5EF4-FFF2-40B4-BE49-F238E27FC236}">
              <a16:creationId xmlns:a16="http://schemas.microsoft.com/office/drawing/2014/main" id="{00000000-0008-0000-0F00-000008010000}"/>
            </a:ext>
          </a:extLst>
        </xdr:cNvPr>
        <xdr:cNvSpPr txBox="1"/>
      </xdr:nvSpPr>
      <xdr:spPr>
        <a:xfrm>
          <a:off x="22199600" y="6759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94467</xdr:rowOff>
    </xdr:from>
    <xdr:to>
      <xdr:col>116</xdr:col>
      <xdr:colOff>114300</xdr:colOff>
      <xdr:row>40</xdr:row>
      <xdr:rowOff>24617</xdr:rowOff>
    </xdr:to>
    <xdr:sp macro="" textlink="">
      <xdr:nvSpPr>
        <xdr:cNvPr id="265" name="フローチャート: 判断 264">
          <a:extLst>
            <a:ext uri="{FF2B5EF4-FFF2-40B4-BE49-F238E27FC236}">
              <a16:creationId xmlns:a16="http://schemas.microsoft.com/office/drawing/2014/main" id="{00000000-0008-0000-0F00-000009010000}"/>
            </a:ext>
          </a:extLst>
        </xdr:cNvPr>
        <xdr:cNvSpPr/>
      </xdr:nvSpPr>
      <xdr:spPr>
        <a:xfrm>
          <a:off x="22110700" y="678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105645</xdr:rowOff>
    </xdr:from>
    <xdr:to>
      <xdr:col>112</xdr:col>
      <xdr:colOff>38100</xdr:colOff>
      <xdr:row>40</xdr:row>
      <xdr:rowOff>35795</xdr:rowOff>
    </xdr:to>
    <xdr:sp macro="" textlink="">
      <xdr:nvSpPr>
        <xdr:cNvPr id="266" name="フローチャート: 判断 265">
          <a:extLst>
            <a:ext uri="{FF2B5EF4-FFF2-40B4-BE49-F238E27FC236}">
              <a16:creationId xmlns:a16="http://schemas.microsoft.com/office/drawing/2014/main" id="{00000000-0008-0000-0F00-00000A010000}"/>
            </a:ext>
          </a:extLst>
        </xdr:cNvPr>
        <xdr:cNvSpPr/>
      </xdr:nvSpPr>
      <xdr:spPr>
        <a:xfrm>
          <a:off x="21272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101165</xdr:rowOff>
    </xdr:from>
    <xdr:to>
      <xdr:col>107</xdr:col>
      <xdr:colOff>101600</xdr:colOff>
      <xdr:row>40</xdr:row>
      <xdr:rowOff>31315</xdr:rowOff>
    </xdr:to>
    <xdr:sp macro="" textlink="">
      <xdr:nvSpPr>
        <xdr:cNvPr id="267" name="フローチャート: 判断 266">
          <a:extLst>
            <a:ext uri="{FF2B5EF4-FFF2-40B4-BE49-F238E27FC236}">
              <a16:creationId xmlns:a16="http://schemas.microsoft.com/office/drawing/2014/main" id="{00000000-0008-0000-0F00-00000B010000}"/>
            </a:ext>
          </a:extLst>
        </xdr:cNvPr>
        <xdr:cNvSpPr/>
      </xdr:nvSpPr>
      <xdr:spPr>
        <a:xfrm>
          <a:off x="20383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66116</xdr:rowOff>
    </xdr:from>
    <xdr:to>
      <xdr:col>102</xdr:col>
      <xdr:colOff>165100</xdr:colOff>
      <xdr:row>39</xdr:row>
      <xdr:rowOff>167716</xdr:rowOff>
    </xdr:to>
    <xdr:sp macro="" textlink="">
      <xdr:nvSpPr>
        <xdr:cNvPr id="268" name="フローチャート: 判断 267">
          <a:extLst>
            <a:ext uri="{FF2B5EF4-FFF2-40B4-BE49-F238E27FC236}">
              <a16:creationId xmlns:a16="http://schemas.microsoft.com/office/drawing/2014/main" id="{00000000-0008-0000-0F00-00000C010000}"/>
            </a:ext>
          </a:extLst>
        </xdr:cNvPr>
        <xdr:cNvSpPr/>
      </xdr:nvSpPr>
      <xdr:spPr>
        <a:xfrm>
          <a:off x="19494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122607</xdr:rowOff>
    </xdr:from>
    <xdr:to>
      <xdr:col>98</xdr:col>
      <xdr:colOff>38100</xdr:colOff>
      <xdr:row>40</xdr:row>
      <xdr:rowOff>52757</xdr:rowOff>
    </xdr:to>
    <xdr:sp macro="" textlink="">
      <xdr:nvSpPr>
        <xdr:cNvPr id="269" name="フローチャート: 判断 268">
          <a:extLst>
            <a:ext uri="{FF2B5EF4-FFF2-40B4-BE49-F238E27FC236}">
              <a16:creationId xmlns:a16="http://schemas.microsoft.com/office/drawing/2014/main" id="{00000000-0008-0000-0F00-00000D010000}"/>
            </a:ext>
          </a:extLst>
        </xdr:cNvPr>
        <xdr:cNvSpPr/>
      </xdr:nvSpPr>
      <xdr:spPr>
        <a:xfrm>
          <a:off x="18605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119938</xdr:rowOff>
    </xdr:from>
    <xdr:to>
      <xdr:col>112</xdr:col>
      <xdr:colOff>38100</xdr:colOff>
      <xdr:row>40</xdr:row>
      <xdr:rowOff>50088</xdr:rowOff>
    </xdr:to>
    <xdr:sp macro="" textlink="">
      <xdr:nvSpPr>
        <xdr:cNvPr id="275" name="楕円 274">
          <a:extLst>
            <a:ext uri="{FF2B5EF4-FFF2-40B4-BE49-F238E27FC236}">
              <a16:creationId xmlns:a16="http://schemas.microsoft.com/office/drawing/2014/main" id="{00000000-0008-0000-0F00-000013010000}"/>
            </a:ext>
          </a:extLst>
        </xdr:cNvPr>
        <xdr:cNvSpPr/>
      </xdr:nvSpPr>
      <xdr:spPr>
        <a:xfrm>
          <a:off x="21272500" y="680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123095</xdr:rowOff>
    </xdr:from>
    <xdr:to>
      <xdr:col>107</xdr:col>
      <xdr:colOff>101600</xdr:colOff>
      <xdr:row>40</xdr:row>
      <xdr:rowOff>53245</xdr:rowOff>
    </xdr:to>
    <xdr:sp macro="" textlink="">
      <xdr:nvSpPr>
        <xdr:cNvPr id="276" name="楕円 275">
          <a:extLst>
            <a:ext uri="{FF2B5EF4-FFF2-40B4-BE49-F238E27FC236}">
              <a16:creationId xmlns:a16="http://schemas.microsoft.com/office/drawing/2014/main" id="{00000000-0008-0000-0F00-000014010000}"/>
            </a:ext>
          </a:extLst>
        </xdr:cNvPr>
        <xdr:cNvSpPr/>
      </xdr:nvSpPr>
      <xdr:spPr>
        <a:xfrm>
          <a:off x="20383500" y="680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170738</xdr:rowOff>
    </xdr:from>
    <xdr:to>
      <xdr:col>111</xdr:col>
      <xdr:colOff>177800</xdr:colOff>
      <xdr:row>40</xdr:row>
      <xdr:rowOff>2445</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flipV="1">
          <a:off x="20434300" y="6857288"/>
          <a:ext cx="889000" cy="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124185</xdr:rowOff>
    </xdr:from>
    <xdr:to>
      <xdr:col>102</xdr:col>
      <xdr:colOff>165100</xdr:colOff>
      <xdr:row>40</xdr:row>
      <xdr:rowOff>54335</xdr:rowOff>
    </xdr:to>
    <xdr:sp macro="" textlink="">
      <xdr:nvSpPr>
        <xdr:cNvPr id="278" name="楕円 277">
          <a:extLst>
            <a:ext uri="{FF2B5EF4-FFF2-40B4-BE49-F238E27FC236}">
              <a16:creationId xmlns:a16="http://schemas.microsoft.com/office/drawing/2014/main" id="{00000000-0008-0000-0F00-000016010000}"/>
            </a:ext>
          </a:extLst>
        </xdr:cNvPr>
        <xdr:cNvSpPr/>
      </xdr:nvSpPr>
      <xdr:spPr>
        <a:xfrm>
          <a:off x="19494500" y="681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2445</xdr:rowOff>
    </xdr:from>
    <xdr:to>
      <xdr:col>107</xdr:col>
      <xdr:colOff>50800</xdr:colOff>
      <xdr:row>40</xdr:row>
      <xdr:rowOff>3535</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flipV="1">
          <a:off x="19545300" y="6860445"/>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52322</xdr:rowOff>
    </xdr:from>
    <xdr:ext cx="599010" cy="259045"/>
    <xdr:sp macro="" textlink="">
      <xdr:nvSpPr>
        <xdr:cNvPr id="280" name="n_1aveValue【一般廃棄物処理施設】&#10;一人当たり有形固定資産（償却資産）額">
          <a:extLst>
            <a:ext uri="{FF2B5EF4-FFF2-40B4-BE49-F238E27FC236}">
              <a16:creationId xmlns:a16="http://schemas.microsoft.com/office/drawing/2014/main" id="{00000000-0008-0000-0F00-000018010000}"/>
            </a:ext>
          </a:extLst>
        </xdr:cNvPr>
        <xdr:cNvSpPr txBox="1"/>
      </xdr:nvSpPr>
      <xdr:spPr>
        <a:xfrm>
          <a:off x="21011095" y="65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47842</xdr:rowOff>
    </xdr:from>
    <xdr:ext cx="599010" cy="259045"/>
    <xdr:sp macro="" textlink="">
      <xdr:nvSpPr>
        <xdr:cNvPr id="281" name="n_2aveValue【一般廃棄物処理施設】&#10;一人当たり有形固定資産（償却資産）額">
          <a:extLst>
            <a:ext uri="{FF2B5EF4-FFF2-40B4-BE49-F238E27FC236}">
              <a16:creationId xmlns:a16="http://schemas.microsoft.com/office/drawing/2014/main" id="{00000000-0008-0000-0F00-000019010000}"/>
            </a:ext>
          </a:extLst>
        </xdr:cNvPr>
        <xdr:cNvSpPr txBox="1"/>
      </xdr:nvSpPr>
      <xdr:spPr>
        <a:xfrm>
          <a:off x="20134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12793</xdr:rowOff>
    </xdr:from>
    <xdr:ext cx="599010" cy="259045"/>
    <xdr:sp macro="" textlink="">
      <xdr:nvSpPr>
        <xdr:cNvPr id="282" name="n_3aveValue【一般廃棄物処理施設】&#10;一人当たり有形固定資産（償却資産）額">
          <a:extLst>
            <a:ext uri="{FF2B5EF4-FFF2-40B4-BE49-F238E27FC236}">
              <a16:creationId xmlns:a16="http://schemas.microsoft.com/office/drawing/2014/main" id="{00000000-0008-0000-0F00-00001A010000}"/>
            </a:ext>
          </a:extLst>
        </xdr:cNvPr>
        <xdr:cNvSpPr txBox="1"/>
      </xdr:nvSpPr>
      <xdr:spPr>
        <a:xfrm>
          <a:off x="192457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69284</xdr:rowOff>
    </xdr:from>
    <xdr:ext cx="599010" cy="259045"/>
    <xdr:sp macro="" textlink="">
      <xdr:nvSpPr>
        <xdr:cNvPr id="283" name="n_4aveValue【一般廃棄物処理施設】&#10;一人当たり有形固定資産（償却資産）額">
          <a:extLst>
            <a:ext uri="{FF2B5EF4-FFF2-40B4-BE49-F238E27FC236}">
              <a16:creationId xmlns:a16="http://schemas.microsoft.com/office/drawing/2014/main" id="{00000000-0008-0000-0F00-00001B010000}"/>
            </a:ext>
          </a:extLst>
        </xdr:cNvPr>
        <xdr:cNvSpPr txBox="1"/>
      </xdr:nvSpPr>
      <xdr:spPr>
        <a:xfrm>
          <a:off x="18356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41215</xdr:rowOff>
    </xdr:from>
    <xdr:ext cx="599010" cy="259045"/>
    <xdr:sp macro="" textlink="">
      <xdr:nvSpPr>
        <xdr:cNvPr id="284" name="n_1mainValue【一般廃棄物処理施設】&#10;一人当たり有形固定資産（償却資産）額">
          <a:extLst>
            <a:ext uri="{FF2B5EF4-FFF2-40B4-BE49-F238E27FC236}">
              <a16:creationId xmlns:a16="http://schemas.microsoft.com/office/drawing/2014/main" id="{00000000-0008-0000-0F00-00001C010000}"/>
            </a:ext>
          </a:extLst>
        </xdr:cNvPr>
        <xdr:cNvSpPr txBox="1"/>
      </xdr:nvSpPr>
      <xdr:spPr>
        <a:xfrm>
          <a:off x="21011095" y="6899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44372</xdr:rowOff>
    </xdr:from>
    <xdr:ext cx="599010" cy="259045"/>
    <xdr:sp macro="" textlink="">
      <xdr:nvSpPr>
        <xdr:cNvPr id="285" name="n_2mainValue【一般廃棄物処理施設】&#10;一人当たり有形固定資産（償却資産）額">
          <a:extLst>
            <a:ext uri="{FF2B5EF4-FFF2-40B4-BE49-F238E27FC236}">
              <a16:creationId xmlns:a16="http://schemas.microsoft.com/office/drawing/2014/main" id="{00000000-0008-0000-0F00-00001D010000}"/>
            </a:ext>
          </a:extLst>
        </xdr:cNvPr>
        <xdr:cNvSpPr txBox="1"/>
      </xdr:nvSpPr>
      <xdr:spPr>
        <a:xfrm>
          <a:off x="20134795" y="6902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45462</xdr:rowOff>
    </xdr:from>
    <xdr:ext cx="599010" cy="259045"/>
    <xdr:sp macro="" textlink="">
      <xdr:nvSpPr>
        <xdr:cNvPr id="286" name="n_3mainValue【一般廃棄物処理施設】&#10;一人当たり有形固定資産（償却資産）額">
          <a:extLst>
            <a:ext uri="{FF2B5EF4-FFF2-40B4-BE49-F238E27FC236}">
              <a16:creationId xmlns:a16="http://schemas.microsoft.com/office/drawing/2014/main" id="{00000000-0008-0000-0F00-00001E010000}"/>
            </a:ext>
          </a:extLst>
        </xdr:cNvPr>
        <xdr:cNvSpPr txBox="1"/>
      </xdr:nvSpPr>
      <xdr:spPr>
        <a:xfrm>
          <a:off x="19245795" y="690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10" name="【保健センター・保健所】&#10;有形固定資産減価償却率グラフ枠">
          <a:extLst>
            <a:ext uri="{FF2B5EF4-FFF2-40B4-BE49-F238E27FC236}">
              <a16:creationId xmlns:a16="http://schemas.microsoft.com/office/drawing/2014/main" id="{00000000-0008-0000-0F00-000036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32385</xdr:rowOff>
    </xdr:from>
    <xdr:to>
      <xdr:col>85</xdr:col>
      <xdr:colOff>126364</xdr:colOff>
      <xdr:row>64</xdr:row>
      <xdr:rowOff>51435</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flipV="1">
          <a:off x="16318864" y="9805035"/>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55262</xdr:rowOff>
    </xdr:from>
    <xdr:ext cx="405111" cy="259045"/>
    <xdr:sp macro="" textlink="">
      <xdr:nvSpPr>
        <xdr:cNvPr id="312" name="【保健センター・保健所】&#10;有形固定資産減価償却率最小値テキスト">
          <a:extLst>
            <a:ext uri="{FF2B5EF4-FFF2-40B4-BE49-F238E27FC236}">
              <a16:creationId xmlns:a16="http://schemas.microsoft.com/office/drawing/2014/main" id="{00000000-0008-0000-0F00-000038010000}"/>
            </a:ext>
          </a:extLst>
        </xdr:cNvPr>
        <xdr:cNvSpPr txBox="1"/>
      </xdr:nvSpPr>
      <xdr:spPr>
        <a:xfrm>
          <a:off x="16357600" y="1102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51435</xdr:rowOff>
    </xdr:from>
    <xdr:to>
      <xdr:col>86</xdr:col>
      <xdr:colOff>25400</xdr:colOff>
      <xdr:row>64</xdr:row>
      <xdr:rowOff>51435</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16230600" y="1102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150512</xdr:rowOff>
    </xdr:from>
    <xdr:ext cx="405111" cy="259045"/>
    <xdr:sp macro="" textlink="">
      <xdr:nvSpPr>
        <xdr:cNvPr id="314" name="【保健センター・保健所】&#10;有形固定資産減価償却率最大値テキスト">
          <a:extLst>
            <a:ext uri="{FF2B5EF4-FFF2-40B4-BE49-F238E27FC236}">
              <a16:creationId xmlns:a16="http://schemas.microsoft.com/office/drawing/2014/main" id="{00000000-0008-0000-0F00-00003A010000}"/>
            </a:ext>
          </a:extLst>
        </xdr:cNvPr>
        <xdr:cNvSpPr txBox="1"/>
      </xdr:nvSpPr>
      <xdr:spPr>
        <a:xfrm>
          <a:off x="16357600" y="9580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32385</xdr:rowOff>
    </xdr:from>
    <xdr:to>
      <xdr:col>86</xdr:col>
      <xdr:colOff>25400</xdr:colOff>
      <xdr:row>57</xdr:row>
      <xdr:rowOff>32385</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16230600" y="9805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139082</xdr:rowOff>
    </xdr:from>
    <xdr:ext cx="405111" cy="259045"/>
    <xdr:sp macro="" textlink="">
      <xdr:nvSpPr>
        <xdr:cNvPr id="316" name="【保健センター・保健所】&#10;有形固定資産減価償却率平均値テキスト">
          <a:extLst>
            <a:ext uri="{FF2B5EF4-FFF2-40B4-BE49-F238E27FC236}">
              <a16:creationId xmlns:a16="http://schemas.microsoft.com/office/drawing/2014/main" id="{00000000-0008-0000-0F00-00003C010000}"/>
            </a:ext>
          </a:extLst>
        </xdr:cNvPr>
        <xdr:cNvSpPr txBox="1"/>
      </xdr:nvSpPr>
      <xdr:spPr>
        <a:xfrm>
          <a:off x="16357600" y="1008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160655</xdr:rowOff>
    </xdr:from>
    <xdr:to>
      <xdr:col>85</xdr:col>
      <xdr:colOff>177800</xdr:colOff>
      <xdr:row>59</xdr:row>
      <xdr:rowOff>90805</xdr:rowOff>
    </xdr:to>
    <xdr:sp macro="" textlink="">
      <xdr:nvSpPr>
        <xdr:cNvPr id="317" name="フローチャート: 判断 316">
          <a:extLst>
            <a:ext uri="{FF2B5EF4-FFF2-40B4-BE49-F238E27FC236}">
              <a16:creationId xmlns:a16="http://schemas.microsoft.com/office/drawing/2014/main" id="{00000000-0008-0000-0F00-00003D010000}"/>
            </a:ext>
          </a:extLst>
        </xdr:cNvPr>
        <xdr:cNvSpPr/>
      </xdr:nvSpPr>
      <xdr:spPr>
        <a:xfrm>
          <a:off x="162687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118745</xdr:rowOff>
    </xdr:from>
    <xdr:to>
      <xdr:col>81</xdr:col>
      <xdr:colOff>101600</xdr:colOff>
      <xdr:row>59</xdr:row>
      <xdr:rowOff>48895</xdr:rowOff>
    </xdr:to>
    <xdr:sp macro="" textlink="">
      <xdr:nvSpPr>
        <xdr:cNvPr id="318" name="フローチャート: 判断 317">
          <a:extLst>
            <a:ext uri="{FF2B5EF4-FFF2-40B4-BE49-F238E27FC236}">
              <a16:creationId xmlns:a16="http://schemas.microsoft.com/office/drawing/2014/main" id="{00000000-0008-0000-0F00-00003E010000}"/>
            </a:ext>
          </a:extLst>
        </xdr:cNvPr>
        <xdr:cNvSpPr/>
      </xdr:nvSpPr>
      <xdr:spPr>
        <a:xfrm>
          <a:off x="15430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95885</xdr:rowOff>
    </xdr:from>
    <xdr:to>
      <xdr:col>76</xdr:col>
      <xdr:colOff>165100</xdr:colOff>
      <xdr:row>59</xdr:row>
      <xdr:rowOff>26035</xdr:rowOff>
    </xdr:to>
    <xdr:sp macro="" textlink="">
      <xdr:nvSpPr>
        <xdr:cNvPr id="319" name="フローチャート: 判断 318">
          <a:extLst>
            <a:ext uri="{FF2B5EF4-FFF2-40B4-BE49-F238E27FC236}">
              <a16:creationId xmlns:a16="http://schemas.microsoft.com/office/drawing/2014/main" id="{00000000-0008-0000-0F00-00003F010000}"/>
            </a:ext>
          </a:extLst>
        </xdr:cNvPr>
        <xdr:cNvSpPr/>
      </xdr:nvSpPr>
      <xdr:spPr>
        <a:xfrm>
          <a:off x="14541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105410</xdr:rowOff>
    </xdr:from>
    <xdr:to>
      <xdr:col>72</xdr:col>
      <xdr:colOff>38100</xdr:colOff>
      <xdr:row>59</xdr:row>
      <xdr:rowOff>35560</xdr:rowOff>
    </xdr:to>
    <xdr:sp macro="" textlink="">
      <xdr:nvSpPr>
        <xdr:cNvPr id="320" name="フローチャート: 判断 319">
          <a:extLst>
            <a:ext uri="{FF2B5EF4-FFF2-40B4-BE49-F238E27FC236}">
              <a16:creationId xmlns:a16="http://schemas.microsoft.com/office/drawing/2014/main" id="{00000000-0008-0000-0F00-000040010000}"/>
            </a:ext>
          </a:extLst>
        </xdr:cNvPr>
        <xdr:cNvSpPr/>
      </xdr:nvSpPr>
      <xdr:spPr>
        <a:xfrm>
          <a:off x="136525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12065</xdr:rowOff>
    </xdr:from>
    <xdr:to>
      <xdr:col>67</xdr:col>
      <xdr:colOff>101600</xdr:colOff>
      <xdr:row>58</xdr:row>
      <xdr:rowOff>113665</xdr:rowOff>
    </xdr:to>
    <xdr:sp macro="" textlink="">
      <xdr:nvSpPr>
        <xdr:cNvPr id="321" name="フローチャート: 判断 320">
          <a:extLst>
            <a:ext uri="{FF2B5EF4-FFF2-40B4-BE49-F238E27FC236}">
              <a16:creationId xmlns:a16="http://schemas.microsoft.com/office/drawing/2014/main" id="{00000000-0008-0000-0F00-000041010000}"/>
            </a:ext>
          </a:extLst>
        </xdr:cNvPr>
        <xdr:cNvSpPr/>
      </xdr:nvSpPr>
      <xdr:spPr>
        <a:xfrm>
          <a:off x="12763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82550</xdr:rowOff>
    </xdr:from>
    <xdr:to>
      <xdr:col>81</xdr:col>
      <xdr:colOff>101600</xdr:colOff>
      <xdr:row>56</xdr:row>
      <xdr:rowOff>12700</xdr:rowOff>
    </xdr:to>
    <xdr:sp macro="" textlink="">
      <xdr:nvSpPr>
        <xdr:cNvPr id="327" name="楕円 326">
          <a:extLst>
            <a:ext uri="{FF2B5EF4-FFF2-40B4-BE49-F238E27FC236}">
              <a16:creationId xmlns:a16="http://schemas.microsoft.com/office/drawing/2014/main" id="{00000000-0008-0000-0F00-000047010000}"/>
            </a:ext>
          </a:extLst>
        </xdr:cNvPr>
        <xdr:cNvSpPr/>
      </xdr:nvSpPr>
      <xdr:spPr>
        <a:xfrm>
          <a:off x="154305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55</xdr:row>
      <xdr:rowOff>53975</xdr:rowOff>
    </xdr:from>
    <xdr:to>
      <xdr:col>76</xdr:col>
      <xdr:colOff>165100</xdr:colOff>
      <xdr:row>55</xdr:row>
      <xdr:rowOff>155575</xdr:rowOff>
    </xdr:to>
    <xdr:sp macro="" textlink="">
      <xdr:nvSpPr>
        <xdr:cNvPr id="328" name="楕円 327">
          <a:extLst>
            <a:ext uri="{FF2B5EF4-FFF2-40B4-BE49-F238E27FC236}">
              <a16:creationId xmlns:a16="http://schemas.microsoft.com/office/drawing/2014/main" id="{00000000-0008-0000-0F00-000048010000}"/>
            </a:ext>
          </a:extLst>
        </xdr:cNvPr>
        <xdr:cNvSpPr/>
      </xdr:nvSpPr>
      <xdr:spPr>
        <a:xfrm>
          <a:off x="14541500" y="948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104775</xdr:rowOff>
    </xdr:from>
    <xdr:to>
      <xdr:col>81</xdr:col>
      <xdr:colOff>50800</xdr:colOff>
      <xdr:row>55</xdr:row>
      <xdr:rowOff>133350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14592300" y="95345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13970</xdr:rowOff>
    </xdr:from>
    <xdr:to>
      <xdr:col>72</xdr:col>
      <xdr:colOff>38100</xdr:colOff>
      <xdr:row>55</xdr:row>
      <xdr:rowOff>115570</xdr:rowOff>
    </xdr:to>
    <xdr:sp macro="" textlink="">
      <xdr:nvSpPr>
        <xdr:cNvPr id="330" name="楕円 329">
          <a:extLst>
            <a:ext uri="{FF2B5EF4-FFF2-40B4-BE49-F238E27FC236}">
              <a16:creationId xmlns:a16="http://schemas.microsoft.com/office/drawing/2014/main" id="{00000000-0008-0000-0F00-00004A010000}"/>
            </a:ext>
          </a:extLst>
        </xdr:cNvPr>
        <xdr:cNvSpPr/>
      </xdr:nvSpPr>
      <xdr:spPr>
        <a:xfrm>
          <a:off x="13652500" y="944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64770</xdr:rowOff>
    </xdr:from>
    <xdr:to>
      <xdr:col>76</xdr:col>
      <xdr:colOff>114300</xdr:colOff>
      <xdr:row>55</xdr:row>
      <xdr:rowOff>104775</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13703300" y="94945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40022</xdr:rowOff>
    </xdr:from>
    <xdr:ext cx="405111" cy="259045"/>
    <xdr:sp macro="" textlink="">
      <xdr:nvSpPr>
        <xdr:cNvPr id="332" name="n_1aveValue【保健センター・保健所】&#10;有形固定資産減価償却率">
          <a:extLst>
            <a:ext uri="{FF2B5EF4-FFF2-40B4-BE49-F238E27FC236}">
              <a16:creationId xmlns:a16="http://schemas.microsoft.com/office/drawing/2014/main" id="{00000000-0008-0000-0F00-00004C010000}"/>
            </a:ext>
          </a:extLst>
        </xdr:cNvPr>
        <xdr:cNvSpPr txBox="1"/>
      </xdr:nvSpPr>
      <xdr:spPr>
        <a:xfrm>
          <a:off x="15266044" y="1015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17162</xdr:rowOff>
    </xdr:from>
    <xdr:ext cx="405111" cy="259045"/>
    <xdr:sp macro="" textlink="">
      <xdr:nvSpPr>
        <xdr:cNvPr id="333" name="n_2aveValue【保健センター・保健所】&#10;有形固定資産減価償却率">
          <a:extLst>
            <a:ext uri="{FF2B5EF4-FFF2-40B4-BE49-F238E27FC236}">
              <a16:creationId xmlns:a16="http://schemas.microsoft.com/office/drawing/2014/main" id="{00000000-0008-0000-0F00-00004D010000}"/>
            </a:ext>
          </a:extLst>
        </xdr:cNvPr>
        <xdr:cNvSpPr txBox="1"/>
      </xdr:nvSpPr>
      <xdr:spPr>
        <a:xfrm>
          <a:off x="14389744" y="1013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26687</xdr:rowOff>
    </xdr:from>
    <xdr:ext cx="405111" cy="259045"/>
    <xdr:sp macro="" textlink="">
      <xdr:nvSpPr>
        <xdr:cNvPr id="334" name="n_3aveValue【保健センター・保健所】&#10;有形固定資産減価償却率">
          <a:extLst>
            <a:ext uri="{FF2B5EF4-FFF2-40B4-BE49-F238E27FC236}">
              <a16:creationId xmlns:a16="http://schemas.microsoft.com/office/drawing/2014/main" id="{00000000-0008-0000-0F00-00004E010000}"/>
            </a:ext>
          </a:extLst>
        </xdr:cNvPr>
        <xdr:cNvSpPr txBox="1"/>
      </xdr:nvSpPr>
      <xdr:spPr>
        <a:xfrm>
          <a:off x="13500744" y="1014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130192</xdr:rowOff>
    </xdr:from>
    <xdr:ext cx="405111" cy="259045"/>
    <xdr:sp macro="" textlink="">
      <xdr:nvSpPr>
        <xdr:cNvPr id="335" name="n_4aveValue【保健センター・保健所】&#10;有形固定資産減価償却率">
          <a:extLst>
            <a:ext uri="{FF2B5EF4-FFF2-40B4-BE49-F238E27FC236}">
              <a16:creationId xmlns:a16="http://schemas.microsoft.com/office/drawing/2014/main" id="{00000000-0008-0000-0F00-00004F010000}"/>
            </a:ext>
          </a:extLst>
        </xdr:cNvPr>
        <xdr:cNvSpPr txBox="1"/>
      </xdr:nvSpPr>
      <xdr:spPr>
        <a:xfrm>
          <a:off x="12611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29227</xdr:rowOff>
    </xdr:from>
    <xdr:ext cx="405111" cy="259045"/>
    <xdr:sp macro="" textlink="">
      <xdr:nvSpPr>
        <xdr:cNvPr id="336" name="n_1mainValue【保健センター・保健所】&#10;有形固定資産減価償却率">
          <a:extLst>
            <a:ext uri="{FF2B5EF4-FFF2-40B4-BE49-F238E27FC236}">
              <a16:creationId xmlns:a16="http://schemas.microsoft.com/office/drawing/2014/main" id="{00000000-0008-0000-0F00-000050010000}"/>
            </a:ext>
          </a:extLst>
        </xdr:cNvPr>
        <xdr:cNvSpPr txBox="1"/>
      </xdr:nvSpPr>
      <xdr:spPr>
        <a:xfrm>
          <a:off x="15266044" y="928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652</xdr:rowOff>
    </xdr:from>
    <xdr:ext cx="405111" cy="259045"/>
    <xdr:sp macro="" textlink="">
      <xdr:nvSpPr>
        <xdr:cNvPr id="337" name="n_2mainValue【保健センター・保健所】&#10;有形固定資産減価償却率">
          <a:extLst>
            <a:ext uri="{FF2B5EF4-FFF2-40B4-BE49-F238E27FC236}">
              <a16:creationId xmlns:a16="http://schemas.microsoft.com/office/drawing/2014/main" id="{00000000-0008-0000-0F00-000051010000}"/>
            </a:ext>
          </a:extLst>
        </xdr:cNvPr>
        <xdr:cNvSpPr txBox="1"/>
      </xdr:nvSpPr>
      <xdr:spPr>
        <a:xfrm>
          <a:off x="14389744" y="925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132097</xdr:rowOff>
    </xdr:from>
    <xdr:ext cx="405111" cy="259045"/>
    <xdr:sp macro="" textlink="">
      <xdr:nvSpPr>
        <xdr:cNvPr id="338" name="n_3mainValue【保健センター・保健所】&#10;有形固定資産減価償却率">
          <a:extLst>
            <a:ext uri="{FF2B5EF4-FFF2-40B4-BE49-F238E27FC236}">
              <a16:creationId xmlns:a16="http://schemas.microsoft.com/office/drawing/2014/main" id="{00000000-0008-0000-0F00-000052010000}"/>
            </a:ext>
          </a:extLst>
        </xdr:cNvPr>
        <xdr:cNvSpPr txBox="1"/>
      </xdr:nvSpPr>
      <xdr:spPr>
        <a:xfrm>
          <a:off x="13500744" y="921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61" name="【保健センター・保健所】&#10;一人当たり面積グラフ枠">
          <a:extLst>
            <a:ext uri="{FF2B5EF4-FFF2-40B4-BE49-F238E27FC236}">
              <a16:creationId xmlns:a16="http://schemas.microsoft.com/office/drawing/2014/main" id="{00000000-0008-0000-0F00-000069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22160864" y="963930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363" name="【保健センター・保健所】&#10;一人当たり面積最小値テキスト">
          <a:extLst>
            <a:ext uri="{FF2B5EF4-FFF2-40B4-BE49-F238E27FC236}">
              <a16:creationId xmlns:a16="http://schemas.microsoft.com/office/drawing/2014/main" id="{00000000-0008-0000-0F00-00006B010000}"/>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365" name="【保健センター・保健所】&#10;一人当たり面積最大値テキスト">
          <a:extLst>
            <a:ext uri="{FF2B5EF4-FFF2-40B4-BE49-F238E27FC236}">
              <a16:creationId xmlns:a16="http://schemas.microsoft.com/office/drawing/2014/main" id="{00000000-0008-0000-0F00-00006D010000}"/>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22877</xdr:rowOff>
    </xdr:from>
    <xdr:ext cx="469744" cy="259045"/>
    <xdr:sp macro="" textlink="">
      <xdr:nvSpPr>
        <xdr:cNvPr id="367" name="【保健センター・保健所】&#10;一人当たり面積平均値テキスト">
          <a:extLst>
            <a:ext uri="{FF2B5EF4-FFF2-40B4-BE49-F238E27FC236}">
              <a16:creationId xmlns:a16="http://schemas.microsoft.com/office/drawing/2014/main" id="{00000000-0008-0000-0F00-00006F010000}"/>
            </a:ext>
          </a:extLst>
        </xdr:cNvPr>
        <xdr:cNvSpPr txBox="1"/>
      </xdr:nvSpPr>
      <xdr:spPr>
        <a:xfrm>
          <a:off x="221996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368" name="フローチャート: 判断 367">
          <a:extLst>
            <a:ext uri="{FF2B5EF4-FFF2-40B4-BE49-F238E27FC236}">
              <a16:creationId xmlns:a16="http://schemas.microsoft.com/office/drawing/2014/main" id="{00000000-0008-0000-0F00-000070010000}"/>
            </a:ext>
          </a:extLst>
        </xdr:cNvPr>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369" name="フローチャート: 判断 368">
          <a:extLst>
            <a:ext uri="{FF2B5EF4-FFF2-40B4-BE49-F238E27FC236}">
              <a16:creationId xmlns:a16="http://schemas.microsoft.com/office/drawing/2014/main" id="{00000000-0008-0000-0F00-000071010000}"/>
            </a:ext>
          </a:extLst>
        </xdr:cNvPr>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36830</xdr:rowOff>
    </xdr:from>
    <xdr:to>
      <xdr:col>107</xdr:col>
      <xdr:colOff>101600</xdr:colOff>
      <xdr:row>61</xdr:row>
      <xdr:rowOff>138430</xdr:rowOff>
    </xdr:to>
    <xdr:sp macro="" textlink="">
      <xdr:nvSpPr>
        <xdr:cNvPr id="370" name="フローチャート: 判断 369">
          <a:extLst>
            <a:ext uri="{FF2B5EF4-FFF2-40B4-BE49-F238E27FC236}">
              <a16:creationId xmlns:a16="http://schemas.microsoft.com/office/drawing/2014/main" id="{00000000-0008-0000-0F00-000072010000}"/>
            </a:ext>
          </a:extLst>
        </xdr:cNvPr>
        <xdr:cNvSpPr/>
      </xdr:nvSpPr>
      <xdr:spPr>
        <a:xfrm>
          <a:off x="20383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371" name="フローチャート: 判断 370">
          <a:extLst>
            <a:ext uri="{FF2B5EF4-FFF2-40B4-BE49-F238E27FC236}">
              <a16:creationId xmlns:a16="http://schemas.microsoft.com/office/drawing/2014/main" id="{00000000-0008-0000-0F00-000073010000}"/>
            </a:ext>
          </a:extLst>
        </xdr:cNvPr>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162560</xdr:rowOff>
    </xdr:from>
    <xdr:to>
      <xdr:col>98</xdr:col>
      <xdr:colOff>38100</xdr:colOff>
      <xdr:row>61</xdr:row>
      <xdr:rowOff>92710</xdr:rowOff>
    </xdr:to>
    <xdr:sp macro="" textlink="">
      <xdr:nvSpPr>
        <xdr:cNvPr id="372" name="フローチャート: 判断 371">
          <a:extLst>
            <a:ext uri="{FF2B5EF4-FFF2-40B4-BE49-F238E27FC236}">
              <a16:creationId xmlns:a16="http://schemas.microsoft.com/office/drawing/2014/main" id="{00000000-0008-0000-0F00-000074010000}"/>
            </a:ext>
          </a:extLst>
        </xdr:cNvPr>
        <xdr:cNvSpPr/>
      </xdr:nvSpPr>
      <xdr:spPr>
        <a:xfrm>
          <a:off x="18605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124460</xdr:rowOff>
    </xdr:from>
    <xdr:to>
      <xdr:col>112</xdr:col>
      <xdr:colOff>38100</xdr:colOff>
      <xdr:row>63</xdr:row>
      <xdr:rowOff>54610</xdr:rowOff>
    </xdr:to>
    <xdr:sp macro="" textlink="">
      <xdr:nvSpPr>
        <xdr:cNvPr id="378" name="楕円 377">
          <a:extLst>
            <a:ext uri="{FF2B5EF4-FFF2-40B4-BE49-F238E27FC236}">
              <a16:creationId xmlns:a16="http://schemas.microsoft.com/office/drawing/2014/main" id="{00000000-0008-0000-0F00-00007A010000}"/>
            </a:ext>
          </a:extLst>
        </xdr:cNvPr>
        <xdr:cNvSpPr/>
      </xdr:nvSpPr>
      <xdr:spPr>
        <a:xfrm>
          <a:off x="21272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124460</xdr:rowOff>
    </xdr:from>
    <xdr:to>
      <xdr:col>107</xdr:col>
      <xdr:colOff>101600</xdr:colOff>
      <xdr:row>63</xdr:row>
      <xdr:rowOff>54610</xdr:rowOff>
    </xdr:to>
    <xdr:sp macro="" textlink="">
      <xdr:nvSpPr>
        <xdr:cNvPr id="379" name="楕円 378">
          <a:extLst>
            <a:ext uri="{FF2B5EF4-FFF2-40B4-BE49-F238E27FC236}">
              <a16:creationId xmlns:a16="http://schemas.microsoft.com/office/drawing/2014/main" id="{00000000-0008-0000-0F00-00007B010000}"/>
            </a:ext>
          </a:extLst>
        </xdr:cNvPr>
        <xdr:cNvSpPr/>
      </xdr:nvSpPr>
      <xdr:spPr>
        <a:xfrm>
          <a:off x="20383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3810</xdr:rowOff>
    </xdr:from>
    <xdr:to>
      <xdr:col>111</xdr:col>
      <xdr:colOff>177800</xdr:colOff>
      <xdr:row>63</xdr:row>
      <xdr:rowOff>3810</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20434300" y="10805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381" name="楕円 380">
          <a:extLst>
            <a:ext uri="{FF2B5EF4-FFF2-40B4-BE49-F238E27FC236}">
              <a16:creationId xmlns:a16="http://schemas.microsoft.com/office/drawing/2014/main" id="{00000000-0008-0000-0F00-00007D010000}"/>
            </a:ext>
          </a:extLst>
        </xdr:cNvPr>
        <xdr:cNvSpPr/>
      </xdr:nvSpPr>
      <xdr:spPr>
        <a:xfrm>
          <a:off x="19494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0</xdr:rowOff>
    </xdr:from>
    <xdr:to>
      <xdr:col>107</xdr:col>
      <xdr:colOff>50800</xdr:colOff>
      <xdr:row>63</xdr:row>
      <xdr:rowOff>3810</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19545300" y="108013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162577</xdr:rowOff>
    </xdr:from>
    <xdr:ext cx="469744" cy="259045"/>
    <xdr:sp macro="" textlink="">
      <xdr:nvSpPr>
        <xdr:cNvPr id="383" name="n_1aveValue【保健センター・保健所】&#10;一人当たり面積">
          <a:extLst>
            <a:ext uri="{FF2B5EF4-FFF2-40B4-BE49-F238E27FC236}">
              <a16:creationId xmlns:a16="http://schemas.microsoft.com/office/drawing/2014/main" id="{00000000-0008-0000-0F00-00007F010000}"/>
            </a:ext>
          </a:extLst>
        </xdr:cNvPr>
        <xdr:cNvSpPr txBox="1"/>
      </xdr:nvSpPr>
      <xdr:spPr>
        <a:xfrm>
          <a:off x="21075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154957</xdr:rowOff>
    </xdr:from>
    <xdr:ext cx="469744" cy="259045"/>
    <xdr:sp macro="" textlink="">
      <xdr:nvSpPr>
        <xdr:cNvPr id="384" name="n_2aveValue【保健センター・保健所】&#10;一人当たり面積">
          <a:extLst>
            <a:ext uri="{FF2B5EF4-FFF2-40B4-BE49-F238E27FC236}">
              <a16:creationId xmlns:a16="http://schemas.microsoft.com/office/drawing/2014/main" id="{00000000-0008-0000-0F00-000080010000}"/>
            </a:ext>
          </a:extLst>
        </xdr:cNvPr>
        <xdr:cNvSpPr txBox="1"/>
      </xdr:nvSpPr>
      <xdr:spPr>
        <a:xfrm>
          <a:off x="20199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166387</xdr:rowOff>
    </xdr:from>
    <xdr:ext cx="469744" cy="259045"/>
    <xdr:sp macro="" textlink="">
      <xdr:nvSpPr>
        <xdr:cNvPr id="385" name="n_3aveValue【保健センター・保健所】&#10;一人当たり面積">
          <a:extLst>
            <a:ext uri="{FF2B5EF4-FFF2-40B4-BE49-F238E27FC236}">
              <a16:creationId xmlns:a16="http://schemas.microsoft.com/office/drawing/2014/main" id="{00000000-0008-0000-0F00-000081010000}"/>
            </a:ext>
          </a:extLst>
        </xdr:cNvPr>
        <xdr:cNvSpPr txBox="1"/>
      </xdr:nvSpPr>
      <xdr:spPr>
        <a:xfrm>
          <a:off x="19310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109237</xdr:rowOff>
    </xdr:from>
    <xdr:ext cx="469744" cy="259045"/>
    <xdr:sp macro="" textlink="">
      <xdr:nvSpPr>
        <xdr:cNvPr id="386" name="n_4aveValue【保健センター・保健所】&#10;一人当たり面積">
          <a:extLst>
            <a:ext uri="{FF2B5EF4-FFF2-40B4-BE49-F238E27FC236}">
              <a16:creationId xmlns:a16="http://schemas.microsoft.com/office/drawing/2014/main" id="{00000000-0008-0000-0F00-000082010000}"/>
            </a:ext>
          </a:extLst>
        </xdr:cNvPr>
        <xdr:cNvSpPr txBox="1"/>
      </xdr:nvSpPr>
      <xdr:spPr>
        <a:xfrm>
          <a:off x="18421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45737</xdr:rowOff>
    </xdr:from>
    <xdr:ext cx="469744" cy="259045"/>
    <xdr:sp macro="" textlink="">
      <xdr:nvSpPr>
        <xdr:cNvPr id="387" name="n_1mainValue【保健センター・保健所】&#10;一人当たり面積">
          <a:extLst>
            <a:ext uri="{FF2B5EF4-FFF2-40B4-BE49-F238E27FC236}">
              <a16:creationId xmlns:a16="http://schemas.microsoft.com/office/drawing/2014/main" id="{00000000-0008-0000-0F00-000083010000}"/>
            </a:ext>
          </a:extLst>
        </xdr:cNvPr>
        <xdr:cNvSpPr txBox="1"/>
      </xdr:nvSpPr>
      <xdr:spPr>
        <a:xfrm>
          <a:off x="210757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45737</xdr:rowOff>
    </xdr:from>
    <xdr:ext cx="469744" cy="259045"/>
    <xdr:sp macro="" textlink="">
      <xdr:nvSpPr>
        <xdr:cNvPr id="388" name="n_2mainValue【保健センター・保健所】&#10;一人当たり面積">
          <a:extLst>
            <a:ext uri="{FF2B5EF4-FFF2-40B4-BE49-F238E27FC236}">
              <a16:creationId xmlns:a16="http://schemas.microsoft.com/office/drawing/2014/main" id="{00000000-0008-0000-0F00-000084010000}"/>
            </a:ext>
          </a:extLst>
        </xdr:cNvPr>
        <xdr:cNvSpPr txBox="1"/>
      </xdr:nvSpPr>
      <xdr:spPr>
        <a:xfrm>
          <a:off x="20199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41927</xdr:rowOff>
    </xdr:from>
    <xdr:ext cx="469744" cy="259045"/>
    <xdr:sp macro="" textlink="">
      <xdr:nvSpPr>
        <xdr:cNvPr id="389" name="n_3mainValue【保健センター・保健所】&#10;一人当たり面積">
          <a:extLst>
            <a:ext uri="{FF2B5EF4-FFF2-40B4-BE49-F238E27FC236}">
              <a16:creationId xmlns:a16="http://schemas.microsoft.com/office/drawing/2014/main" id="{00000000-0008-0000-0F00-000085010000}"/>
            </a:ext>
          </a:extLst>
        </xdr:cNvPr>
        <xdr:cNvSpPr txBox="1"/>
      </xdr:nvSpPr>
      <xdr:spPr>
        <a:xfrm>
          <a:off x="19310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3" name="【消防施設】&#10;有形固定資産減価償却率グラフ枠">
          <a:extLst>
            <a:ext uri="{FF2B5EF4-FFF2-40B4-BE49-F238E27FC236}">
              <a16:creationId xmlns:a16="http://schemas.microsoft.com/office/drawing/2014/main" id="{00000000-0008-0000-0F00-00009D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78105</xdr:rowOff>
    </xdr:from>
    <xdr:to>
      <xdr:col>85</xdr:col>
      <xdr:colOff>126364</xdr:colOff>
      <xdr:row>85</xdr:row>
      <xdr:rowOff>131445</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flipV="1">
          <a:off x="16318864" y="1327975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135272</xdr:rowOff>
    </xdr:from>
    <xdr:ext cx="405111" cy="259045"/>
    <xdr:sp macro="" textlink="">
      <xdr:nvSpPr>
        <xdr:cNvPr id="415" name="【消防施設】&#10;有形固定資産減価償却率最小値テキスト">
          <a:extLst>
            <a:ext uri="{FF2B5EF4-FFF2-40B4-BE49-F238E27FC236}">
              <a16:creationId xmlns:a16="http://schemas.microsoft.com/office/drawing/2014/main" id="{00000000-0008-0000-0F00-00009F010000}"/>
            </a:ext>
          </a:extLst>
        </xdr:cNvPr>
        <xdr:cNvSpPr txBox="1"/>
      </xdr:nvSpPr>
      <xdr:spPr>
        <a:xfrm>
          <a:off x="16357600"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131445</xdr:rowOff>
    </xdr:from>
    <xdr:to>
      <xdr:col>86</xdr:col>
      <xdr:colOff>25400</xdr:colOff>
      <xdr:row>85</xdr:row>
      <xdr:rowOff>131445</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6230600" y="1470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24782</xdr:rowOff>
    </xdr:from>
    <xdr:ext cx="405111" cy="259045"/>
    <xdr:sp macro="" textlink="">
      <xdr:nvSpPr>
        <xdr:cNvPr id="417" name="【消防施設】&#10;有形固定資産減価償却率最大値テキスト">
          <a:extLst>
            <a:ext uri="{FF2B5EF4-FFF2-40B4-BE49-F238E27FC236}">
              <a16:creationId xmlns:a16="http://schemas.microsoft.com/office/drawing/2014/main" id="{00000000-0008-0000-0F00-0000A1010000}"/>
            </a:ext>
          </a:extLst>
        </xdr:cNvPr>
        <xdr:cNvSpPr txBox="1"/>
      </xdr:nvSpPr>
      <xdr:spPr>
        <a:xfrm>
          <a:off x="16357600" y="1305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78105</xdr:rowOff>
    </xdr:from>
    <xdr:to>
      <xdr:col>86</xdr:col>
      <xdr:colOff>25400</xdr:colOff>
      <xdr:row>77</xdr:row>
      <xdr:rowOff>78105</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6230600" y="132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140988</xdr:rowOff>
    </xdr:from>
    <xdr:ext cx="405111" cy="259045"/>
    <xdr:sp macro="" textlink="">
      <xdr:nvSpPr>
        <xdr:cNvPr id="419" name="【消防施設】&#10;有形固定資産減価償却率平均値テキスト">
          <a:extLst>
            <a:ext uri="{FF2B5EF4-FFF2-40B4-BE49-F238E27FC236}">
              <a16:creationId xmlns:a16="http://schemas.microsoft.com/office/drawing/2014/main" id="{00000000-0008-0000-0F00-0000A3010000}"/>
            </a:ext>
          </a:extLst>
        </xdr:cNvPr>
        <xdr:cNvSpPr txBox="1"/>
      </xdr:nvSpPr>
      <xdr:spPr>
        <a:xfrm>
          <a:off x="16357600" y="1402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162561</xdr:rowOff>
    </xdr:from>
    <xdr:to>
      <xdr:col>85</xdr:col>
      <xdr:colOff>177800</xdr:colOff>
      <xdr:row>82</xdr:row>
      <xdr:rowOff>92711</xdr:rowOff>
    </xdr:to>
    <xdr:sp macro="" textlink="">
      <xdr:nvSpPr>
        <xdr:cNvPr id="420" name="フローチャート: 判断 419">
          <a:extLst>
            <a:ext uri="{FF2B5EF4-FFF2-40B4-BE49-F238E27FC236}">
              <a16:creationId xmlns:a16="http://schemas.microsoft.com/office/drawing/2014/main" id="{00000000-0008-0000-0F00-0000A4010000}"/>
            </a:ext>
          </a:extLst>
        </xdr:cNvPr>
        <xdr:cNvSpPr/>
      </xdr:nvSpPr>
      <xdr:spPr>
        <a:xfrm>
          <a:off x="162687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421" name="フローチャート: 判断 420">
          <a:extLst>
            <a:ext uri="{FF2B5EF4-FFF2-40B4-BE49-F238E27FC236}">
              <a16:creationId xmlns:a16="http://schemas.microsoft.com/office/drawing/2014/main" id="{00000000-0008-0000-0F00-0000A5010000}"/>
            </a:ext>
          </a:extLst>
        </xdr:cNvPr>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422" name="フローチャート: 判断 421">
          <a:extLst>
            <a:ext uri="{FF2B5EF4-FFF2-40B4-BE49-F238E27FC236}">
              <a16:creationId xmlns:a16="http://schemas.microsoft.com/office/drawing/2014/main" id="{00000000-0008-0000-0F00-0000A6010000}"/>
            </a:ext>
          </a:extLst>
        </xdr:cNvPr>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99695</xdr:rowOff>
    </xdr:from>
    <xdr:to>
      <xdr:col>72</xdr:col>
      <xdr:colOff>38100</xdr:colOff>
      <xdr:row>82</xdr:row>
      <xdr:rowOff>29845</xdr:rowOff>
    </xdr:to>
    <xdr:sp macro="" textlink="">
      <xdr:nvSpPr>
        <xdr:cNvPr id="423" name="フローチャート: 判断 422">
          <a:extLst>
            <a:ext uri="{FF2B5EF4-FFF2-40B4-BE49-F238E27FC236}">
              <a16:creationId xmlns:a16="http://schemas.microsoft.com/office/drawing/2014/main" id="{00000000-0008-0000-0F00-0000A7010000}"/>
            </a:ext>
          </a:extLst>
        </xdr:cNvPr>
        <xdr:cNvSpPr/>
      </xdr:nvSpPr>
      <xdr:spPr>
        <a:xfrm>
          <a:off x="13652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424" name="フローチャート: 判断 423">
          <a:extLst>
            <a:ext uri="{FF2B5EF4-FFF2-40B4-BE49-F238E27FC236}">
              <a16:creationId xmlns:a16="http://schemas.microsoft.com/office/drawing/2014/main" id="{00000000-0008-0000-0F00-0000A8010000}"/>
            </a:ext>
          </a:extLst>
        </xdr:cNvPr>
        <xdr:cNvSpPr/>
      </xdr:nvSpPr>
      <xdr:spPr>
        <a:xfrm>
          <a:off x="12763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4445</xdr:rowOff>
    </xdr:from>
    <xdr:to>
      <xdr:col>81</xdr:col>
      <xdr:colOff>101600</xdr:colOff>
      <xdr:row>83</xdr:row>
      <xdr:rowOff>106045</xdr:rowOff>
    </xdr:to>
    <xdr:sp macro="" textlink="">
      <xdr:nvSpPr>
        <xdr:cNvPr id="430" name="楕円 429">
          <a:extLst>
            <a:ext uri="{FF2B5EF4-FFF2-40B4-BE49-F238E27FC236}">
              <a16:creationId xmlns:a16="http://schemas.microsoft.com/office/drawing/2014/main" id="{00000000-0008-0000-0F00-0000AE010000}"/>
            </a:ext>
          </a:extLst>
        </xdr:cNvPr>
        <xdr:cNvSpPr/>
      </xdr:nvSpPr>
      <xdr:spPr>
        <a:xfrm>
          <a:off x="15430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133986</xdr:rowOff>
    </xdr:from>
    <xdr:to>
      <xdr:col>76</xdr:col>
      <xdr:colOff>165100</xdr:colOff>
      <xdr:row>83</xdr:row>
      <xdr:rowOff>64136</xdr:rowOff>
    </xdr:to>
    <xdr:sp macro="" textlink="">
      <xdr:nvSpPr>
        <xdr:cNvPr id="431" name="楕円 430">
          <a:extLst>
            <a:ext uri="{FF2B5EF4-FFF2-40B4-BE49-F238E27FC236}">
              <a16:creationId xmlns:a16="http://schemas.microsoft.com/office/drawing/2014/main" id="{00000000-0008-0000-0F00-0000AF010000}"/>
            </a:ext>
          </a:extLst>
        </xdr:cNvPr>
        <xdr:cNvSpPr/>
      </xdr:nvSpPr>
      <xdr:spPr>
        <a:xfrm>
          <a:off x="14541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13336</xdr:rowOff>
    </xdr:from>
    <xdr:to>
      <xdr:col>81</xdr:col>
      <xdr:colOff>50800</xdr:colOff>
      <xdr:row>83</xdr:row>
      <xdr:rowOff>55245</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14592300" y="142436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8255</xdr:rowOff>
    </xdr:from>
    <xdr:to>
      <xdr:col>72</xdr:col>
      <xdr:colOff>38100</xdr:colOff>
      <xdr:row>83</xdr:row>
      <xdr:rowOff>109855</xdr:rowOff>
    </xdr:to>
    <xdr:sp macro="" textlink="">
      <xdr:nvSpPr>
        <xdr:cNvPr id="433" name="楕円 432">
          <a:extLst>
            <a:ext uri="{FF2B5EF4-FFF2-40B4-BE49-F238E27FC236}">
              <a16:creationId xmlns:a16="http://schemas.microsoft.com/office/drawing/2014/main" id="{00000000-0008-0000-0F00-0000B1010000}"/>
            </a:ext>
          </a:extLst>
        </xdr:cNvPr>
        <xdr:cNvSpPr/>
      </xdr:nvSpPr>
      <xdr:spPr>
        <a:xfrm>
          <a:off x="136525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13336</xdr:rowOff>
    </xdr:from>
    <xdr:to>
      <xdr:col>76</xdr:col>
      <xdr:colOff>114300</xdr:colOff>
      <xdr:row>83</xdr:row>
      <xdr:rowOff>59055</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flipV="1">
          <a:off x="13703300" y="1424368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164482</xdr:rowOff>
    </xdr:from>
    <xdr:ext cx="405111" cy="259045"/>
    <xdr:sp macro="" textlink="">
      <xdr:nvSpPr>
        <xdr:cNvPr id="435" name="n_1aveValue【消防施設】&#10;有形固定資産減価償却率">
          <a:extLst>
            <a:ext uri="{FF2B5EF4-FFF2-40B4-BE49-F238E27FC236}">
              <a16:creationId xmlns:a16="http://schemas.microsoft.com/office/drawing/2014/main" id="{00000000-0008-0000-0F00-0000B3010000}"/>
            </a:ext>
          </a:extLst>
        </xdr:cNvPr>
        <xdr:cNvSpPr txBox="1"/>
      </xdr:nvSpPr>
      <xdr:spPr>
        <a:xfrm>
          <a:off x="15266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436" name="n_2aveValue【消防施設】&#10;有形固定資産減価償却率">
          <a:extLst>
            <a:ext uri="{FF2B5EF4-FFF2-40B4-BE49-F238E27FC236}">
              <a16:creationId xmlns:a16="http://schemas.microsoft.com/office/drawing/2014/main" id="{00000000-0008-0000-0F00-0000B4010000}"/>
            </a:ext>
          </a:extLst>
        </xdr:cNvPr>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46372</xdr:rowOff>
    </xdr:from>
    <xdr:ext cx="405111" cy="259045"/>
    <xdr:sp macro="" textlink="">
      <xdr:nvSpPr>
        <xdr:cNvPr id="437" name="n_3aveValue【消防施設】&#10;有形固定資産減価償却率">
          <a:extLst>
            <a:ext uri="{FF2B5EF4-FFF2-40B4-BE49-F238E27FC236}">
              <a16:creationId xmlns:a16="http://schemas.microsoft.com/office/drawing/2014/main" id="{00000000-0008-0000-0F00-0000B5010000}"/>
            </a:ext>
          </a:extLst>
        </xdr:cNvPr>
        <xdr:cNvSpPr txBox="1"/>
      </xdr:nvSpPr>
      <xdr:spPr>
        <a:xfrm>
          <a:off x="13500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36847</xdr:rowOff>
    </xdr:from>
    <xdr:ext cx="405111" cy="259045"/>
    <xdr:sp macro="" textlink="">
      <xdr:nvSpPr>
        <xdr:cNvPr id="438" name="n_4aveValue【消防施設】&#10;有形固定資産減価償却率">
          <a:extLst>
            <a:ext uri="{FF2B5EF4-FFF2-40B4-BE49-F238E27FC236}">
              <a16:creationId xmlns:a16="http://schemas.microsoft.com/office/drawing/2014/main" id="{00000000-0008-0000-0F00-0000B6010000}"/>
            </a:ext>
          </a:extLst>
        </xdr:cNvPr>
        <xdr:cNvSpPr txBox="1"/>
      </xdr:nvSpPr>
      <xdr:spPr>
        <a:xfrm>
          <a:off x="12611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97172</xdr:rowOff>
    </xdr:from>
    <xdr:ext cx="405111" cy="259045"/>
    <xdr:sp macro="" textlink="">
      <xdr:nvSpPr>
        <xdr:cNvPr id="439" name="n_1mainValue【消防施設】&#10;有形固定資産減価償却率">
          <a:extLst>
            <a:ext uri="{FF2B5EF4-FFF2-40B4-BE49-F238E27FC236}">
              <a16:creationId xmlns:a16="http://schemas.microsoft.com/office/drawing/2014/main" id="{00000000-0008-0000-0F00-0000B7010000}"/>
            </a:ext>
          </a:extLst>
        </xdr:cNvPr>
        <xdr:cNvSpPr txBox="1"/>
      </xdr:nvSpPr>
      <xdr:spPr>
        <a:xfrm>
          <a:off x="152660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55263</xdr:rowOff>
    </xdr:from>
    <xdr:ext cx="405111" cy="259045"/>
    <xdr:sp macro="" textlink="">
      <xdr:nvSpPr>
        <xdr:cNvPr id="440" name="n_2mainValue【消防施設】&#10;有形固定資産減価償却率">
          <a:extLst>
            <a:ext uri="{FF2B5EF4-FFF2-40B4-BE49-F238E27FC236}">
              <a16:creationId xmlns:a16="http://schemas.microsoft.com/office/drawing/2014/main" id="{00000000-0008-0000-0F00-0000B8010000}"/>
            </a:ext>
          </a:extLst>
        </xdr:cNvPr>
        <xdr:cNvSpPr txBox="1"/>
      </xdr:nvSpPr>
      <xdr:spPr>
        <a:xfrm>
          <a:off x="143897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100982</xdr:rowOff>
    </xdr:from>
    <xdr:ext cx="405111" cy="259045"/>
    <xdr:sp macro="" textlink="">
      <xdr:nvSpPr>
        <xdr:cNvPr id="441" name="n_3mainValue【消防施設】&#10;有形固定資産減価償却率">
          <a:extLst>
            <a:ext uri="{FF2B5EF4-FFF2-40B4-BE49-F238E27FC236}">
              <a16:creationId xmlns:a16="http://schemas.microsoft.com/office/drawing/2014/main" id="{00000000-0008-0000-0F00-0000B9010000}"/>
            </a:ext>
          </a:extLst>
        </xdr:cNvPr>
        <xdr:cNvSpPr txBox="1"/>
      </xdr:nvSpPr>
      <xdr:spPr>
        <a:xfrm>
          <a:off x="13500744"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4" name="【消防施設】&#10;一人当たり面積グラフ枠">
          <a:extLst>
            <a:ext uri="{FF2B5EF4-FFF2-40B4-BE49-F238E27FC236}">
              <a16:creationId xmlns:a16="http://schemas.microsoft.com/office/drawing/2014/main" id="{00000000-0008-0000-0F00-0000D0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34289</xdr:rowOff>
    </xdr:from>
    <xdr:to>
      <xdr:col>116</xdr:col>
      <xdr:colOff>62864</xdr:colOff>
      <xdr:row>86</xdr:row>
      <xdr:rowOff>26670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flipV="1">
          <a:off x="22160864" y="13407389"/>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466" name="【消防施設】&#10;一人当たり面積最小値テキスト">
          <a:extLst>
            <a:ext uri="{FF2B5EF4-FFF2-40B4-BE49-F238E27FC236}">
              <a16:creationId xmlns:a16="http://schemas.microsoft.com/office/drawing/2014/main" id="{00000000-0008-0000-0F00-0000D2010000}"/>
            </a:ext>
          </a:extLst>
        </xdr:cNvPr>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152416</xdr:rowOff>
    </xdr:from>
    <xdr:ext cx="469744" cy="259045"/>
    <xdr:sp macro="" textlink="">
      <xdr:nvSpPr>
        <xdr:cNvPr id="468" name="【消防施設】&#10;一人当たり面積最大値テキスト">
          <a:extLst>
            <a:ext uri="{FF2B5EF4-FFF2-40B4-BE49-F238E27FC236}">
              <a16:creationId xmlns:a16="http://schemas.microsoft.com/office/drawing/2014/main" id="{00000000-0008-0000-0F00-0000D4010000}"/>
            </a:ext>
          </a:extLst>
        </xdr:cNvPr>
        <xdr:cNvSpPr txBox="1"/>
      </xdr:nvSpPr>
      <xdr:spPr>
        <a:xfrm>
          <a:off x="22199600" y="1318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34289</xdr:rowOff>
    </xdr:from>
    <xdr:to>
      <xdr:col>116</xdr:col>
      <xdr:colOff>152400</xdr:colOff>
      <xdr:row>78</xdr:row>
      <xdr:rowOff>34289</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22072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118127</xdr:rowOff>
    </xdr:from>
    <xdr:ext cx="469744" cy="259045"/>
    <xdr:sp macro="" textlink="">
      <xdr:nvSpPr>
        <xdr:cNvPr id="470" name="【消防施設】&#10;一人当たり面積平均値テキスト">
          <a:extLst>
            <a:ext uri="{FF2B5EF4-FFF2-40B4-BE49-F238E27FC236}">
              <a16:creationId xmlns:a16="http://schemas.microsoft.com/office/drawing/2014/main" id="{00000000-0008-0000-0F00-0000D6010000}"/>
            </a:ext>
          </a:extLst>
        </xdr:cNvPr>
        <xdr:cNvSpPr txBox="1"/>
      </xdr:nvSpPr>
      <xdr:spPr>
        <a:xfrm>
          <a:off x="22199600" y="1434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116839</xdr:rowOff>
    </xdr:from>
    <xdr:to>
      <xdr:col>112</xdr:col>
      <xdr:colOff>38100</xdr:colOff>
      <xdr:row>84</xdr:row>
      <xdr:rowOff>46989</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21272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128270</xdr:rowOff>
    </xdr:from>
    <xdr:to>
      <xdr:col>107</xdr:col>
      <xdr:colOff>101600</xdr:colOff>
      <xdr:row>84</xdr:row>
      <xdr:rowOff>58420</xdr:rowOff>
    </xdr:to>
    <xdr:sp macro="" textlink="">
      <xdr:nvSpPr>
        <xdr:cNvPr id="473" name="フローチャート: 判断 472">
          <a:extLst>
            <a:ext uri="{FF2B5EF4-FFF2-40B4-BE49-F238E27FC236}">
              <a16:creationId xmlns:a16="http://schemas.microsoft.com/office/drawing/2014/main" id="{00000000-0008-0000-0F00-0000D9010000}"/>
            </a:ext>
          </a:extLst>
        </xdr:cNvPr>
        <xdr:cNvSpPr/>
      </xdr:nvSpPr>
      <xdr:spPr>
        <a:xfrm>
          <a:off x="20383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474" name="フローチャート: 判断 473">
          <a:extLst>
            <a:ext uri="{FF2B5EF4-FFF2-40B4-BE49-F238E27FC236}">
              <a16:creationId xmlns:a16="http://schemas.microsoft.com/office/drawing/2014/main" id="{00000000-0008-0000-0F00-0000DA010000}"/>
            </a:ext>
          </a:extLst>
        </xdr:cNvPr>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97789</xdr:rowOff>
    </xdr:from>
    <xdr:to>
      <xdr:col>98</xdr:col>
      <xdr:colOff>38100</xdr:colOff>
      <xdr:row>84</xdr:row>
      <xdr:rowOff>27939</xdr:rowOff>
    </xdr:to>
    <xdr:sp macro="" textlink="">
      <xdr:nvSpPr>
        <xdr:cNvPr id="475" name="フローチャート: 判断 474">
          <a:extLst>
            <a:ext uri="{FF2B5EF4-FFF2-40B4-BE49-F238E27FC236}">
              <a16:creationId xmlns:a16="http://schemas.microsoft.com/office/drawing/2014/main" id="{00000000-0008-0000-0F00-0000DB010000}"/>
            </a:ext>
          </a:extLst>
        </xdr:cNvPr>
        <xdr:cNvSpPr/>
      </xdr:nvSpPr>
      <xdr:spPr>
        <a:xfrm>
          <a:off x="18605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25400</xdr:rowOff>
    </xdr:from>
    <xdr:to>
      <xdr:col>112</xdr:col>
      <xdr:colOff>38100</xdr:colOff>
      <xdr:row>85</xdr:row>
      <xdr:rowOff>127000</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21272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143511</xdr:rowOff>
    </xdr:from>
    <xdr:to>
      <xdr:col>107</xdr:col>
      <xdr:colOff>101600</xdr:colOff>
      <xdr:row>85</xdr:row>
      <xdr:rowOff>73661</xdr:rowOff>
    </xdr:to>
    <xdr:sp macro="" textlink="">
      <xdr:nvSpPr>
        <xdr:cNvPr id="482" name="楕円 481">
          <a:extLst>
            <a:ext uri="{FF2B5EF4-FFF2-40B4-BE49-F238E27FC236}">
              <a16:creationId xmlns:a16="http://schemas.microsoft.com/office/drawing/2014/main" id="{00000000-0008-0000-0F00-0000E2010000}"/>
            </a:ext>
          </a:extLst>
        </xdr:cNvPr>
        <xdr:cNvSpPr/>
      </xdr:nvSpPr>
      <xdr:spPr>
        <a:xfrm>
          <a:off x="20383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22861</xdr:rowOff>
    </xdr:from>
    <xdr:to>
      <xdr:col>111</xdr:col>
      <xdr:colOff>177800</xdr:colOff>
      <xdr:row>85</xdr:row>
      <xdr:rowOff>76200</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20434300" y="145961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143511</xdr:rowOff>
    </xdr:from>
    <xdr:to>
      <xdr:col>102</xdr:col>
      <xdr:colOff>165100</xdr:colOff>
      <xdr:row>85</xdr:row>
      <xdr:rowOff>73661</xdr:rowOff>
    </xdr:to>
    <xdr:sp macro="" textlink="">
      <xdr:nvSpPr>
        <xdr:cNvPr id="484" name="楕円 483">
          <a:extLst>
            <a:ext uri="{FF2B5EF4-FFF2-40B4-BE49-F238E27FC236}">
              <a16:creationId xmlns:a16="http://schemas.microsoft.com/office/drawing/2014/main" id="{00000000-0008-0000-0F00-0000E4010000}"/>
            </a:ext>
          </a:extLst>
        </xdr:cNvPr>
        <xdr:cNvSpPr/>
      </xdr:nvSpPr>
      <xdr:spPr>
        <a:xfrm>
          <a:off x="19494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22861</xdr:rowOff>
    </xdr:from>
    <xdr:to>
      <xdr:col>107</xdr:col>
      <xdr:colOff>50800</xdr:colOff>
      <xdr:row>85</xdr:row>
      <xdr:rowOff>22861</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19545300" y="14596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63516</xdr:rowOff>
    </xdr:from>
    <xdr:ext cx="469744" cy="259045"/>
    <xdr:sp macro="" textlink="">
      <xdr:nvSpPr>
        <xdr:cNvPr id="486" name="n_1aveValue【消防施設】&#10;一人当たり面積">
          <a:extLst>
            <a:ext uri="{FF2B5EF4-FFF2-40B4-BE49-F238E27FC236}">
              <a16:creationId xmlns:a16="http://schemas.microsoft.com/office/drawing/2014/main" id="{00000000-0008-0000-0F00-0000E6010000}"/>
            </a:ext>
          </a:extLst>
        </xdr:cNvPr>
        <xdr:cNvSpPr txBox="1"/>
      </xdr:nvSpPr>
      <xdr:spPr>
        <a:xfrm>
          <a:off x="210757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74947</xdr:rowOff>
    </xdr:from>
    <xdr:ext cx="469744" cy="259045"/>
    <xdr:sp macro="" textlink="">
      <xdr:nvSpPr>
        <xdr:cNvPr id="487" name="n_2aveValue【消防施設】&#10;一人当たり面積">
          <a:extLst>
            <a:ext uri="{FF2B5EF4-FFF2-40B4-BE49-F238E27FC236}">
              <a16:creationId xmlns:a16="http://schemas.microsoft.com/office/drawing/2014/main" id="{00000000-0008-0000-0F00-0000E7010000}"/>
            </a:ext>
          </a:extLst>
        </xdr:cNvPr>
        <xdr:cNvSpPr txBox="1"/>
      </xdr:nvSpPr>
      <xdr:spPr>
        <a:xfrm>
          <a:off x="20199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488" name="n_3aveValue【消防施設】&#10;一人当たり面積">
          <a:extLst>
            <a:ext uri="{FF2B5EF4-FFF2-40B4-BE49-F238E27FC236}">
              <a16:creationId xmlns:a16="http://schemas.microsoft.com/office/drawing/2014/main" id="{00000000-0008-0000-0F00-0000E8010000}"/>
            </a:ext>
          </a:extLst>
        </xdr:cNvPr>
        <xdr:cNvSpPr txBox="1"/>
      </xdr:nvSpPr>
      <xdr:spPr>
        <a:xfrm>
          <a:off x="19310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44466</xdr:rowOff>
    </xdr:from>
    <xdr:ext cx="469744" cy="259045"/>
    <xdr:sp macro="" textlink="">
      <xdr:nvSpPr>
        <xdr:cNvPr id="489" name="n_4aveValue【消防施設】&#10;一人当たり面積">
          <a:extLst>
            <a:ext uri="{FF2B5EF4-FFF2-40B4-BE49-F238E27FC236}">
              <a16:creationId xmlns:a16="http://schemas.microsoft.com/office/drawing/2014/main" id="{00000000-0008-0000-0F00-0000E9010000}"/>
            </a:ext>
          </a:extLst>
        </xdr:cNvPr>
        <xdr:cNvSpPr txBox="1"/>
      </xdr:nvSpPr>
      <xdr:spPr>
        <a:xfrm>
          <a:off x="18421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118127</xdr:rowOff>
    </xdr:from>
    <xdr:ext cx="469744" cy="259045"/>
    <xdr:sp macro="" textlink="">
      <xdr:nvSpPr>
        <xdr:cNvPr id="490" name="n_1mainValue【消防施設】&#10;一人当たり面積">
          <a:extLst>
            <a:ext uri="{FF2B5EF4-FFF2-40B4-BE49-F238E27FC236}">
              <a16:creationId xmlns:a16="http://schemas.microsoft.com/office/drawing/2014/main" id="{00000000-0008-0000-0F00-0000EA010000}"/>
            </a:ext>
          </a:extLst>
        </xdr:cNvPr>
        <xdr:cNvSpPr txBox="1"/>
      </xdr:nvSpPr>
      <xdr:spPr>
        <a:xfrm>
          <a:off x="210757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64788</xdr:rowOff>
    </xdr:from>
    <xdr:ext cx="469744" cy="259045"/>
    <xdr:sp macro="" textlink="">
      <xdr:nvSpPr>
        <xdr:cNvPr id="491" name="n_2mainValue【消防施設】&#10;一人当たり面積">
          <a:extLst>
            <a:ext uri="{FF2B5EF4-FFF2-40B4-BE49-F238E27FC236}">
              <a16:creationId xmlns:a16="http://schemas.microsoft.com/office/drawing/2014/main" id="{00000000-0008-0000-0F00-0000EB010000}"/>
            </a:ext>
          </a:extLst>
        </xdr:cNvPr>
        <xdr:cNvSpPr txBox="1"/>
      </xdr:nvSpPr>
      <xdr:spPr>
        <a:xfrm>
          <a:off x="20199427"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64788</xdr:rowOff>
    </xdr:from>
    <xdr:ext cx="469744" cy="259045"/>
    <xdr:sp macro="" textlink="">
      <xdr:nvSpPr>
        <xdr:cNvPr id="492" name="n_3mainValue【消防施設】&#10;一人当たり面積">
          <a:extLst>
            <a:ext uri="{FF2B5EF4-FFF2-40B4-BE49-F238E27FC236}">
              <a16:creationId xmlns:a16="http://schemas.microsoft.com/office/drawing/2014/main" id="{00000000-0008-0000-0F00-0000EC010000}"/>
            </a:ext>
          </a:extLst>
        </xdr:cNvPr>
        <xdr:cNvSpPr txBox="1"/>
      </xdr:nvSpPr>
      <xdr:spPr>
        <a:xfrm>
          <a:off x="19310427"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7" name="【庁舎】&#10;有形固定資産減価償却率グラフ枠">
          <a:extLst>
            <a:ext uri="{FF2B5EF4-FFF2-40B4-BE49-F238E27FC236}">
              <a16:creationId xmlns:a16="http://schemas.microsoft.com/office/drawing/2014/main" id="{00000000-0008-0000-0F00-00000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112123</xdr:rowOff>
    </xdr:from>
    <xdr:to>
      <xdr:col>85</xdr:col>
      <xdr:colOff>126364</xdr:colOff>
      <xdr:row>108</xdr:row>
      <xdr:rowOff>161108</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flipV="1">
          <a:off x="16318864" y="1725712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519" name="【庁舎】&#10;有形固定資産減価償却率最小値テキスト">
          <a:extLst>
            <a:ext uri="{FF2B5EF4-FFF2-40B4-BE49-F238E27FC236}">
              <a16:creationId xmlns:a16="http://schemas.microsoft.com/office/drawing/2014/main" id="{00000000-0008-0000-0F00-000007020000}"/>
            </a:ext>
          </a:extLst>
        </xdr:cNvPr>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58800</xdr:rowOff>
    </xdr:from>
    <xdr:ext cx="405111" cy="259045"/>
    <xdr:sp macro="" textlink="">
      <xdr:nvSpPr>
        <xdr:cNvPr id="521" name="【庁舎】&#10;有形固定資産減価償却率最大値テキスト">
          <a:extLst>
            <a:ext uri="{FF2B5EF4-FFF2-40B4-BE49-F238E27FC236}">
              <a16:creationId xmlns:a16="http://schemas.microsoft.com/office/drawing/2014/main" id="{00000000-0008-0000-0F00-000009020000}"/>
            </a:ext>
          </a:extLst>
        </xdr:cNvPr>
        <xdr:cNvSpPr txBox="1"/>
      </xdr:nvSpPr>
      <xdr:spPr>
        <a:xfrm>
          <a:off x="16357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112123</xdr:rowOff>
    </xdr:from>
    <xdr:to>
      <xdr:col>86</xdr:col>
      <xdr:colOff>25400</xdr:colOff>
      <xdr:row>100</xdr:row>
      <xdr:rowOff>112123</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6230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83838</xdr:rowOff>
    </xdr:from>
    <xdr:ext cx="405111" cy="259045"/>
    <xdr:sp macro="" textlink="">
      <xdr:nvSpPr>
        <xdr:cNvPr id="523" name="【庁舎】&#10;有形固定資産減価償却率平均値テキスト">
          <a:extLst>
            <a:ext uri="{FF2B5EF4-FFF2-40B4-BE49-F238E27FC236}">
              <a16:creationId xmlns:a16="http://schemas.microsoft.com/office/drawing/2014/main" id="{00000000-0008-0000-0F00-00000B020000}"/>
            </a:ext>
          </a:extLst>
        </xdr:cNvPr>
        <xdr:cNvSpPr txBox="1"/>
      </xdr:nvSpPr>
      <xdr:spPr>
        <a:xfrm>
          <a:off x="16357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121738</xdr:rowOff>
    </xdr:from>
    <xdr:to>
      <xdr:col>81</xdr:col>
      <xdr:colOff>101600</xdr:colOff>
      <xdr:row>102</xdr:row>
      <xdr:rowOff>51888</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15430500" y="17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77651</xdr:rowOff>
    </xdr:from>
    <xdr:to>
      <xdr:col>76</xdr:col>
      <xdr:colOff>165100</xdr:colOff>
      <xdr:row>102</xdr:row>
      <xdr:rowOff>7801</xdr:rowOff>
    </xdr:to>
    <xdr:sp macro="" textlink="">
      <xdr:nvSpPr>
        <xdr:cNvPr id="535" name="楕円 534">
          <a:extLst>
            <a:ext uri="{FF2B5EF4-FFF2-40B4-BE49-F238E27FC236}">
              <a16:creationId xmlns:a16="http://schemas.microsoft.com/office/drawing/2014/main" id="{00000000-0008-0000-0F00-000017020000}"/>
            </a:ext>
          </a:extLst>
        </xdr:cNvPr>
        <xdr:cNvSpPr/>
      </xdr:nvSpPr>
      <xdr:spPr>
        <a:xfrm>
          <a:off x="14541500" y="1739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128451</xdr:rowOff>
    </xdr:from>
    <xdr:to>
      <xdr:col>81</xdr:col>
      <xdr:colOff>50800</xdr:colOff>
      <xdr:row>102</xdr:row>
      <xdr:rowOff>1088</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4592300" y="1744490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33564</xdr:rowOff>
    </xdr:from>
    <xdr:to>
      <xdr:col>72</xdr:col>
      <xdr:colOff>38100</xdr:colOff>
      <xdr:row>101</xdr:row>
      <xdr:rowOff>135164</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3652500" y="1735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84364</xdr:rowOff>
    </xdr:from>
    <xdr:to>
      <xdr:col>76</xdr:col>
      <xdr:colOff>114300</xdr:colOff>
      <xdr:row>101</xdr:row>
      <xdr:rowOff>128451</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3703300" y="1740081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165479</xdr:rowOff>
    </xdr:from>
    <xdr:ext cx="405111" cy="259045"/>
    <xdr:sp macro="" textlink="">
      <xdr:nvSpPr>
        <xdr:cNvPr id="539" name="n_1aveValue【庁舎】&#10;有形固定資産減価償却率">
          <a:extLst>
            <a:ext uri="{FF2B5EF4-FFF2-40B4-BE49-F238E27FC236}">
              <a16:creationId xmlns:a16="http://schemas.microsoft.com/office/drawing/2014/main" id="{00000000-0008-0000-0F00-00001B020000}"/>
            </a:ext>
          </a:extLst>
        </xdr:cNvPr>
        <xdr:cNvSpPr txBox="1"/>
      </xdr:nvSpPr>
      <xdr:spPr>
        <a:xfrm>
          <a:off x="152660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18522</xdr:rowOff>
    </xdr:from>
    <xdr:ext cx="405111" cy="259045"/>
    <xdr:sp macro="" textlink="">
      <xdr:nvSpPr>
        <xdr:cNvPr id="540" name="n_2aveValue【庁舎】&#10;有形固定資産減価償却率">
          <a:extLst>
            <a:ext uri="{FF2B5EF4-FFF2-40B4-BE49-F238E27FC236}">
              <a16:creationId xmlns:a16="http://schemas.microsoft.com/office/drawing/2014/main" id="{00000000-0008-0000-0F00-00001C020000}"/>
            </a:ext>
          </a:extLst>
        </xdr:cNvPr>
        <xdr:cNvSpPr txBox="1"/>
      </xdr:nvSpPr>
      <xdr:spPr>
        <a:xfrm>
          <a:off x="14389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140988</xdr:rowOff>
    </xdr:from>
    <xdr:ext cx="405111" cy="259045"/>
    <xdr:sp macro="" textlink="">
      <xdr:nvSpPr>
        <xdr:cNvPr id="541" name="n_3aveValue【庁舎】&#10;有形固定資産減価償却率">
          <a:extLst>
            <a:ext uri="{FF2B5EF4-FFF2-40B4-BE49-F238E27FC236}">
              <a16:creationId xmlns:a16="http://schemas.microsoft.com/office/drawing/2014/main" id="{00000000-0008-0000-0F00-00001D020000}"/>
            </a:ext>
          </a:extLst>
        </xdr:cNvPr>
        <xdr:cNvSpPr txBox="1"/>
      </xdr:nvSpPr>
      <xdr:spPr>
        <a:xfrm>
          <a:off x="13500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542" name="n_4aveValue【庁舎】&#10;有形固定資産減価償却率">
          <a:extLst>
            <a:ext uri="{FF2B5EF4-FFF2-40B4-BE49-F238E27FC236}">
              <a16:creationId xmlns:a16="http://schemas.microsoft.com/office/drawing/2014/main" id="{00000000-0008-0000-0F00-00001E020000}"/>
            </a:ext>
          </a:extLst>
        </xdr:cNvPr>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68415</xdr:rowOff>
    </xdr:from>
    <xdr:ext cx="405111" cy="259045"/>
    <xdr:sp macro="" textlink="">
      <xdr:nvSpPr>
        <xdr:cNvPr id="543" name="n_1mainValue【庁舎】&#10;有形固定資産減価償却率">
          <a:extLst>
            <a:ext uri="{FF2B5EF4-FFF2-40B4-BE49-F238E27FC236}">
              <a16:creationId xmlns:a16="http://schemas.microsoft.com/office/drawing/2014/main" id="{00000000-0008-0000-0F00-00001F020000}"/>
            </a:ext>
          </a:extLst>
        </xdr:cNvPr>
        <xdr:cNvSpPr txBox="1"/>
      </xdr:nvSpPr>
      <xdr:spPr>
        <a:xfrm>
          <a:off x="15266044" y="1721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24328</xdr:rowOff>
    </xdr:from>
    <xdr:ext cx="405111" cy="259045"/>
    <xdr:sp macro="" textlink="">
      <xdr:nvSpPr>
        <xdr:cNvPr id="544" name="n_2mainValue【庁舎】&#10;有形固定資産減価償却率">
          <a:extLst>
            <a:ext uri="{FF2B5EF4-FFF2-40B4-BE49-F238E27FC236}">
              <a16:creationId xmlns:a16="http://schemas.microsoft.com/office/drawing/2014/main" id="{00000000-0008-0000-0F00-000020020000}"/>
            </a:ext>
          </a:extLst>
        </xdr:cNvPr>
        <xdr:cNvSpPr txBox="1"/>
      </xdr:nvSpPr>
      <xdr:spPr>
        <a:xfrm>
          <a:off x="14389744" y="17169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151691</xdr:rowOff>
    </xdr:from>
    <xdr:ext cx="405111" cy="259045"/>
    <xdr:sp macro="" textlink="">
      <xdr:nvSpPr>
        <xdr:cNvPr id="545" name="n_3mainValue【庁舎】&#10;有形固定資産減価償却率">
          <a:extLst>
            <a:ext uri="{FF2B5EF4-FFF2-40B4-BE49-F238E27FC236}">
              <a16:creationId xmlns:a16="http://schemas.microsoft.com/office/drawing/2014/main" id="{00000000-0008-0000-0F00-000021020000}"/>
            </a:ext>
          </a:extLst>
        </xdr:cNvPr>
        <xdr:cNvSpPr txBox="1"/>
      </xdr:nvSpPr>
      <xdr:spPr>
        <a:xfrm>
          <a:off x="13500744" y="1712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8" name="【庁舎】&#10;一人当たり面積グラフ枠">
          <a:extLst>
            <a:ext uri="{FF2B5EF4-FFF2-40B4-BE49-F238E27FC236}">
              <a16:creationId xmlns:a16="http://schemas.microsoft.com/office/drawing/2014/main" id="{00000000-0008-0000-0F00-000038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161925</xdr:rowOff>
    </xdr:from>
    <xdr:to>
      <xdr:col>116</xdr:col>
      <xdr:colOff>62864</xdr:colOff>
      <xdr:row>107</xdr:row>
      <xdr:rowOff>51436</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flipV="1">
          <a:off x="22160864" y="17135475"/>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55263</xdr:rowOff>
    </xdr:from>
    <xdr:ext cx="469744" cy="259045"/>
    <xdr:sp macro="" textlink="">
      <xdr:nvSpPr>
        <xdr:cNvPr id="570" name="【庁舎】&#10;一人当たり面積最小値テキスト">
          <a:extLst>
            <a:ext uri="{FF2B5EF4-FFF2-40B4-BE49-F238E27FC236}">
              <a16:creationId xmlns:a16="http://schemas.microsoft.com/office/drawing/2014/main" id="{00000000-0008-0000-0F00-00003A020000}"/>
            </a:ext>
          </a:extLst>
        </xdr:cNvPr>
        <xdr:cNvSpPr txBox="1"/>
      </xdr:nvSpPr>
      <xdr:spPr>
        <a:xfrm>
          <a:off x="22199600"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51436</xdr:rowOff>
    </xdr:from>
    <xdr:to>
      <xdr:col>116</xdr:col>
      <xdr:colOff>152400</xdr:colOff>
      <xdr:row>107</xdr:row>
      <xdr:rowOff>51436</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22072600" y="1839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108602</xdr:rowOff>
    </xdr:from>
    <xdr:ext cx="469744" cy="259045"/>
    <xdr:sp macro="" textlink="">
      <xdr:nvSpPr>
        <xdr:cNvPr id="572" name="【庁舎】&#10;一人当たり面積最大値テキスト">
          <a:extLst>
            <a:ext uri="{FF2B5EF4-FFF2-40B4-BE49-F238E27FC236}">
              <a16:creationId xmlns:a16="http://schemas.microsoft.com/office/drawing/2014/main" id="{00000000-0008-0000-0F00-00003C020000}"/>
            </a:ext>
          </a:extLst>
        </xdr:cNvPr>
        <xdr:cNvSpPr txBox="1"/>
      </xdr:nvSpPr>
      <xdr:spPr>
        <a:xfrm>
          <a:off x="22199600" y="1691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161925</xdr:rowOff>
    </xdr:from>
    <xdr:to>
      <xdr:col>116</xdr:col>
      <xdr:colOff>152400</xdr:colOff>
      <xdr:row>99</xdr:row>
      <xdr:rowOff>161925</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22072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142891</xdr:rowOff>
    </xdr:from>
    <xdr:ext cx="469744" cy="259045"/>
    <xdr:sp macro="" textlink="">
      <xdr:nvSpPr>
        <xdr:cNvPr id="574" name="【庁舎】&#10;一人当たり面積平均値テキスト">
          <a:extLst>
            <a:ext uri="{FF2B5EF4-FFF2-40B4-BE49-F238E27FC236}">
              <a16:creationId xmlns:a16="http://schemas.microsoft.com/office/drawing/2014/main" id="{00000000-0008-0000-0F00-00003E020000}"/>
            </a:ext>
          </a:extLst>
        </xdr:cNvPr>
        <xdr:cNvSpPr txBox="1"/>
      </xdr:nvSpPr>
      <xdr:spPr>
        <a:xfrm>
          <a:off x="22199600" y="17802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164464</xdr:rowOff>
    </xdr:from>
    <xdr:to>
      <xdr:col>116</xdr:col>
      <xdr:colOff>114300</xdr:colOff>
      <xdr:row>104</xdr:row>
      <xdr:rowOff>94614</xdr:rowOff>
    </xdr:to>
    <xdr:sp macro="" textlink="">
      <xdr:nvSpPr>
        <xdr:cNvPr id="575" name="フローチャート: 判断 574">
          <a:extLst>
            <a:ext uri="{FF2B5EF4-FFF2-40B4-BE49-F238E27FC236}">
              <a16:creationId xmlns:a16="http://schemas.microsoft.com/office/drawing/2014/main" id="{00000000-0008-0000-0F00-00003F020000}"/>
            </a:ext>
          </a:extLst>
        </xdr:cNvPr>
        <xdr:cNvSpPr/>
      </xdr:nvSpPr>
      <xdr:spPr>
        <a:xfrm>
          <a:off x="221107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168275</xdr:rowOff>
    </xdr:from>
    <xdr:to>
      <xdr:col>112</xdr:col>
      <xdr:colOff>38100</xdr:colOff>
      <xdr:row>104</xdr:row>
      <xdr:rowOff>98425</xdr:rowOff>
    </xdr:to>
    <xdr:sp macro="" textlink="">
      <xdr:nvSpPr>
        <xdr:cNvPr id="576" name="フローチャート: 判断 575">
          <a:extLst>
            <a:ext uri="{FF2B5EF4-FFF2-40B4-BE49-F238E27FC236}">
              <a16:creationId xmlns:a16="http://schemas.microsoft.com/office/drawing/2014/main" id="{00000000-0008-0000-0F00-000040020000}"/>
            </a:ext>
          </a:extLst>
        </xdr:cNvPr>
        <xdr:cNvSpPr/>
      </xdr:nvSpPr>
      <xdr:spPr>
        <a:xfrm>
          <a:off x="2127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15875</xdr:rowOff>
    </xdr:from>
    <xdr:to>
      <xdr:col>107</xdr:col>
      <xdr:colOff>101600</xdr:colOff>
      <xdr:row>104</xdr:row>
      <xdr:rowOff>117475</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20383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36830</xdr:rowOff>
    </xdr:from>
    <xdr:to>
      <xdr:col>102</xdr:col>
      <xdr:colOff>165100</xdr:colOff>
      <xdr:row>104</xdr:row>
      <xdr:rowOff>138430</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19494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149225</xdr:rowOff>
    </xdr:from>
    <xdr:to>
      <xdr:col>112</xdr:col>
      <xdr:colOff>38100</xdr:colOff>
      <xdr:row>105</xdr:row>
      <xdr:rowOff>79375</xdr:rowOff>
    </xdr:to>
    <xdr:sp macro="" textlink="">
      <xdr:nvSpPr>
        <xdr:cNvPr id="585" name="楕円 584">
          <a:extLst>
            <a:ext uri="{FF2B5EF4-FFF2-40B4-BE49-F238E27FC236}">
              <a16:creationId xmlns:a16="http://schemas.microsoft.com/office/drawing/2014/main" id="{00000000-0008-0000-0F00-000049020000}"/>
            </a:ext>
          </a:extLst>
        </xdr:cNvPr>
        <xdr:cNvSpPr/>
      </xdr:nvSpPr>
      <xdr:spPr>
        <a:xfrm>
          <a:off x="212725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151130</xdr:rowOff>
    </xdr:from>
    <xdr:to>
      <xdr:col>107</xdr:col>
      <xdr:colOff>101600</xdr:colOff>
      <xdr:row>105</xdr:row>
      <xdr:rowOff>81280</xdr:rowOff>
    </xdr:to>
    <xdr:sp macro="" textlink="">
      <xdr:nvSpPr>
        <xdr:cNvPr id="586" name="楕円 585">
          <a:extLst>
            <a:ext uri="{FF2B5EF4-FFF2-40B4-BE49-F238E27FC236}">
              <a16:creationId xmlns:a16="http://schemas.microsoft.com/office/drawing/2014/main" id="{00000000-0008-0000-0F00-00004A020000}"/>
            </a:ext>
          </a:extLst>
        </xdr:cNvPr>
        <xdr:cNvSpPr/>
      </xdr:nvSpPr>
      <xdr:spPr>
        <a:xfrm>
          <a:off x="20383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28575</xdr:rowOff>
    </xdr:from>
    <xdr:to>
      <xdr:col>111</xdr:col>
      <xdr:colOff>177800</xdr:colOff>
      <xdr:row>105</xdr:row>
      <xdr:rowOff>30480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flipV="1">
          <a:off x="20434300" y="180308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588" name="楕円 587">
          <a:extLst>
            <a:ext uri="{FF2B5EF4-FFF2-40B4-BE49-F238E27FC236}">
              <a16:creationId xmlns:a16="http://schemas.microsoft.com/office/drawing/2014/main" id="{00000000-0008-0000-0F00-00004C020000}"/>
            </a:ext>
          </a:extLst>
        </xdr:cNvPr>
        <xdr:cNvSpPr/>
      </xdr:nvSpPr>
      <xdr:spPr>
        <a:xfrm>
          <a:off x="19494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26670</xdr:rowOff>
    </xdr:from>
    <xdr:to>
      <xdr:col>107</xdr:col>
      <xdr:colOff>50800</xdr:colOff>
      <xdr:row>105</xdr:row>
      <xdr:rowOff>30480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9545300" y="18028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114952</xdr:rowOff>
    </xdr:from>
    <xdr:ext cx="469744" cy="259045"/>
    <xdr:sp macro="" textlink="">
      <xdr:nvSpPr>
        <xdr:cNvPr id="590" name="n_1aveValue【庁舎】&#10;一人当たり面積">
          <a:extLst>
            <a:ext uri="{FF2B5EF4-FFF2-40B4-BE49-F238E27FC236}">
              <a16:creationId xmlns:a16="http://schemas.microsoft.com/office/drawing/2014/main" id="{00000000-0008-0000-0F00-00004E020000}"/>
            </a:ext>
          </a:extLst>
        </xdr:cNvPr>
        <xdr:cNvSpPr txBox="1"/>
      </xdr:nvSpPr>
      <xdr:spPr>
        <a:xfrm>
          <a:off x="21075727" y="1760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134002</xdr:rowOff>
    </xdr:from>
    <xdr:ext cx="469744" cy="259045"/>
    <xdr:sp macro="" textlink="">
      <xdr:nvSpPr>
        <xdr:cNvPr id="591" name="n_2aveValue【庁舎】&#10;一人当たり面積">
          <a:extLst>
            <a:ext uri="{FF2B5EF4-FFF2-40B4-BE49-F238E27FC236}">
              <a16:creationId xmlns:a16="http://schemas.microsoft.com/office/drawing/2014/main" id="{00000000-0008-0000-0F00-00004F020000}"/>
            </a:ext>
          </a:extLst>
        </xdr:cNvPr>
        <xdr:cNvSpPr txBox="1"/>
      </xdr:nvSpPr>
      <xdr:spPr>
        <a:xfrm>
          <a:off x="20199427" y="1762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154957</xdr:rowOff>
    </xdr:from>
    <xdr:ext cx="469744" cy="259045"/>
    <xdr:sp macro="" textlink="">
      <xdr:nvSpPr>
        <xdr:cNvPr id="592" name="n_3aveValue【庁舎】&#10;一人当たり面積">
          <a:extLst>
            <a:ext uri="{FF2B5EF4-FFF2-40B4-BE49-F238E27FC236}">
              <a16:creationId xmlns:a16="http://schemas.microsoft.com/office/drawing/2014/main" id="{00000000-0008-0000-0F00-000050020000}"/>
            </a:ext>
          </a:extLst>
        </xdr:cNvPr>
        <xdr:cNvSpPr txBox="1"/>
      </xdr:nvSpPr>
      <xdr:spPr>
        <a:xfrm>
          <a:off x="19310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52088</xdr:rowOff>
    </xdr:from>
    <xdr:ext cx="469744" cy="259045"/>
    <xdr:sp macro="" textlink="">
      <xdr:nvSpPr>
        <xdr:cNvPr id="593" name="n_4aveValue【庁舎】&#10;一人当たり面積">
          <a:extLst>
            <a:ext uri="{FF2B5EF4-FFF2-40B4-BE49-F238E27FC236}">
              <a16:creationId xmlns:a16="http://schemas.microsoft.com/office/drawing/2014/main" id="{00000000-0008-0000-0F00-000051020000}"/>
            </a:ext>
          </a:extLst>
        </xdr:cNvPr>
        <xdr:cNvSpPr txBox="1"/>
      </xdr:nvSpPr>
      <xdr:spPr>
        <a:xfrm>
          <a:off x="18421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70502</xdr:rowOff>
    </xdr:from>
    <xdr:ext cx="469744" cy="259045"/>
    <xdr:sp macro="" textlink="">
      <xdr:nvSpPr>
        <xdr:cNvPr id="594" name="n_1mainValue【庁舎】&#10;一人当たり面積">
          <a:extLst>
            <a:ext uri="{FF2B5EF4-FFF2-40B4-BE49-F238E27FC236}">
              <a16:creationId xmlns:a16="http://schemas.microsoft.com/office/drawing/2014/main" id="{00000000-0008-0000-0F00-000052020000}"/>
            </a:ext>
          </a:extLst>
        </xdr:cNvPr>
        <xdr:cNvSpPr txBox="1"/>
      </xdr:nvSpPr>
      <xdr:spPr>
        <a:xfrm>
          <a:off x="21075727" y="1807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72407</xdr:rowOff>
    </xdr:from>
    <xdr:ext cx="469744" cy="259045"/>
    <xdr:sp macro="" textlink="">
      <xdr:nvSpPr>
        <xdr:cNvPr id="595" name="n_2mainValue【庁舎】&#10;一人当たり面積">
          <a:extLst>
            <a:ext uri="{FF2B5EF4-FFF2-40B4-BE49-F238E27FC236}">
              <a16:creationId xmlns:a16="http://schemas.microsoft.com/office/drawing/2014/main" id="{00000000-0008-0000-0F00-000053020000}"/>
            </a:ext>
          </a:extLst>
        </xdr:cNvPr>
        <xdr:cNvSpPr txBox="1"/>
      </xdr:nvSpPr>
      <xdr:spPr>
        <a:xfrm>
          <a:off x="201994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68597</xdr:rowOff>
    </xdr:from>
    <xdr:ext cx="469744" cy="259045"/>
    <xdr:sp macro="" textlink="">
      <xdr:nvSpPr>
        <xdr:cNvPr id="596" name="n_3mainValue【庁舎】&#10;一人当たり面積">
          <a:extLst>
            <a:ext uri="{FF2B5EF4-FFF2-40B4-BE49-F238E27FC236}">
              <a16:creationId xmlns:a16="http://schemas.microsoft.com/office/drawing/2014/main" id="{00000000-0008-0000-0F00-000054020000}"/>
            </a:ext>
          </a:extLst>
        </xdr:cNvPr>
        <xdr:cNvSpPr txBox="1"/>
      </xdr:nvSpPr>
      <xdr:spPr>
        <a:xfrm>
          <a:off x="19310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7" name="正方形/長方形 596">
          <a:extLst>
            <a:ext uri="{FF2B5EF4-FFF2-40B4-BE49-F238E27FC236}">
              <a16:creationId xmlns:a16="http://schemas.microsoft.com/office/drawing/2014/main" id="{00000000-0008-0000-0F00-000055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8" name="正方形/長方形 597">
          <a:extLst>
            <a:ext uri="{FF2B5EF4-FFF2-40B4-BE49-F238E27FC236}">
              <a16:creationId xmlns:a16="http://schemas.microsoft.com/office/drawing/2014/main" id="{00000000-0008-0000-0F00-000056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類似団体と比較して有形固定資産減価償却率が高くなっている施設は、一般廃棄物処理施設及び消防施設であり、低くなっている施設は、体育館・プール、保健センター・保健所及び庁舎である。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年度に策定した個別施設計画に基づき不具合の早期発見、予防保全に努めるほか、大規模改修や除却などを含めて検討していく。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群馬県榛東村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14,676
14,489
27.92
5,948,385
5,646,498
254,527
3,309,380
2,273,541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徴収対策に力をいれ、徴収率の向上している影響もあり、類似団体平均を僅かに上回っている。今後は、事業評価に基づく事業の取捨選択により歳出の削減に努め、財政基盤の更なる強化に努める。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36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2419</xdr:rowOff>
    </xdr:from>
    <xdr:to>
      <xdr:col>23</xdr:col>
      <xdr:colOff>133350</xdr:colOff>
      <xdr:row>42</xdr:row>
      <xdr:rowOff>2419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2033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2419</xdr:rowOff>
    </xdr:from>
    <xdr:to>
      <xdr:col>19</xdr:col>
      <xdr:colOff>133350</xdr:colOff>
      <xdr:row>42</xdr:row>
      <xdr:rowOff>13909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2033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13909</xdr:rowOff>
    </xdr:from>
    <xdr:to>
      <xdr:col>15</xdr:col>
      <xdr:colOff>82550</xdr:colOff>
      <xdr:row>42</xdr:row>
      <xdr:rowOff>25400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2148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32052</xdr:rowOff>
    </xdr:from>
    <xdr:to>
      <xdr:col>15</xdr:col>
      <xdr:colOff>133350</xdr:colOff>
      <xdr:row>42</xdr:row>
      <xdr:rowOff>133652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118429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36891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2263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152901</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123069</xdr:rowOff>
    </xdr:from>
    <xdr:to>
      <xdr:col>23</xdr:col>
      <xdr:colOff>184150</xdr:colOff>
      <xdr:row>42</xdr:row>
      <xdr:rowOff>53219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139596</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99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123069</xdr:rowOff>
    </xdr:from>
    <xdr:to>
      <xdr:col>19</xdr:col>
      <xdr:colOff>184150</xdr:colOff>
      <xdr:row>42</xdr:row>
      <xdr:rowOff>53219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63396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92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134559</xdr:rowOff>
    </xdr:from>
    <xdr:to>
      <xdr:col>15</xdr:col>
      <xdr:colOff>133350</xdr:colOff>
      <xdr:row>42</xdr:row>
      <xdr:rowOff>64709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74886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157541</xdr:rowOff>
    </xdr:from>
    <xdr:to>
      <xdr:col>7</xdr:col>
      <xdr:colOff>31750</xdr:colOff>
      <xdr:row>42</xdr:row>
      <xdr:rowOff>87691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97868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障害福祉や児童福祉に係る扶助費の増加に加え、各種交付金の減少に伴う経常経費充当一般財源の減少により、類似団体平均を大きく上回っている。今後は、事業評価に基づく事業の取捨選択により経常経費の削減に努めるとともに、繰上償還を定期的に行い、公債費の圧縮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66</xdr:row>
      <xdr:rowOff>30269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3838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2346</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30269</xdr:rowOff>
    </xdr:from>
    <xdr:to>
      <xdr:col>24</xdr:col>
      <xdr:colOff>12700</xdr:colOff>
      <xdr:row>66</xdr:row>
      <xdr:rowOff>30269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66040</xdr:rowOff>
    </xdr:from>
    <xdr:to>
      <xdr:col>23</xdr:col>
      <xdr:colOff>133350</xdr:colOff>
      <xdr:row>63</xdr:row>
      <xdr:rowOff>162560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86739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134848</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162560</xdr:rowOff>
    </xdr:from>
    <xdr:to>
      <xdr:col>19</xdr:col>
      <xdr:colOff>133350</xdr:colOff>
      <xdr:row>64</xdr:row>
      <xdr:rowOff>7196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9639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70062</xdr:rowOff>
    </xdr:from>
    <xdr:to>
      <xdr:col>19</xdr:col>
      <xdr:colOff>184150</xdr:colOff>
      <xdr:row>63</xdr:row>
      <xdr:rowOff>212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10389</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468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7196</xdr:rowOff>
    </xdr:from>
    <xdr:to>
      <xdr:col>15</xdr:col>
      <xdr:colOff>82550</xdr:colOff>
      <xdr:row>64</xdr:row>
      <xdr:rowOff>27305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97999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161731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166581</xdr:rowOff>
    </xdr:from>
    <xdr:to>
      <xdr:col>11</xdr:col>
      <xdr:colOff>31750</xdr:colOff>
      <xdr:row>64</xdr:row>
      <xdr:rowOff>27305</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967931"/>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13758</xdr:rowOff>
    </xdr:from>
    <xdr:to>
      <xdr:col>11</xdr:col>
      <xdr:colOff>82550</xdr:colOff>
      <xdr:row>62</xdr:row>
      <xdr:rowOff>115358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125535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73254</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158767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78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127846</xdr:rowOff>
    </xdr:from>
    <xdr:to>
      <xdr:col>15</xdr:col>
      <xdr:colOff>133350</xdr:colOff>
      <xdr:row>64</xdr:row>
      <xdr:rowOff>57996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42773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147955</xdr:rowOff>
    </xdr:from>
    <xdr:to>
      <xdr:col>11</xdr:col>
      <xdr:colOff>82550</xdr:colOff>
      <xdr:row>64</xdr:row>
      <xdr:rowOff>78105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62882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115781</xdr:rowOff>
    </xdr:from>
    <xdr:to>
      <xdr:col>7</xdr:col>
      <xdr:colOff>31750</xdr:colOff>
      <xdr:row>64</xdr:row>
      <xdr:rowOff>45931</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30708</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00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[132,326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類似団体に比べ職員数が少ないため、類似団体平均を下回っている。引き続き適切な定員管理を行うとともに、物件費について削減を図っていく。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68089</xdr:rowOff>
    </xdr:from>
    <xdr:to>
      <xdr:col>23</xdr:col>
      <xdr:colOff>133350</xdr:colOff>
      <xdr:row>89</xdr:row>
      <xdr:rowOff>125960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784089"/>
          <a:ext cx="0" cy="1600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98037</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35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125960</xdr:rowOff>
    </xdr:from>
    <xdr:to>
      <xdr:col>24</xdr:col>
      <xdr:colOff>12700</xdr:colOff>
      <xdr:row>89</xdr:row>
      <xdr:rowOff>125960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8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154466</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68089</xdr:rowOff>
    </xdr:from>
    <xdr:to>
      <xdr:col>24</xdr:col>
      <xdr:colOff>12700</xdr:colOff>
      <xdr:row>80</xdr:row>
      <xdr:rowOff>68089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78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165047</xdr:rowOff>
    </xdr:from>
    <xdr:to>
      <xdr:col>23</xdr:col>
      <xdr:colOff>133350</xdr:colOff>
      <xdr:row>81</xdr:row>
      <xdr:rowOff>43221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881047"/>
          <a:ext cx="838200" cy="4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14755</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73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42678</xdr:rowOff>
    </xdr:from>
    <xdr:to>
      <xdr:col>23</xdr:col>
      <xdr:colOff>184150</xdr:colOff>
      <xdr:row>82</xdr:row>
      <xdr:rowOff>144278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10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165047</xdr:rowOff>
    </xdr:from>
    <xdr:to>
      <xdr:col>19</xdr:col>
      <xdr:colOff>133350</xdr:colOff>
      <xdr:row>81</xdr:row>
      <xdr:rowOff>81411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3225800" y="13881047"/>
          <a:ext cx="889000" cy="8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9362</xdr:rowOff>
    </xdr:from>
    <xdr:to>
      <xdr:col>19</xdr:col>
      <xdr:colOff>184150</xdr:colOff>
      <xdr:row>82</xdr:row>
      <xdr:rowOff>110962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95739</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154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65236</xdr:rowOff>
    </xdr:from>
    <xdr:to>
      <xdr:col>15</xdr:col>
      <xdr:colOff>82550</xdr:colOff>
      <xdr:row>81</xdr:row>
      <xdr:rowOff>81411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952686"/>
          <a:ext cx="889000" cy="1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150633</xdr:rowOff>
    </xdr:from>
    <xdr:to>
      <xdr:col>15</xdr:col>
      <xdr:colOff>133350</xdr:colOff>
      <xdr:row>82</xdr:row>
      <xdr:rowOff>80783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65560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12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34776</xdr:rowOff>
    </xdr:from>
    <xdr:to>
      <xdr:col>11</xdr:col>
      <xdr:colOff>31750</xdr:colOff>
      <xdr:row>81</xdr:row>
      <xdr:rowOff>65236</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922226"/>
          <a:ext cx="889000" cy="3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121693</xdr:rowOff>
    </xdr:from>
    <xdr:to>
      <xdr:col>11</xdr:col>
      <xdr:colOff>82550</xdr:colOff>
      <xdr:row>82</xdr:row>
      <xdr:rowOff>51843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36620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126012</xdr:rowOff>
    </xdr:from>
    <xdr:to>
      <xdr:col>7</xdr:col>
      <xdr:colOff>31750</xdr:colOff>
      <xdr:row>82</xdr:row>
      <xdr:rowOff>56162</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40939</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163871</xdr:rowOff>
    </xdr:from>
    <xdr:to>
      <xdr:col>23</xdr:col>
      <xdr:colOff>184150</xdr:colOff>
      <xdr:row>81</xdr:row>
      <xdr:rowOff>94021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87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8948</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72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114247</xdr:rowOff>
    </xdr:from>
    <xdr:to>
      <xdr:col>19</xdr:col>
      <xdr:colOff>184150</xdr:colOff>
      <xdr:row>81</xdr:row>
      <xdr:rowOff>44397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83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54574</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599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30611</xdr:rowOff>
    </xdr:from>
    <xdr:to>
      <xdr:col>15</xdr:col>
      <xdr:colOff>133350</xdr:colOff>
      <xdr:row>81</xdr:row>
      <xdr:rowOff>132211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91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142388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686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14436</xdr:rowOff>
    </xdr:from>
    <xdr:to>
      <xdr:col>11</xdr:col>
      <xdr:colOff>82550</xdr:colOff>
      <xdr:row>81</xdr:row>
      <xdr:rowOff>116036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90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126213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67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155426</xdr:rowOff>
    </xdr:from>
    <xdr:to>
      <xdr:col>7</xdr:col>
      <xdr:colOff>31750</xdr:colOff>
      <xdr:row>81</xdr:row>
      <xdr:rowOff>85576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87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95753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64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類似団体と比べ僅かながら下回っている。今後も、給与制度の適切な運用により給与水準の維持に努める。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36286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61534"/>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44148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7773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34368</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77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32657</xdr:rowOff>
    </xdr:from>
    <xdr:to>
      <xdr:col>77</xdr:col>
      <xdr:colOff>44450</xdr:colOff>
      <xdr:row>86</xdr:row>
      <xdr:rowOff>67129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7773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123673</xdr:rowOff>
    </xdr:from>
    <xdr:to>
      <xdr:col>72</xdr:col>
      <xdr:colOff>203200</xdr:colOff>
      <xdr:row>86</xdr:row>
      <xdr:rowOff>67129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696923"/>
          <a:ext cx="8890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123673</xdr:rowOff>
    </xdr:from>
    <xdr:to>
      <xdr:col>68</xdr:col>
      <xdr:colOff>152400</xdr:colOff>
      <xdr:row>85</xdr:row>
      <xdr:rowOff>146655</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69692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114195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9875</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93634</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49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128106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72873</xdr:rowOff>
    </xdr:from>
    <xdr:to>
      <xdr:col>68</xdr:col>
      <xdr:colOff>203200</xdr:colOff>
      <xdr:row>86</xdr:row>
      <xdr:rowOff>3023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13200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41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95855</xdr:rowOff>
    </xdr:from>
    <xdr:to>
      <xdr:col>64</xdr:col>
      <xdr:colOff>152400</xdr:colOff>
      <xdr:row>86</xdr:row>
      <xdr:rowOff>26005</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36182</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4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これまでに実施された定員管理や民間への業務委託の推進等により、類似団体平均を大きく下回っている。今後も適切な定員管理に努める。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70282</xdr:rowOff>
    </xdr:from>
    <xdr:to>
      <xdr:col>81</xdr:col>
      <xdr:colOff>44450</xdr:colOff>
      <xdr:row>67</xdr:row>
      <xdr:rowOff>2311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57282"/>
          <a:ext cx="0" cy="11321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145838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6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2311</xdr:rowOff>
    </xdr:from>
    <xdr:to>
      <xdr:col>81</xdr:col>
      <xdr:colOff>133350</xdr:colOff>
      <xdr:row>67</xdr:row>
      <xdr:rowOff>2311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8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156659</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70282</xdr:rowOff>
    </xdr:from>
    <xdr:to>
      <xdr:col>81</xdr:col>
      <xdr:colOff>133350</xdr:colOff>
      <xdr:row>60</xdr:row>
      <xdr:rowOff>70282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55804</xdr:rowOff>
    </xdr:from>
    <xdr:to>
      <xdr:col>81</xdr:col>
      <xdr:colOff>44450</xdr:colOff>
      <xdr:row>60</xdr:row>
      <xdr:rowOff>70282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4280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45000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03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72923</xdr:rowOff>
    </xdr:from>
    <xdr:to>
      <xdr:col>81</xdr:col>
      <xdr:colOff>95250</xdr:colOff>
      <xdr:row>62</xdr:row>
      <xdr:rowOff>3073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51943</xdr:rowOff>
    </xdr:from>
    <xdr:to>
      <xdr:col>77</xdr:col>
      <xdr:colOff>44450</xdr:colOff>
      <xdr:row>60</xdr:row>
      <xdr:rowOff>55804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38943"/>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60858</xdr:rowOff>
    </xdr:from>
    <xdr:to>
      <xdr:col>77</xdr:col>
      <xdr:colOff>95250</xdr:colOff>
      <xdr:row>61</xdr:row>
      <xdr:rowOff>162458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147235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05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51943</xdr:rowOff>
    </xdr:from>
    <xdr:to>
      <xdr:col>72</xdr:col>
      <xdr:colOff>203200</xdr:colOff>
      <xdr:row>60</xdr:row>
      <xdr:rowOff>70282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338943"/>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47828</xdr:rowOff>
    </xdr:from>
    <xdr:to>
      <xdr:col>73</xdr:col>
      <xdr:colOff>44450</xdr:colOff>
      <xdr:row>61</xdr:row>
      <xdr:rowOff>149428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134205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70282</xdr:rowOff>
    </xdr:from>
    <xdr:to>
      <xdr:col>68</xdr:col>
      <xdr:colOff>152400</xdr:colOff>
      <xdr:row>60</xdr:row>
      <xdr:rowOff>76556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357282"/>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43967</xdr:rowOff>
    </xdr:from>
    <xdr:to>
      <xdr:col>68</xdr:col>
      <xdr:colOff>203200</xdr:colOff>
      <xdr:row>61</xdr:row>
      <xdr:rowOff>145567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130344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46863</xdr:rowOff>
    </xdr:from>
    <xdr:to>
      <xdr:col>64</xdr:col>
      <xdr:colOff>152400</xdr:colOff>
      <xdr:row>61</xdr:row>
      <xdr:rowOff>148463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133240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19482</xdr:rowOff>
    </xdr:from>
    <xdr:to>
      <xdr:col>81</xdr:col>
      <xdr:colOff>95250</xdr:colOff>
      <xdr:row>60</xdr:row>
      <xdr:rowOff>121082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112209</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27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5004</xdr:rowOff>
    </xdr:from>
    <xdr:to>
      <xdr:col>77</xdr:col>
      <xdr:colOff>95250</xdr:colOff>
      <xdr:row>60</xdr:row>
      <xdr:rowOff>106604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9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116781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60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1143</xdr:rowOff>
    </xdr:from>
    <xdr:to>
      <xdr:col>73</xdr:col>
      <xdr:colOff>44450</xdr:colOff>
      <xdr:row>60</xdr:row>
      <xdr:rowOff>102743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8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112920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5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19482</xdr:rowOff>
    </xdr:from>
    <xdr:to>
      <xdr:col>68</xdr:col>
      <xdr:colOff>203200</xdr:colOff>
      <xdr:row>60</xdr:row>
      <xdr:rowOff>121082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131259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75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25756</xdr:rowOff>
    </xdr:from>
    <xdr:to>
      <xdr:col>64</xdr:col>
      <xdr:colOff>152400</xdr:colOff>
      <xdr:row>60</xdr:row>
      <xdr:rowOff>127356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137533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8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これまでの起債抑制政策により、類似団体を下回っていたが、公営企業債（公共下水道事業）の償還に対する繰入金が増加したことと、近年の借入れについて据置期間の設定をやめたことなどから増加している。今後は、繰上償還を定期的に行うなど、実質公債費比率の低下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138430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9783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110507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2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138430</xdr:rowOff>
    </xdr:from>
    <xdr:to>
      <xdr:col>81</xdr:col>
      <xdr:colOff>133350</xdr:colOff>
      <xdr:row>45</xdr:row>
      <xdr:rowOff>138430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5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14817</xdr:rowOff>
    </xdr:from>
    <xdr:to>
      <xdr:col>81</xdr:col>
      <xdr:colOff>44450</xdr:colOff>
      <xdr:row>43</xdr:row>
      <xdr:rowOff>14817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154533</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1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105833</xdr:rowOff>
    </xdr:from>
    <xdr:to>
      <xdr:col>77</xdr:col>
      <xdr:colOff>44450</xdr:colOff>
      <xdr:row>43</xdr:row>
      <xdr:rowOff>14817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3067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129963</xdr:rowOff>
    </xdr:from>
    <xdr:to>
      <xdr:col>77</xdr:col>
      <xdr:colOff>95250</xdr:colOff>
      <xdr:row>42</xdr:row>
      <xdr:rowOff>60113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70290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2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41487</xdr:rowOff>
    </xdr:from>
    <xdr:to>
      <xdr:col>72</xdr:col>
      <xdr:colOff>203200</xdr:colOff>
      <xdr:row>42</xdr:row>
      <xdr:rowOff>105833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2423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42</xdr:row>
      <xdr:rowOff>41487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17804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135467</xdr:rowOff>
    </xdr:from>
    <xdr:to>
      <xdr:col>81</xdr:col>
      <xdr:colOff>95250</xdr:colOff>
      <xdr:row>43</xdr:row>
      <xdr:rowOff>65617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107544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135467</xdr:rowOff>
    </xdr:from>
    <xdr:to>
      <xdr:col>77</xdr:col>
      <xdr:colOff>95250</xdr:colOff>
      <xdr:row>43</xdr:row>
      <xdr:rowOff>65617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50394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55033</xdr:rowOff>
    </xdr:from>
    <xdr:to>
      <xdr:col>73</xdr:col>
      <xdr:colOff>44450</xdr:colOff>
      <xdr:row>42</xdr:row>
      <xdr:rowOff>156633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141410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162137</xdr:rowOff>
    </xdr:from>
    <xdr:to>
      <xdr:col>68</xdr:col>
      <xdr:colOff>203200</xdr:colOff>
      <xdr:row>42</xdr:row>
      <xdr:rowOff>92287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充当可能財源が確保されており、将来負担比率は算定されない。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154025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47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126102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9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154025</xdr:rowOff>
    </xdr:from>
    <xdr:to>
      <xdr:col>81</xdr:col>
      <xdr:colOff>133350</xdr:colOff>
      <xdr:row>22</xdr:row>
      <xdr:rowOff>154025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2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1998</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402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29921</xdr:rowOff>
    </xdr:from>
    <xdr:to>
      <xdr:col>81</xdr:col>
      <xdr:colOff>95250</xdr:colOff>
      <xdr:row>14</xdr:row>
      <xdr:rowOff>131521</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4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126441</xdr:rowOff>
    </xdr:from>
    <xdr:to>
      <xdr:col>64</xdr:col>
      <xdr:colOff>152400</xdr:colOff>
      <xdr:row>15</xdr:row>
      <xdr:rowOff>56591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52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66768</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2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群馬県榛東村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14,676
14,489
27.92
5,948,385
5,646,498
254,527
3,309,380
2,273,541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a:t>
          </a:r>
          <a:r>
            <a:rPr kumimoji="1" lang="ja-JP" altLang="en-US" sz="1100">
              <a:solidFill>
                <a:schemeClr val="dk1"/>
              </a:solidFill>
              <a:effectLst/>
              <a:latin typeface="+mn-lt"/>
              <a:ea typeface="+mn-ea"/>
              <a:cs typeface="+mn-cs"/>
            </a:rPr>
            <a:t>平均</a:t>
          </a:r>
          <a:r>
            <a:rPr kumimoji="1" lang="ja-JP" altLang="ja-JP" sz="1100">
              <a:solidFill>
                <a:schemeClr val="dk1"/>
              </a:solidFill>
              <a:effectLst/>
              <a:latin typeface="+mn-lt"/>
              <a:ea typeface="+mn-ea"/>
              <a:cs typeface="+mn-cs"/>
            </a:rPr>
            <a:t>を上回っているが、今後は再任用職員の増加が見込まれるため、引き続き人件費の適正化を図っていく。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19558</xdr:rowOff>
    </xdr:from>
    <xdr:to>
      <xdr:col>24</xdr:col>
      <xdr:colOff>25400</xdr:colOff>
      <xdr:row>41</xdr:row>
      <xdr:rowOff>152146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2030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124223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152146</xdr:rowOff>
    </xdr:from>
    <xdr:to>
      <xdr:col>24</xdr:col>
      <xdr:colOff>114300</xdr:colOff>
      <xdr:row>41</xdr:row>
      <xdr:rowOff>152146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105935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19558</xdr:rowOff>
    </xdr:from>
    <xdr:to>
      <xdr:col>24</xdr:col>
      <xdr:colOff>114300</xdr:colOff>
      <xdr:row>35</xdr:row>
      <xdr:rowOff>19558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36</xdr:row>
      <xdr:rowOff>17272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3918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17272</xdr:rowOff>
    </xdr:from>
    <xdr:to>
      <xdr:col>19</xdr:col>
      <xdr:colOff>187325</xdr:colOff>
      <xdr:row>36</xdr:row>
      <xdr:rowOff>76708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894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76708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306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62992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30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87630</xdr:rowOff>
    </xdr:from>
    <xdr:to>
      <xdr:col>24</xdr:col>
      <xdr:colOff>76200</xdr:colOff>
      <xdr:row>36</xdr:row>
      <xdr:rowOff>17780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167657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9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137922</xdr:rowOff>
    </xdr:from>
    <xdr:to>
      <xdr:col>20</xdr:col>
      <xdr:colOff>38100</xdr:colOff>
      <xdr:row>36</xdr:row>
      <xdr:rowOff>68072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78249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25908</xdr:rowOff>
    </xdr:from>
    <xdr:to>
      <xdr:col>15</xdr:col>
      <xdr:colOff>149225</xdr:colOff>
      <xdr:row>36</xdr:row>
      <xdr:rowOff>127508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137685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xdr:rowOff>
    </xdr:from>
    <xdr:to>
      <xdr:col>6</xdr:col>
      <xdr:colOff>171450</xdr:colOff>
      <xdr:row>36</xdr:row>
      <xdr:rowOff>113792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123969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から令和元年度において</a:t>
          </a:r>
          <a:r>
            <a:rPr kumimoji="1" lang="ja-JP" altLang="ja-JP" sz="1100">
              <a:solidFill>
                <a:schemeClr val="dk1"/>
              </a:solidFill>
              <a:effectLst/>
              <a:latin typeface="+mn-lt"/>
              <a:ea typeface="+mn-ea"/>
              <a:cs typeface="+mn-cs"/>
            </a:rPr>
            <a:t>、学校施設における情報機器リース契約を更新したことにより、物件費に係る経常収支比率が大きく上昇した。類似団体平均と比較し大きく上回っているため、システムの更新時期を先延ばしにするなど、経費の削減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45357</xdr:rowOff>
    </xdr:from>
    <xdr:to>
      <xdr:col>82</xdr:col>
      <xdr:colOff>107950</xdr:colOff>
      <xdr:row>21</xdr:row>
      <xdr:rowOff>124278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02757"/>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131734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45357</xdr:rowOff>
    </xdr:from>
    <xdr:to>
      <xdr:col>82</xdr:col>
      <xdr:colOff>196850</xdr:colOff>
      <xdr:row>12</xdr:row>
      <xdr:rowOff>45357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118836</xdr:rowOff>
    </xdr:from>
    <xdr:to>
      <xdr:col>82</xdr:col>
      <xdr:colOff>107950</xdr:colOff>
      <xdr:row>19</xdr:row>
      <xdr:rowOff>151493</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3763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21970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9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148771</xdr:rowOff>
    </xdr:from>
    <xdr:to>
      <xdr:col>78</xdr:col>
      <xdr:colOff>69850</xdr:colOff>
      <xdr:row>19</xdr:row>
      <xdr:rowOff>118836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234871"/>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166007</xdr:rowOff>
    </xdr:from>
    <xdr:to>
      <xdr:col>78</xdr:col>
      <xdr:colOff>120650</xdr:colOff>
      <xdr:row>16</xdr:row>
      <xdr:rowOff>96157</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148771</xdr:rowOff>
    </xdr:from>
    <xdr:to>
      <xdr:col>73</xdr:col>
      <xdr:colOff>180975</xdr:colOff>
      <xdr:row>18</xdr:row>
      <xdr:rowOff>148771</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2348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111579</xdr:rowOff>
    </xdr:from>
    <xdr:to>
      <xdr:col>74</xdr:col>
      <xdr:colOff>31750</xdr:colOff>
      <xdr:row>16</xdr:row>
      <xdr:rowOff>41729</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51906</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72571</xdr:rowOff>
    </xdr:from>
    <xdr:to>
      <xdr:col>69</xdr:col>
      <xdr:colOff>92075</xdr:colOff>
      <xdr:row>18</xdr:row>
      <xdr:rowOff>148771</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1586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68036</xdr:rowOff>
    </xdr:from>
    <xdr:to>
      <xdr:col>69</xdr:col>
      <xdr:colOff>142875</xdr:colOff>
      <xdr:row>15</xdr:row>
      <xdr:rowOff>169636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147156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100693</xdr:rowOff>
    </xdr:from>
    <xdr:to>
      <xdr:col>82</xdr:col>
      <xdr:colOff>158750</xdr:colOff>
      <xdr:row>20</xdr:row>
      <xdr:rowOff>30843</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72770</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33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68036</xdr:rowOff>
    </xdr:from>
    <xdr:to>
      <xdr:col>78</xdr:col>
      <xdr:colOff>120650</xdr:colOff>
      <xdr:row>19</xdr:row>
      <xdr:rowOff>169636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154413</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411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97971</xdr:rowOff>
    </xdr:from>
    <xdr:to>
      <xdr:col>74</xdr:col>
      <xdr:colOff>31750</xdr:colOff>
      <xdr:row>19</xdr:row>
      <xdr:rowOff>28122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12899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97971</xdr:rowOff>
    </xdr:from>
    <xdr:to>
      <xdr:col>69</xdr:col>
      <xdr:colOff>142875</xdr:colOff>
      <xdr:row>19</xdr:row>
      <xdr:rowOff>28122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12899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2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21771</xdr:rowOff>
    </xdr:from>
    <xdr:to>
      <xdr:col>65</xdr:col>
      <xdr:colOff>53975</xdr:colOff>
      <xdr:row>18</xdr:row>
      <xdr:rowOff>123371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108149</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子育て環境の整備に重点的に取り組んできたことにより児童福祉費などが増加傾向であり、類似団体平均を大きく上回っている。今後は、子育て施策を充実させつつ、事業の取捨選択を行い、経費の削減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61</xdr:row>
      <xdr:rowOff>158750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321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158750</xdr:rowOff>
    </xdr:from>
    <xdr:to>
      <xdr:col>24</xdr:col>
      <xdr:colOff>25400</xdr:colOff>
      <xdr:row>60</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10274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158750</xdr:rowOff>
    </xdr:from>
    <xdr:to>
      <xdr:col>19</xdr:col>
      <xdr:colOff>187325</xdr:colOff>
      <xdr:row>61</xdr:row>
      <xdr:rowOff>6350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102743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35577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101600</xdr:rowOff>
    </xdr:from>
    <xdr:to>
      <xdr:col>15</xdr:col>
      <xdr:colOff>98425</xdr:colOff>
      <xdr:row>61</xdr:row>
      <xdr:rowOff>6350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10388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25400</xdr:rowOff>
    </xdr:from>
    <xdr:to>
      <xdr:col>11</xdr:col>
      <xdr:colOff>9525</xdr:colOff>
      <xdr:row>60</xdr:row>
      <xdr:rowOff>101600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10312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0</xdr:rowOff>
    </xdr:from>
    <xdr:to>
      <xdr:col>24</xdr:col>
      <xdr:colOff>76200</xdr:colOff>
      <xdr:row>60</xdr:row>
      <xdr:rowOff>101600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143527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107950</xdr:rowOff>
    </xdr:from>
    <xdr:to>
      <xdr:col>20</xdr:col>
      <xdr:colOff>38100</xdr:colOff>
      <xdr:row>60</xdr:row>
      <xdr:rowOff>38100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22877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1030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127000</xdr:rowOff>
    </xdr:from>
    <xdr:to>
      <xdr:col>15</xdr:col>
      <xdr:colOff>149225</xdr:colOff>
      <xdr:row>61</xdr:row>
      <xdr:rowOff>57150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41927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50800</xdr:rowOff>
    </xdr:from>
    <xdr:to>
      <xdr:col>11</xdr:col>
      <xdr:colOff>60325</xdr:colOff>
      <xdr:row>60</xdr:row>
      <xdr:rowOff>152400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137177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146050</xdr:rowOff>
    </xdr:from>
    <xdr:to>
      <xdr:col>6</xdr:col>
      <xdr:colOff>171450</xdr:colOff>
      <xdr:row>60</xdr:row>
      <xdr:rowOff>76200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60977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介護</a:t>
          </a:r>
          <a:r>
            <a:rPr kumimoji="1" lang="ja-JP" altLang="ja-JP" sz="1100">
              <a:solidFill>
                <a:schemeClr val="dk1"/>
              </a:solidFill>
              <a:effectLst/>
              <a:latin typeface="+mn-lt"/>
              <a:ea typeface="+mn-ea"/>
              <a:cs typeface="+mn-cs"/>
            </a:rPr>
            <a:t>保険事業会計への繰出金が減少したものの、</a:t>
          </a:r>
          <a:r>
            <a:rPr kumimoji="1" lang="ja-JP" altLang="en-US" sz="1100">
              <a:solidFill>
                <a:schemeClr val="dk1"/>
              </a:solidFill>
              <a:effectLst/>
              <a:latin typeface="+mn-lt"/>
              <a:ea typeface="+mn-ea"/>
              <a:cs typeface="+mn-cs"/>
            </a:rPr>
            <a:t>公共下水道</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特別</a:t>
          </a:r>
          <a:r>
            <a:rPr kumimoji="1" lang="ja-JP" altLang="ja-JP" sz="1100">
              <a:solidFill>
                <a:schemeClr val="dk1"/>
              </a:solidFill>
              <a:effectLst/>
              <a:latin typeface="+mn-lt"/>
              <a:ea typeface="+mn-ea"/>
              <a:cs typeface="+mn-cs"/>
            </a:rPr>
            <a:t>会計への繰出金が大きく増加したため、経常収支比率に対する割合は増加した。今後は、下水道事業の法適化を進め、健全な経営となるよう適切な方策をとっていく。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a:extLst>
            <a:ext uri="{FF2B5EF4-FFF2-40B4-BE49-F238E27FC236}">
              <a16:creationId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115570</xdr:rowOff>
    </xdr:from>
    <xdr:to>
      <xdr:col>82</xdr:col>
      <xdr:colOff>107950</xdr:colOff>
      <xdr:row>61</xdr:row>
      <xdr:rowOff>64135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6510000" y="937387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36212</xdr:rowOff>
    </xdr:from>
    <xdr:ext cx="762000" cy="259045"/>
    <xdr:sp macro="" textlink="">
      <xdr:nvSpPr>
        <xdr:cNvPr id="239" name="その他最小値テキスト">
          <a:extLst>
            <a:ext uri="{FF2B5EF4-FFF2-40B4-BE49-F238E27FC236}">
              <a16:creationId xmlns:a16="http://schemas.microsoft.com/office/drawing/2014/main" id="{00000000-0008-0000-0400-0000EF000000}"/>
            </a:ext>
          </a:extLst>
        </xdr:cNvPr>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64135</xdr:rowOff>
    </xdr:from>
    <xdr:to>
      <xdr:col>82</xdr:col>
      <xdr:colOff>196850</xdr:colOff>
      <xdr:row>61</xdr:row>
      <xdr:rowOff>64135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30497</xdr:rowOff>
    </xdr:from>
    <xdr:ext cx="762000" cy="259045"/>
    <xdr:sp macro="" textlink="">
      <xdr:nvSpPr>
        <xdr:cNvPr id="241" name="その他最大値テキスト">
          <a:extLst>
            <a:ext uri="{FF2B5EF4-FFF2-40B4-BE49-F238E27FC236}">
              <a16:creationId xmlns:a16="http://schemas.microsoft.com/office/drawing/2014/main" id="{00000000-0008-0000-0400-0000F1000000}"/>
            </a:ext>
          </a:extLst>
        </xdr:cNvPr>
        <xdr:cNvSpPr txBox="1"/>
      </xdr:nvSpPr>
      <xdr:spPr>
        <a:xfrm>
          <a:off x="16598900" y="911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115570</xdr:rowOff>
    </xdr:from>
    <xdr:to>
      <xdr:col>82</xdr:col>
      <xdr:colOff>196850</xdr:colOff>
      <xdr:row>54</xdr:row>
      <xdr:rowOff>115570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937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144145</xdr:rowOff>
    </xdr:from>
    <xdr:to>
      <xdr:col>82</xdr:col>
      <xdr:colOff>107950</xdr:colOff>
      <xdr:row>59</xdr:row>
      <xdr:rowOff>167005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5671800" y="1025969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64152</xdr:rowOff>
    </xdr:from>
    <xdr:ext cx="762000" cy="259045"/>
    <xdr:sp macro="" textlink="">
      <xdr:nvSpPr>
        <xdr:cNvPr id="244" name="その他平均値テキスト">
          <a:extLst>
            <a:ext uri="{FF2B5EF4-FFF2-40B4-BE49-F238E27FC236}">
              <a16:creationId xmlns:a16="http://schemas.microsoft.com/office/drawing/2014/main" id="{00000000-0008-0000-0400-0000F4000000}"/>
            </a:ext>
          </a:extLst>
        </xdr:cNvPr>
        <xdr:cNvSpPr txBox="1"/>
      </xdr:nvSpPr>
      <xdr:spPr>
        <a:xfrm>
          <a:off x="16598900" y="9836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47625</xdr:rowOff>
    </xdr:from>
    <xdr:to>
      <xdr:col>82</xdr:col>
      <xdr:colOff>158750</xdr:colOff>
      <xdr:row>58</xdr:row>
      <xdr:rowOff>149225</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64592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109855</xdr:rowOff>
    </xdr:from>
    <xdr:to>
      <xdr:col>78</xdr:col>
      <xdr:colOff>69850</xdr:colOff>
      <xdr:row>59</xdr:row>
      <xdr:rowOff>144145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4782800" y="102254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59055</xdr:rowOff>
    </xdr:from>
    <xdr:to>
      <xdr:col>78</xdr:col>
      <xdr:colOff>120650</xdr:colOff>
      <xdr:row>58</xdr:row>
      <xdr:rowOff>160655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5621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170832</xdr:rowOff>
    </xdr:from>
    <xdr:ext cx="7366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290800" y="9772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109855</xdr:rowOff>
    </xdr:from>
    <xdr:to>
      <xdr:col>73</xdr:col>
      <xdr:colOff>180975</xdr:colOff>
      <xdr:row>60</xdr:row>
      <xdr:rowOff>29845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893800" y="1022540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29845</xdr:rowOff>
    </xdr:from>
    <xdr:to>
      <xdr:col>69</xdr:col>
      <xdr:colOff>92075</xdr:colOff>
      <xdr:row>61</xdr:row>
      <xdr:rowOff>46990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004800" y="10316845"/>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64770</xdr:rowOff>
    </xdr:from>
    <xdr:to>
      <xdr:col>69</xdr:col>
      <xdr:colOff>142875</xdr:colOff>
      <xdr:row>58</xdr:row>
      <xdr:rowOff>166370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38430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5097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512800" y="977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2954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159402</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623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116205</xdr:rowOff>
    </xdr:from>
    <xdr:to>
      <xdr:col>82</xdr:col>
      <xdr:colOff>158750</xdr:colOff>
      <xdr:row>60</xdr:row>
      <xdr:rowOff>46355</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6459200" y="1023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88282</xdr:rowOff>
    </xdr:from>
    <xdr:ext cx="762000" cy="259045"/>
    <xdr:sp macro="" textlink="">
      <xdr:nvSpPr>
        <xdr:cNvPr id="263" name="その他該当値テキスト">
          <a:extLst>
            <a:ext uri="{FF2B5EF4-FFF2-40B4-BE49-F238E27FC236}">
              <a16:creationId xmlns:a16="http://schemas.microsoft.com/office/drawing/2014/main" id="{00000000-0008-0000-0400-000007010000}"/>
            </a:ext>
          </a:extLst>
        </xdr:cNvPr>
        <xdr:cNvSpPr txBox="1"/>
      </xdr:nvSpPr>
      <xdr:spPr>
        <a:xfrm>
          <a:off x="16598900" y="1020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93345</xdr:rowOff>
    </xdr:from>
    <xdr:to>
      <xdr:col>78</xdr:col>
      <xdr:colOff>120650</xdr:colOff>
      <xdr:row>60</xdr:row>
      <xdr:rowOff>23495</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5621000" y="102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8272</xdr:rowOff>
    </xdr:from>
    <xdr:ext cx="7366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290800" y="10295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59055</xdr:rowOff>
    </xdr:from>
    <xdr:to>
      <xdr:col>74</xdr:col>
      <xdr:colOff>31750</xdr:colOff>
      <xdr:row>59</xdr:row>
      <xdr:rowOff>160655</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4732000" y="1017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145432</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401800" y="1026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150495</xdr:rowOff>
    </xdr:from>
    <xdr:to>
      <xdr:col>69</xdr:col>
      <xdr:colOff>142875</xdr:colOff>
      <xdr:row>60</xdr:row>
      <xdr:rowOff>80645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3843000" y="1026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65422</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512800" y="1035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167640</xdr:rowOff>
    </xdr:from>
    <xdr:to>
      <xdr:col>65</xdr:col>
      <xdr:colOff>53975</xdr:colOff>
      <xdr:row>61</xdr:row>
      <xdr:rowOff>97790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295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82567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623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補助金等適正化検討委員会による</a:t>
          </a:r>
          <a:r>
            <a:rPr kumimoji="1" lang="ja-JP" altLang="ja-JP" sz="1100">
              <a:solidFill>
                <a:schemeClr val="dk1"/>
              </a:solidFill>
              <a:effectLst/>
              <a:latin typeface="+mn-lt"/>
              <a:ea typeface="+mn-ea"/>
              <a:cs typeface="+mn-cs"/>
            </a:rPr>
            <a:t>補助金の見直しや廃止をすすめており、今後も削減に努めていく。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a:extLst>
            <a:ext uri="{FF2B5EF4-FFF2-40B4-BE49-F238E27FC236}">
              <a16:creationId xmlns:a16="http://schemas.microsoft.com/office/drawing/2014/main"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94996</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flipV="1">
          <a:off x="16510000" y="595630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67073</xdr:rowOff>
    </xdr:from>
    <xdr:ext cx="762000" cy="259045"/>
    <xdr:sp macro="" textlink="">
      <xdr:nvSpPr>
        <xdr:cNvPr id="297" name="補助費等最小値テキスト">
          <a:extLst>
            <a:ext uri="{FF2B5EF4-FFF2-40B4-BE49-F238E27FC236}">
              <a16:creationId xmlns:a16="http://schemas.microsoft.com/office/drawing/2014/main" id="{00000000-0008-0000-0400-000029010000}"/>
            </a:ext>
          </a:extLst>
        </xdr:cNvPr>
        <xdr:cNvSpPr txBox="1"/>
      </xdr:nvSpPr>
      <xdr:spPr>
        <a:xfrm>
          <a:off x="165989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94996</xdr:rowOff>
    </xdr:from>
    <xdr:to>
      <xdr:col>82</xdr:col>
      <xdr:colOff>196850</xdr:colOff>
      <xdr:row>40</xdr:row>
      <xdr:rowOff>94996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695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299" name="補助費等最大値テキスト">
          <a:extLst>
            <a:ext uri="{FF2B5EF4-FFF2-40B4-BE49-F238E27FC236}">
              <a16:creationId xmlns:a16="http://schemas.microsoft.com/office/drawing/2014/main" id="{00000000-0008-0000-0400-00002B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56134</xdr:rowOff>
    </xdr:from>
    <xdr:to>
      <xdr:col>82</xdr:col>
      <xdr:colOff>107950</xdr:colOff>
      <xdr:row>37</xdr:row>
      <xdr:rowOff>74422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5671800" y="63997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27703</xdr:rowOff>
    </xdr:from>
    <xdr:ext cx="762000" cy="259045"/>
    <xdr:sp macro="" textlink="">
      <xdr:nvSpPr>
        <xdr:cNvPr id="302" name="補助費等平均値テキスト">
          <a:extLst>
            <a:ext uri="{FF2B5EF4-FFF2-40B4-BE49-F238E27FC236}">
              <a16:creationId xmlns:a16="http://schemas.microsoft.com/office/drawing/2014/main" id="{00000000-0008-0000-0400-00002E010000}"/>
            </a:ext>
          </a:extLst>
        </xdr:cNvPr>
        <xdr:cNvSpPr txBox="1"/>
      </xdr:nvSpPr>
      <xdr:spPr>
        <a:xfrm>
          <a:off x="16598900" y="6371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64592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74422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4782800" y="6413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23622</xdr:rowOff>
    </xdr:from>
    <xdr:to>
      <xdr:col>78</xdr:col>
      <xdr:colOff>120650</xdr:colOff>
      <xdr:row>37</xdr:row>
      <xdr:rowOff>125222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5621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135399</xdr:rowOff>
    </xdr:from>
    <xdr:ext cx="7366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5290800" y="61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893800" y="64135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130827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97282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004800" y="63677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14478</xdr:rowOff>
    </xdr:from>
    <xdr:to>
      <xdr:col>69</xdr:col>
      <xdr:colOff>142875</xdr:colOff>
      <xdr:row>37</xdr:row>
      <xdr:rowOff>116078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3843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126255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3512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73423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21861</xdr:rowOff>
    </xdr:from>
    <xdr:ext cx="762000" cy="259045"/>
    <xdr:sp macro="" textlink="">
      <xdr:nvSpPr>
        <xdr:cNvPr id="321" name="補助費等該当値テキスト">
          <a:extLst>
            <a:ext uri="{FF2B5EF4-FFF2-40B4-BE49-F238E27FC236}">
              <a16:creationId xmlns:a16="http://schemas.microsoft.com/office/drawing/2014/main" id="{00000000-0008-0000-0400-000041010000}"/>
            </a:ext>
          </a:extLst>
        </xdr:cNvPr>
        <xdr:cNvSpPr txBox="1"/>
      </xdr:nvSpPr>
      <xdr:spPr>
        <a:xfrm>
          <a:off x="16598900" y="619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23622</xdr:rowOff>
    </xdr:from>
    <xdr:to>
      <xdr:col>78</xdr:col>
      <xdr:colOff>120650</xdr:colOff>
      <xdr:row>37</xdr:row>
      <xdr:rowOff>125222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5621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46482</xdr:rowOff>
    </xdr:from>
    <xdr:to>
      <xdr:col>69</xdr:col>
      <xdr:colOff>142875</xdr:colOff>
      <xdr:row>37</xdr:row>
      <xdr:rowOff>148082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これまでの起債抑制策により、類似団体</a:t>
          </a:r>
          <a:r>
            <a:rPr kumimoji="1" lang="ja-JP" altLang="en-US" sz="1100">
              <a:solidFill>
                <a:schemeClr val="dk1"/>
              </a:solidFill>
              <a:effectLst/>
              <a:latin typeface="+mn-lt"/>
              <a:ea typeface="+mn-ea"/>
              <a:cs typeface="+mn-cs"/>
            </a:rPr>
            <a:t>平均</a:t>
          </a:r>
          <a:r>
            <a:rPr kumimoji="1" lang="ja-JP" altLang="ja-JP" sz="1100">
              <a:solidFill>
                <a:schemeClr val="dk1"/>
              </a:solidFill>
              <a:effectLst/>
              <a:latin typeface="+mn-lt"/>
              <a:ea typeface="+mn-ea"/>
              <a:cs typeface="+mn-cs"/>
            </a:rPr>
            <a:t>を下回っているが、臨時財政対策債の発行が続いていることや、近年の借入れについて、償還期間を短く設定したこともあり、増加傾向である。引き続き起債発行を抑制するとともに、適正な後年度負担を求めつつ、繰上償還を行うなど村債残高の減少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53848</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6314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25925</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53848</xdr:rowOff>
    </xdr:from>
    <xdr:to>
      <xdr:col>24</xdr:col>
      <xdr:colOff>114300</xdr:colOff>
      <xdr:row>80</xdr:row>
      <xdr:rowOff>53848</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17272</xdr:rowOff>
    </xdr:from>
    <xdr:to>
      <xdr:col>24</xdr:col>
      <xdr:colOff>25400</xdr:colOff>
      <xdr:row>76</xdr:row>
      <xdr:rowOff>113285</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987800" y="13047472"/>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158005</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94996</xdr:rowOff>
    </xdr:from>
    <xdr:to>
      <xdr:col>19</xdr:col>
      <xdr:colOff>187325</xdr:colOff>
      <xdr:row>76</xdr:row>
      <xdr:rowOff>113285</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31251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62992</xdr:rowOff>
    </xdr:from>
    <xdr:to>
      <xdr:col>15</xdr:col>
      <xdr:colOff>98425</xdr:colOff>
      <xdr:row>76</xdr:row>
      <xdr:rowOff>94996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2209800" y="130931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96283</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xdr:rowOff>
    </xdr:from>
    <xdr:to>
      <xdr:col>11</xdr:col>
      <xdr:colOff>9525</xdr:colOff>
      <xdr:row>76</xdr:row>
      <xdr:rowOff>62992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1320800" y="130337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137431</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137922</xdr:rowOff>
    </xdr:from>
    <xdr:to>
      <xdr:col>24</xdr:col>
      <xdr:colOff>76200</xdr:colOff>
      <xdr:row>76</xdr:row>
      <xdr:rowOff>68072</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154449</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284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62485</xdr:rowOff>
    </xdr:from>
    <xdr:to>
      <xdr:col>20</xdr:col>
      <xdr:colOff>38100</xdr:colOff>
      <xdr:row>76</xdr:row>
      <xdr:rowOff>164085</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2811</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44196</xdr:rowOff>
    </xdr:from>
    <xdr:to>
      <xdr:col>15</xdr:col>
      <xdr:colOff>149225</xdr:colOff>
      <xdr:row>76</xdr:row>
      <xdr:rowOff>145796</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155973</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xdr:rowOff>
    </xdr:from>
    <xdr:to>
      <xdr:col>11</xdr:col>
      <xdr:colOff>60325</xdr:colOff>
      <xdr:row>76</xdr:row>
      <xdr:rowOff>113792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123969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124206</xdr:rowOff>
    </xdr:from>
    <xdr:to>
      <xdr:col>6</xdr:col>
      <xdr:colOff>171450</xdr:colOff>
      <xdr:row>76</xdr:row>
      <xdr:rowOff>54356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64533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公債費に係る経常収支比率が、類似団体平均を下回っている一方で、公債費以外に係る経常収支比率は類似団体</a:t>
          </a:r>
          <a:r>
            <a:rPr kumimoji="1" lang="ja-JP" altLang="en-US" sz="1100">
              <a:solidFill>
                <a:schemeClr val="dk1"/>
              </a:solidFill>
              <a:effectLst/>
              <a:latin typeface="+mn-lt"/>
              <a:ea typeface="+mn-ea"/>
              <a:cs typeface="+mn-cs"/>
            </a:rPr>
            <a:t>平均</a:t>
          </a:r>
          <a:r>
            <a:rPr kumimoji="1" lang="ja-JP" altLang="ja-JP" sz="1100">
              <a:solidFill>
                <a:schemeClr val="dk1"/>
              </a:solidFill>
              <a:effectLst/>
              <a:latin typeface="+mn-lt"/>
              <a:ea typeface="+mn-ea"/>
              <a:cs typeface="+mn-cs"/>
            </a:rPr>
            <a:t>を上回っており、特に扶助費と物件費に係る比率が類似団体</a:t>
          </a:r>
          <a:r>
            <a:rPr kumimoji="1" lang="ja-JP" altLang="en-US" sz="1100">
              <a:solidFill>
                <a:schemeClr val="dk1"/>
              </a:solidFill>
              <a:effectLst/>
              <a:latin typeface="+mn-lt"/>
              <a:ea typeface="+mn-ea"/>
              <a:cs typeface="+mn-cs"/>
            </a:rPr>
            <a:t>平均</a:t>
          </a:r>
          <a:r>
            <a:rPr kumimoji="1" lang="ja-JP" altLang="ja-JP" sz="1100">
              <a:solidFill>
                <a:schemeClr val="dk1"/>
              </a:solidFill>
              <a:effectLst/>
              <a:latin typeface="+mn-lt"/>
              <a:ea typeface="+mn-ea"/>
              <a:cs typeface="+mn-cs"/>
            </a:rPr>
            <a:t>を大きく上回っている。</a:t>
          </a:r>
          <a:r>
            <a:rPr kumimoji="1" lang="ja-JP" altLang="ja-JP" sz="1100" b="0" i="0" baseline="0">
              <a:solidFill>
                <a:schemeClr val="dk1"/>
              </a:solidFill>
              <a:effectLst/>
              <a:latin typeface="+mn-lt"/>
              <a:ea typeface="+mn-ea"/>
              <a:cs typeface="+mn-cs"/>
            </a:rPr>
            <a:t>今後は、事業の取捨選択を行い、経費の削減を図っていく。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2" name="公債費以外グラフ枠">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81</xdr:row>
      <xdr:rowOff>83565</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flipV="1">
          <a:off x="16510000" y="12741148"/>
          <a:ext cx="0" cy="122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55642</xdr:rowOff>
    </xdr:from>
    <xdr:ext cx="762000" cy="259045"/>
    <xdr:sp macro="" textlink="">
      <xdr:nvSpPr>
        <xdr:cNvPr id="414" name="公債費以外最小値テキスト">
          <a:extLst>
            <a:ext uri="{FF2B5EF4-FFF2-40B4-BE49-F238E27FC236}">
              <a16:creationId xmlns:a16="http://schemas.microsoft.com/office/drawing/2014/main" id="{00000000-0008-0000-0400-00009E010000}"/>
            </a:ext>
          </a:extLst>
        </xdr:cNvPr>
        <xdr:cNvSpPr txBox="1"/>
      </xdr:nvSpPr>
      <xdr:spPr>
        <a:xfrm>
          <a:off x="16598900" y="139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83565</xdr:rowOff>
    </xdr:from>
    <xdr:to>
      <xdr:col>82</xdr:col>
      <xdr:colOff>196850</xdr:colOff>
      <xdr:row>81</xdr:row>
      <xdr:rowOff>83565</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6421100" y="1397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16" name="公債費以外最大値テキスト">
          <a:extLst>
            <a:ext uri="{FF2B5EF4-FFF2-40B4-BE49-F238E27FC236}">
              <a16:creationId xmlns:a16="http://schemas.microsoft.com/office/drawing/2014/main" id="{00000000-0008-0000-0400-0000A0010000}"/>
            </a:ext>
          </a:extLst>
        </xdr:cNvPr>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33274</xdr:rowOff>
    </xdr:from>
    <xdr:to>
      <xdr:col>82</xdr:col>
      <xdr:colOff>107950</xdr:colOff>
      <xdr:row>79</xdr:row>
      <xdr:rowOff>46989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5671800" y="13577824"/>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19" name="公債費以外平均値テキスト">
          <a:extLst>
            <a:ext uri="{FF2B5EF4-FFF2-40B4-BE49-F238E27FC236}">
              <a16:creationId xmlns:a16="http://schemas.microsoft.com/office/drawing/2014/main" id="{00000000-0008-0000-0400-0000A3010000}"/>
            </a:ext>
          </a:extLst>
        </xdr:cNvPr>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20" name="フローチャート: 判断 419">
          <a:extLst>
            <a:ext uri="{FF2B5EF4-FFF2-40B4-BE49-F238E27FC236}">
              <a16:creationId xmlns:a16="http://schemas.microsoft.com/office/drawing/2014/main" id="{00000000-0008-0000-0400-0000A4010000}"/>
            </a:ext>
          </a:extLst>
        </xdr:cNvPr>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46989</xdr:rowOff>
    </xdr:from>
    <xdr:to>
      <xdr:col>78</xdr:col>
      <xdr:colOff>69850</xdr:colOff>
      <xdr:row>79</xdr:row>
      <xdr:rowOff>83565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4782800" y="135915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94251</xdr:rowOff>
    </xdr:from>
    <xdr:ext cx="7366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83565</xdr:rowOff>
    </xdr:from>
    <xdr:to>
      <xdr:col>73</xdr:col>
      <xdr:colOff>180975</xdr:colOff>
      <xdr:row>79</xdr:row>
      <xdr:rowOff>138430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3893800" y="136281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138430</xdr:rowOff>
    </xdr:from>
    <xdr:to>
      <xdr:col>69</xdr:col>
      <xdr:colOff>92075</xdr:colOff>
      <xdr:row>79</xdr:row>
      <xdr:rowOff>161289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004800" y="136829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96537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153924</xdr:rowOff>
    </xdr:from>
    <xdr:to>
      <xdr:col>82</xdr:col>
      <xdr:colOff>158750</xdr:colOff>
      <xdr:row>79</xdr:row>
      <xdr:rowOff>84074</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64592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126001</xdr:rowOff>
    </xdr:from>
    <xdr:ext cx="762000" cy="259045"/>
    <xdr:sp macro="" textlink="">
      <xdr:nvSpPr>
        <xdr:cNvPr id="438" name="公債費以外該当値テキスト">
          <a:extLst>
            <a:ext uri="{FF2B5EF4-FFF2-40B4-BE49-F238E27FC236}">
              <a16:creationId xmlns:a16="http://schemas.microsoft.com/office/drawing/2014/main" id="{00000000-0008-0000-0400-0000B6010000}"/>
            </a:ext>
          </a:extLst>
        </xdr:cNvPr>
        <xdr:cNvSpPr txBox="1"/>
      </xdr:nvSpPr>
      <xdr:spPr>
        <a:xfrm>
          <a:off x="165989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167639</xdr:rowOff>
    </xdr:from>
    <xdr:to>
      <xdr:col>78</xdr:col>
      <xdr:colOff>120650</xdr:colOff>
      <xdr:row>79</xdr:row>
      <xdr:rowOff>97789</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5621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82566</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32765</xdr:rowOff>
    </xdr:from>
    <xdr:to>
      <xdr:col>74</xdr:col>
      <xdr:colOff>31750</xdr:colOff>
      <xdr:row>79</xdr:row>
      <xdr:rowOff>134365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4732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119142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87630</xdr:rowOff>
    </xdr:from>
    <xdr:to>
      <xdr:col>69</xdr:col>
      <xdr:colOff>142875</xdr:colOff>
      <xdr:row>80</xdr:row>
      <xdr:rowOff>17780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3843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2557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110489</xdr:rowOff>
    </xdr:from>
    <xdr:to>
      <xdr:col>65</xdr:col>
      <xdr:colOff>53975</xdr:colOff>
      <xdr:row>80</xdr:row>
      <xdr:rowOff>40639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2954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25416</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群馬県榛東村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77744</xdr:rowOff>
    </xdr:from>
    <xdr:to>
      <xdr:col>29</xdr:col>
      <xdr:colOff>127000</xdr:colOff>
      <xdr:row>19</xdr:row>
      <xdr:rowOff>160079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11319"/>
          <a:ext cx="0" cy="14539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132156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3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160079</xdr:rowOff>
    </xdr:from>
    <xdr:to>
      <xdr:col>30</xdr:col>
      <xdr:colOff>25400</xdr:colOff>
      <xdr:row>19</xdr:row>
      <xdr:rowOff>160079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6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164121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5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77744</xdr:rowOff>
    </xdr:from>
    <xdr:to>
      <xdr:col>30</xdr:col>
      <xdr:colOff>25400</xdr:colOff>
      <xdr:row>11</xdr:row>
      <xdr:rowOff>77744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113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109405</xdr:rowOff>
    </xdr:from>
    <xdr:to>
      <xdr:col>29</xdr:col>
      <xdr:colOff>127000</xdr:colOff>
      <xdr:row>19</xdr:row>
      <xdr:rowOff>111752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414580"/>
          <a:ext cx="647700" cy="2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61035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518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44508</xdr:rowOff>
    </xdr:from>
    <xdr:to>
      <xdr:col>29</xdr:col>
      <xdr:colOff>177800</xdr:colOff>
      <xdr:row>17</xdr:row>
      <xdr:rowOff>146108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96253</xdr:rowOff>
    </xdr:from>
    <xdr:to>
      <xdr:col>26</xdr:col>
      <xdr:colOff>50800</xdr:colOff>
      <xdr:row>19</xdr:row>
      <xdr:rowOff>111752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401428"/>
          <a:ext cx="698500" cy="15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67224</xdr:rowOff>
    </xdr:from>
    <xdr:to>
      <xdr:col>26</xdr:col>
      <xdr:colOff>101600</xdr:colOff>
      <xdr:row>17</xdr:row>
      <xdr:rowOff>168824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7551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8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96253</xdr:rowOff>
    </xdr:from>
    <xdr:to>
      <xdr:col>22</xdr:col>
      <xdr:colOff>114300</xdr:colOff>
      <xdr:row>19</xdr:row>
      <xdr:rowOff>113071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401428"/>
          <a:ext cx="698500" cy="16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97048</xdr:rowOff>
    </xdr:from>
    <xdr:to>
      <xdr:col>22</xdr:col>
      <xdr:colOff>165100</xdr:colOff>
      <xdr:row>18</xdr:row>
      <xdr:rowOff>27198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37375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113071</xdr:rowOff>
    </xdr:from>
    <xdr:to>
      <xdr:col>18</xdr:col>
      <xdr:colOff>177800</xdr:colOff>
      <xdr:row>19</xdr:row>
      <xdr:rowOff>113749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418246"/>
          <a:ext cx="698500" cy="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110879</xdr:rowOff>
    </xdr:from>
    <xdr:to>
      <xdr:col>19</xdr:col>
      <xdr:colOff>38100</xdr:colOff>
      <xdr:row>18</xdr:row>
      <xdr:rowOff>41029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51206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98275</xdr:rowOff>
    </xdr:from>
    <xdr:to>
      <xdr:col>15</xdr:col>
      <xdr:colOff>101600</xdr:colOff>
      <xdr:row>18</xdr:row>
      <xdr:rowOff>28425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38602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58605</xdr:rowOff>
    </xdr:from>
    <xdr:to>
      <xdr:col>29</xdr:col>
      <xdr:colOff>177800</xdr:colOff>
      <xdr:row>19</xdr:row>
      <xdr:rowOff>160205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363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138632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2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60952</xdr:rowOff>
    </xdr:from>
    <xdr:to>
      <xdr:col>26</xdr:col>
      <xdr:colOff>101600</xdr:colOff>
      <xdr:row>19</xdr:row>
      <xdr:rowOff>162552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366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147329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452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45453</xdr:rowOff>
    </xdr:from>
    <xdr:to>
      <xdr:col>22</xdr:col>
      <xdr:colOff>165100</xdr:colOff>
      <xdr:row>19</xdr:row>
      <xdr:rowOff>147053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350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131830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43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62271</xdr:rowOff>
    </xdr:from>
    <xdr:to>
      <xdr:col>19</xdr:col>
      <xdr:colOff>38100</xdr:colOff>
      <xdr:row>19</xdr:row>
      <xdr:rowOff>163871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367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148648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45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62949</xdr:rowOff>
    </xdr:from>
    <xdr:to>
      <xdr:col>15</xdr:col>
      <xdr:colOff>101600</xdr:colOff>
      <xdr:row>19</xdr:row>
      <xdr:rowOff>164549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68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149326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54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108464</xdr:rowOff>
    </xdr:from>
    <xdr:to>
      <xdr:col>29</xdr:col>
      <xdr:colOff>127000</xdr:colOff>
      <xdr:row>37</xdr:row>
      <xdr:rowOff>242881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33014"/>
          <a:ext cx="0" cy="13345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214958</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242881</xdr:rowOff>
    </xdr:from>
    <xdr:to>
      <xdr:col>30</xdr:col>
      <xdr:colOff>25400</xdr:colOff>
      <xdr:row>37</xdr:row>
      <xdr:rowOff>242881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67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23391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108464</xdr:rowOff>
    </xdr:from>
    <xdr:to>
      <xdr:col>30</xdr:col>
      <xdr:colOff>25400</xdr:colOff>
      <xdr:row>33</xdr:row>
      <xdr:rowOff>108464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330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154108</xdr:rowOff>
    </xdr:from>
    <xdr:to>
      <xdr:col>29</xdr:col>
      <xdr:colOff>127000</xdr:colOff>
      <xdr:row>35</xdr:row>
      <xdr:rowOff>223050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764458"/>
          <a:ext cx="647700" cy="68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279398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46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91421</xdr:rowOff>
    </xdr:from>
    <xdr:to>
      <xdr:col>29</xdr:col>
      <xdr:colOff>177800</xdr:colOff>
      <xdr:row>35</xdr:row>
      <xdr:rowOff>193021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154108</xdr:rowOff>
    </xdr:from>
    <xdr:to>
      <xdr:col>26</xdr:col>
      <xdr:colOff>50800</xdr:colOff>
      <xdr:row>35</xdr:row>
      <xdr:rowOff>188531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764458"/>
          <a:ext cx="698500" cy="34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110261</xdr:rowOff>
    </xdr:from>
    <xdr:to>
      <xdr:col>26</xdr:col>
      <xdr:colOff>101600</xdr:colOff>
      <xdr:row>35</xdr:row>
      <xdr:rowOff>211861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196638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06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188531</xdr:rowOff>
    </xdr:from>
    <xdr:to>
      <xdr:col>22</xdr:col>
      <xdr:colOff>114300</xdr:colOff>
      <xdr:row>35</xdr:row>
      <xdr:rowOff>236309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798881"/>
          <a:ext cx="698500" cy="47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103213</xdr:rowOff>
    </xdr:from>
    <xdr:to>
      <xdr:col>22</xdr:col>
      <xdr:colOff>165100</xdr:colOff>
      <xdr:row>35</xdr:row>
      <xdr:rowOff>204813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214990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236309</xdr:rowOff>
    </xdr:from>
    <xdr:to>
      <xdr:col>18</xdr:col>
      <xdr:colOff>177800</xdr:colOff>
      <xdr:row>35</xdr:row>
      <xdr:rowOff>257321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846659"/>
          <a:ext cx="698500" cy="21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107061</xdr:rowOff>
    </xdr:from>
    <xdr:to>
      <xdr:col>19</xdr:col>
      <xdr:colOff>38100</xdr:colOff>
      <xdr:row>35</xdr:row>
      <xdr:rowOff>208661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218838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82582</xdr:rowOff>
    </xdr:from>
    <xdr:to>
      <xdr:col>15</xdr:col>
      <xdr:colOff>101600</xdr:colOff>
      <xdr:row>35</xdr:row>
      <xdr:rowOff>184182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194359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172250</xdr:rowOff>
    </xdr:from>
    <xdr:to>
      <xdr:col>29</xdr:col>
      <xdr:colOff>177800</xdr:colOff>
      <xdr:row>35</xdr:row>
      <xdr:rowOff>273850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82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144327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7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103308</xdr:rowOff>
    </xdr:from>
    <xdr:to>
      <xdr:col>26</xdr:col>
      <xdr:colOff>101600</xdr:colOff>
      <xdr:row>35</xdr:row>
      <xdr:rowOff>204908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13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215085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8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137731</xdr:rowOff>
    </xdr:from>
    <xdr:to>
      <xdr:col>22</xdr:col>
      <xdr:colOff>165100</xdr:colOff>
      <xdr:row>35</xdr:row>
      <xdr:rowOff>239331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48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224108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83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185509</xdr:rowOff>
    </xdr:from>
    <xdr:to>
      <xdr:col>19</xdr:col>
      <xdr:colOff>38100</xdr:colOff>
      <xdr:row>35</xdr:row>
      <xdr:rowOff>287109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95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271886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882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206521</xdr:rowOff>
    </xdr:from>
    <xdr:to>
      <xdr:col>15</xdr:col>
      <xdr:colOff>101600</xdr:colOff>
      <xdr:row>35</xdr:row>
      <xdr:rowOff>308121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16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292898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0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群馬県榛東村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14,676
14,489
27.92
5,948,385
5,646,498
254,527
3,309,380
2,273,541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86093</xdr:rowOff>
    </xdr:from>
    <xdr:to>
      <xdr:col>24</xdr:col>
      <xdr:colOff>62865</xdr:colOff>
      <xdr:row>39</xdr:row>
      <xdr:rowOff>64201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9593"/>
          <a:ext cx="1270" cy="152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68028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64201</xdr:rowOff>
    </xdr:from>
    <xdr:to>
      <xdr:col>24</xdr:col>
      <xdr:colOff>152400</xdr:colOff>
      <xdr:row>39</xdr:row>
      <xdr:rowOff>64201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5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32770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0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86093</xdr:rowOff>
    </xdr:from>
    <xdr:to>
      <xdr:col>24</xdr:col>
      <xdr:colOff>152400</xdr:colOff>
      <xdr:row>30</xdr:row>
      <xdr:rowOff>86093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58021</xdr:rowOff>
    </xdr:from>
    <xdr:to>
      <xdr:col>24</xdr:col>
      <xdr:colOff>63500</xdr:colOff>
      <xdr:row>39</xdr:row>
      <xdr:rowOff>64201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744571"/>
          <a:ext cx="838200" cy="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37101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09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14224</xdr:rowOff>
    </xdr:from>
    <xdr:to>
      <xdr:col>24</xdr:col>
      <xdr:colOff>114300</xdr:colOff>
      <xdr:row>37</xdr:row>
      <xdr:rowOff>115824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35382</xdr:rowOff>
    </xdr:from>
    <xdr:to>
      <xdr:col>19</xdr:col>
      <xdr:colOff>177800</xdr:colOff>
      <xdr:row>39</xdr:row>
      <xdr:rowOff>58021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721932"/>
          <a:ext cx="889000" cy="2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32093</xdr:rowOff>
    </xdr:from>
    <xdr:to>
      <xdr:col>20</xdr:col>
      <xdr:colOff>38100</xdr:colOff>
      <xdr:row>37</xdr:row>
      <xdr:rowOff>133693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150220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35382</xdr:rowOff>
    </xdr:from>
    <xdr:to>
      <xdr:col>15</xdr:col>
      <xdr:colOff>50800</xdr:colOff>
      <xdr:row>39</xdr:row>
      <xdr:rowOff>41059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721932"/>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54061</xdr:rowOff>
    </xdr:from>
    <xdr:to>
      <xdr:col>15</xdr:col>
      <xdr:colOff>101600</xdr:colOff>
      <xdr:row>37</xdr:row>
      <xdr:rowOff>155661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738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34651</xdr:rowOff>
    </xdr:from>
    <xdr:to>
      <xdr:col>10</xdr:col>
      <xdr:colOff>114300</xdr:colOff>
      <xdr:row>39</xdr:row>
      <xdr:rowOff>41059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721201"/>
          <a:ext cx="889000" cy="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64615</xdr:rowOff>
    </xdr:from>
    <xdr:to>
      <xdr:col>10</xdr:col>
      <xdr:colOff>165100</xdr:colOff>
      <xdr:row>37</xdr:row>
      <xdr:rowOff>166215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11292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42281</xdr:rowOff>
    </xdr:from>
    <xdr:to>
      <xdr:col>6</xdr:col>
      <xdr:colOff>38100</xdr:colOff>
      <xdr:row>37</xdr:row>
      <xdr:rowOff>143881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160408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13401</xdr:rowOff>
    </xdr:from>
    <xdr:to>
      <xdr:col>24</xdr:col>
      <xdr:colOff>114300</xdr:colOff>
      <xdr:row>39</xdr:row>
      <xdr:rowOff>115001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69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99778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61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7221</xdr:rowOff>
    </xdr:from>
    <xdr:to>
      <xdr:col>20</xdr:col>
      <xdr:colOff>38100</xdr:colOff>
      <xdr:row>39</xdr:row>
      <xdr:rowOff>108821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69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99948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78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156032</xdr:rowOff>
    </xdr:from>
    <xdr:to>
      <xdr:col>15</xdr:col>
      <xdr:colOff>101600</xdr:colOff>
      <xdr:row>39</xdr:row>
      <xdr:rowOff>86182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67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77309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76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161709</xdr:rowOff>
    </xdr:from>
    <xdr:to>
      <xdr:col>10</xdr:col>
      <xdr:colOff>165100</xdr:colOff>
      <xdr:row>39</xdr:row>
      <xdr:rowOff>91859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7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82986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7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155301</xdr:rowOff>
    </xdr:from>
    <xdr:to>
      <xdr:col>6</xdr:col>
      <xdr:colOff>38100</xdr:colOff>
      <xdr:row>39</xdr:row>
      <xdr:rowOff>85451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7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76578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76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21706</xdr:rowOff>
    </xdr:from>
    <xdr:to>
      <xdr:col>24</xdr:col>
      <xdr:colOff>62865</xdr:colOff>
      <xdr:row>57</xdr:row>
      <xdr:rowOff>115345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937106"/>
          <a:ext cx="1270" cy="95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119172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115345</xdr:rowOff>
    </xdr:from>
    <xdr:to>
      <xdr:col>24</xdr:col>
      <xdr:colOff>152400</xdr:colOff>
      <xdr:row>57</xdr:row>
      <xdr:rowOff>115345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8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139833</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71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21706</xdr:rowOff>
    </xdr:from>
    <xdr:to>
      <xdr:col>24</xdr:col>
      <xdr:colOff>152400</xdr:colOff>
      <xdr:row>52</xdr:row>
      <xdr:rowOff>21706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9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96934</xdr:rowOff>
    </xdr:from>
    <xdr:to>
      <xdr:col>24</xdr:col>
      <xdr:colOff>63500</xdr:colOff>
      <xdr:row>56</xdr:row>
      <xdr:rowOff>148176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698134"/>
          <a:ext cx="838200" cy="5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13410</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43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161983</xdr:rowOff>
    </xdr:from>
    <xdr:to>
      <xdr:col>24</xdr:col>
      <xdr:colOff>114300</xdr:colOff>
      <xdr:row>56</xdr:row>
      <xdr:rowOff>92133</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62657</xdr:rowOff>
    </xdr:from>
    <xdr:to>
      <xdr:col>19</xdr:col>
      <xdr:colOff>177800</xdr:colOff>
      <xdr:row>56</xdr:row>
      <xdr:rowOff>148176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663857"/>
          <a:ext cx="889000" cy="8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15286</xdr:rowOff>
    </xdr:from>
    <xdr:to>
      <xdr:col>20</xdr:col>
      <xdr:colOff>38100</xdr:colOff>
      <xdr:row>56</xdr:row>
      <xdr:rowOff>116886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133413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62657</xdr:rowOff>
    </xdr:from>
    <xdr:to>
      <xdr:col>15</xdr:col>
      <xdr:colOff>50800</xdr:colOff>
      <xdr:row>56</xdr:row>
      <xdr:rowOff>80534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663857"/>
          <a:ext cx="889000" cy="1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34813</xdr:rowOff>
    </xdr:from>
    <xdr:to>
      <xdr:col>15</xdr:col>
      <xdr:colOff>101600</xdr:colOff>
      <xdr:row>56</xdr:row>
      <xdr:rowOff>136413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127540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7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80534</xdr:rowOff>
    </xdr:from>
    <xdr:to>
      <xdr:col>10</xdr:col>
      <xdr:colOff>114300</xdr:colOff>
      <xdr:row>56</xdr:row>
      <xdr:rowOff>117915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681734"/>
          <a:ext cx="889000" cy="3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58099</xdr:rowOff>
    </xdr:from>
    <xdr:to>
      <xdr:col>10</xdr:col>
      <xdr:colOff>165100</xdr:colOff>
      <xdr:row>56</xdr:row>
      <xdr:rowOff>159699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150826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67887</xdr:rowOff>
    </xdr:from>
    <xdr:to>
      <xdr:col>6</xdr:col>
      <xdr:colOff>38100</xdr:colOff>
      <xdr:row>56</xdr:row>
      <xdr:rowOff>169487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160614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7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46134</xdr:rowOff>
    </xdr:from>
    <xdr:to>
      <xdr:col>24</xdr:col>
      <xdr:colOff>114300</xdr:colOff>
      <xdr:row>56</xdr:row>
      <xdr:rowOff>147734</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4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24561</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2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97376</xdr:rowOff>
    </xdr:from>
    <xdr:to>
      <xdr:col>20</xdr:col>
      <xdr:colOff>38100</xdr:colOff>
      <xdr:row>57</xdr:row>
      <xdr:rowOff>27526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9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18653</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79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11857</xdr:rowOff>
    </xdr:from>
    <xdr:to>
      <xdr:col>15</xdr:col>
      <xdr:colOff>101600</xdr:colOff>
      <xdr:row>56</xdr:row>
      <xdr:rowOff>113457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1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129984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38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29734</xdr:rowOff>
    </xdr:from>
    <xdr:to>
      <xdr:col>10</xdr:col>
      <xdr:colOff>165100</xdr:colOff>
      <xdr:row>56</xdr:row>
      <xdr:rowOff>131334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3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147861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40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67115</xdr:rowOff>
    </xdr:from>
    <xdr:to>
      <xdr:col>6</xdr:col>
      <xdr:colOff>38100</xdr:colOff>
      <xdr:row>56</xdr:row>
      <xdr:rowOff>168715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6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13792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44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112344</xdr:rowOff>
    </xdr:from>
    <xdr:to>
      <xdr:col>24</xdr:col>
      <xdr:colOff>62865</xdr:colOff>
      <xdr:row>79</xdr:row>
      <xdr:rowOff>9170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85294"/>
          <a:ext cx="1270" cy="1268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12997</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57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9170</xdr:rowOff>
    </xdr:from>
    <xdr:to>
      <xdr:col>24</xdr:col>
      <xdr:colOff>152400</xdr:colOff>
      <xdr:row>79</xdr:row>
      <xdr:rowOff>9170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59021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6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112344</xdr:rowOff>
    </xdr:from>
    <xdr:to>
      <xdr:col>24</xdr:col>
      <xdr:colOff>152400</xdr:colOff>
      <xdr:row>71</xdr:row>
      <xdr:rowOff>112344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85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162179</xdr:rowOff>
    </xdr:from>
    <xdr:to>
      <xdr:col>24</xdr:col>
      <xdr:colOff>63500</xdr:colOff>
      <xdr:row>79</xdr:row>
      <xdr:rowOff>4217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535279"/>
          <a:ext cx="8382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159363</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89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136486</xdr:rowOff>
    </xdr:from>
    <xdr:to>
      <xdr:col>24</xdr:col>
      <xdr:colOff>114300</xdr:colOff>
      <xdr:row>78</xdr:row>
      <xdr:rowOff>66636</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162370</xdr:rowOff>
    </xdr:from>
    <xdr:to>
      <xdr:col>19</xdr:col>
      <xdr:colOff>177800</xdr:colOff>
      <xdr:row>79</xdr:row>
      <xdr:rowOff>4217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535470"/>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142811</xdr:rowOff>
    </xdr:from>
    <xdr:to>
      <xdr:col>20</xdr:col>
      <xdr:colOff>38100</xdr:colOff>
      <xdr:row>78</xdr:row>
      <xdr:rowOff>72961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89488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129832</xdr:rowOff>
    </xdr:from>
    <xdr:to>
      <xdr:col>15</xdr:col>
      <xdr:colOff>50800</xdr:colOff>
      <xdr:row>78</xdr:row>
      <xdr:rowOff>162370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502932"/>
          <a:ext cx="889000" cy="3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148183</xdr:rowOff>
    </xdr:from>
    <xdr:to>
      <xdr:col>15</xdr:col>
      <xdr:colOff>101600</xdr:colOff>
      <xdr:row>78</xdr:row>
      <xdr:rowOff>78333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94860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129832</xdr:rowOff>
    </xdr:from>
    <xdr:to>
      <xdr:col>10</xdr:col>
      <xdr:colOff>114300</xdr:colOff>
      <xdr:row>78</xdr:row>
      <xdr:rowOff>135889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502932"/>
          <a:ext cx="8890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159765</xdr:rowOff>
    </xdr:from>
    <xdr:to>
      <xdr:col>10</xdr:col>
      <xdr:colOff>165100</xdr:colOff>
      <xdr:row>78</xdr:row>
      <xdr:rowOff>89915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106442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154012</xdr:rowOff>
    </xdr:from>
    <xdr:to>
      <xdr:col>6</xdr:col>
      <xdr:colOff>38100</xdr:colOff>
      <xdr:row>78</xdr:row>
      <xdr:rowOff>84162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100689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13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111379</xdr:rowOff>
    </xdr:from>
    <xdr:to>
      <xdr:col>24</xdr:col>
      <xdr:colOff>114300</xdr:colOff>
      <xdr:row>79</xdr:row>
      <xdr:rowOff>41529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8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26306</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99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124867</xdr:rowOff>
    </xdr:from>
    <xdr:to>
      <xdr:col>20</xdr:col>
      <xdr:colOff>38100</xdr:colOff>
      <xdr:row>79</xdr:row>
      <xdr:rowOff>55017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9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46144</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9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111570</xdr:rowOff>
    </xdr:from>
    <xdr:to>
      <xdr:col>15</xdr:col>
      <xdr:colOff>101600</xdr:colOff>
      <xdr:row>79</xdr:row>
      <xdr:rowOff>41720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8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32847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7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79032</xdr:rowOff>
    </xdr:from>
    <xdr:to>
      <xdr:col>10</xdr:col>
      <xdr:colOff>165100</xdr:colOff>
      <xdr:row>79</xdr:row>
      <xdr:rowOff>9182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5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309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4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85089</xdr:rowOff>
    </xdr:from>
    <xdr:to>
      <xdr:col>6</xdr:col>
      <xdr:colOff>38100</xdr:colOff>
      <xdr:row>79</xdr:row>
      <xdr:rowOff>15239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5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6366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5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8813</xdr:rowOff>
    </xdr:from>
    <xdr:to>
      <xdr:col>24</xdr:col>
      <xdr:colOff>62865</xdr:colOff>
      <xdr:row>99</xdr:row>
      <xdr:rowOff>10961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10763"/>
          <a:ext cx="1270" cy="137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14788</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10961</xdr:rowOff>
    </xdr:from>
    <xdr:to>
      <xdr:col>24</xdr:col>
      <xdr:colOff>152400</xdr:colOff>
      <xdr:row>99</xdr:row>
      <xdr:rowOff>10961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8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126940</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8813</xdr:rowOff>
    </xdr:from>
    <xdr:to>
      <xdr:col>24</xdr:col>
      <xdr:colOff>152400</xdr:colOff>
      <xdr:row>91</xdr:row>
      <xdr:rowOff>8813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1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104090</xdr:rowOff>
    </xdr:from>
    <xdr:to>
      <xdr:col>24</xdr:col>
      <xdr:colOff>63500</xdr:colOff>
      <xdr:row>95</xdr:row>
      <xdr:rowOff>129539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391840"/>
          <a:ext cx="838200" cy="2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89958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377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111531</xdr:rowOff>
    </xdr:from>
    <xdr:to>
      <xdr:col>24</xdr:col>
      <xdr:colOff>114300</xdr:colOff>
      <xdr:row>96</xdr:row>
      <xdr:rowOff>41681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129539</xdr:rowOff>
    </xdr:from>
    <xdr:to>
      <xdr:col>19</xdr:col>
      <xdr:colOff>177800</xdr:colOff>
      <xdr:row>95</xdr:row>
      <xdr:rowOff>138481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417289"/>
          <a:ext cx="889000" cy="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158635</xdr:rowOff>
    </xdr:from>
    <xdr:to>
      <xdr:col>20</xdr:col>
      <xdr:colOff>38100</xdr:colOff>
      <xdr:row>96</xdr:row>
      <xdr:rowOff>88785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79912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138481</xdr:rowOff>
    </xdr:from>
    <xdr:to>
      <xdr:col>15</xdr:col>
      <xdr:colOff>50800</xdr:colOff>
      <xdr:row>96</xdr:row>
      <xdr:rowOff>4471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426231"/>
          <a:ext cx="889000" cy="3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152743</xdr:rowOff>
    </xdr:from>
    <xdr:to>
      <xdr:col>15</xdr:col>
      <xdr:colOff>101600</xdr:colOff>
      <xdr:row>96</xdr:row>
      <xdr:rowOff>82893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74020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4471</xdr:rowOff>
    </xdr:from>
    <xdr:to>
      <xdr:col>10</xdr:col>
      <xdr:colOff>114300</xdr:colOff>
      <xdr:row>96</xdr:row>
      <xdr:rowOff>77242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463671"/>
          <a:ext cx="8890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4927</xdr:rowOff>
    </xdr:from>
    <xdr:to>
      <xdr:col>10</xdr:col>
      <xdr:colOff>165100</xdr:colOff>
      <xdr:row>96</xdr:row>
      <xdr:rowOff>106527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97654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62218</xdr:rowOff>
    </xdr:from>
    <xdr:to>
      <xdr:col>6</xdr:col>
      <xdr:colOff>38100</xdr:colOff>
      <xdr:row>96</xdr:row>
      <xdr:rowOff>163818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154945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1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53290</xdr:rowOff>
    </xdr:from>
    <xdr:to>
      <xdr:col>24</xdr:col>
      <xdr:colOff>114300</xdr:colOff>
      <xdr:row>95</xdr:row>
      <xdr:rowOff>154890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34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76167</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19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78739</xdr:rowOff>
    </xdr:from>
    <xdr:to>
      <xdr:col>20</xdr:col>
      <xdr:colOff>38100</xdr:colOff>
      <xdr:row>96</xdr:row>
      <xdr:rowOff>8889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36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25416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14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87681</xdr:rowOff>
    </xdr:from>
    <xdr:to>
      <xdr:col>15</xdr:col>
      <xdr:colOff>101600</xdr:colOff>
      <xdr:row>96</xdr:row>
      <xdr:rowOff>17831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37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34358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15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125121</xdr:rowOff>
    </xdr:from>
    <xdr:to>
      <xdr:col>10</xdr:col>
      <xdr:colOff>165100</xdr:colOff>
      <xdr:row>96</xdr:row>
      <xdr:rowOff>55271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41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71798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18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26442</xdr:rowOff>
    </xdr:from>
    <xdr:to>
      <xdr:col>6</xdr:col>
      <xdr:colOff>38100</xdr:colOff>
      <xdr:row>96</xdr:row>
      <xdr:rowOff>128042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4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144569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26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34050</xdr:rowOff>
    </xdr:from>
    <xdr:to>
      <xdr:col>54</xdr:col>
      <xdr:colOff>189865</xdr:colOff>
      <xdr:row>37</xdr:row>
      <xdr:rowOff>164206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520450"/>
          <a:ext cx="1270" cy="987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168033</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164206</xdr:rowOff>
    </xdr:from>
    <xdr:to>
      <xdr:col>55</xdr:col>
      <xdr:colOff>88900</xdr:colOff>
      <xdr:row>37</xdr:row>
      <xdr:rowOff>164206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0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152177</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29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34050</xdr:rowOff>
    </xdr:from>
    <xdr:to>
      <xdr:col>55</xdr:col>
      <xdr:colOff>88900</xdr:colOff>
      <xdr:row>32</xdr:row>
      <xdr:rowOff>34050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52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109003</xdr:rowOff>
    </xdr:from>
    <xdr:to>
      <xdr:col>55</xdr:col>
      <xdr:colOff>0</xdr:colOff>
      <xdr:row>37</xdr:row>
      <xdr:rowOff>136390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452653"/>
          <a:ext cx="838200" cy="2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51477</xdr:rowOff>
    </xdr:from>
    <xdr:ext cx="534377"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28600</xdr:rowOff>
    </xdr:from>
    <xdr:to>
      <xdr:col>55</xdr:col>
      <xdr:colOff>50800</xdr:colOff>
      <xdr:row>36</xdr:row>
      <xdr:rowOff>130200</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136390</xdr:rowOff>
    </xdr:from>
    <xdr:to>
      <xdr:col>50</xdr:col>
      <xdr:colOff>114300</xdr:colOff>
      <xdr:row>37</xdr:row>
      <xdr:rowOff>142498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480040"/>
          <a:ext cx="889000" cy="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35206</xdr:rowOff>
    </xdr:from>
    <xdr:to>
      <xdr:col>50</xdr:col>
      <xdr:colOff>165100</xdr:colOff>
      <xdr:row>36</xdr:row>
      <xdr:rowOff>136806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153333</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72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138264</xdr:rowOff>
    </xdr:from>
    <xdr:to>
      <xdr:col>45</xdr:col>
      <xdr:colOff>177800</xdr:colOff>
      <xdr:row>37</xdr:row>
      <xdr:rowOff>142498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481914"/>
          <a:ext cx="889000" cy="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60832</xdr:rowOff>
    </xdr:from>
    <xdr:to>
      <xdr:col>46</xdr:col>
      <xdr:colOff>38100</xdr:colOff>
      <xdr:row>36</xdr:row>
      <xdr:rowOff>162432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7509</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83111" y="60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138264</xdr:rowOff>
    </xdr:from>
    <xdr:to>
      <xdr:col>41</xdr:col>
      <xdr:colOff>50800</xdr:colOff>
      <xdr:row>37</xdr:row>
      <xdr:rowOff>145365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81914"/>
          <a:ext cx="889000" cy="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72884</xdr:rowOff>
    </xdr:from>
    <xdr:to>
      <xdr:col>41</xdr:col>
      <xdr:colOff>101600</xdr:colOff>
      <xdr:row>37</xdr:row>
      <xdr:rowOff>3034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19561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4111" y="60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75998</xdr:rowOff>
    </xdr:from>
    <xdr:to>
      <xdr:col>36</xdr:col>
      <xdr:colOff>165100</xdr:colOff>
      <xdr:row>37</xdr:row>
      <xdr:rowOff>6148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22675</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02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58203</xdr:rowOff>
    </xdr:from>
    <xdr:to>
      <xdr:col>55</xdr:col>
      <xdr:colOff>50800</xdr:colOff>
      <xdr:row>37</xdr:row>
      <xdr:rowOff>159803</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40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144580</xdr:rowOff>
    </xdr:from>
    <xdr:ext cx="534377"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1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85590</xdr:rowOff>
    </xdr:from>
    <xdr:to>
      <xdr:col>50</xdr:col>
      <xdr:colOff>165100</xdr:colOff>
      <xdr:row>38</xdr:row>
      <xdr:rowOff>15740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42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6867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72111" y="652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91698</xdr:rowOff>
    </xdr:from>
    <xdr:to>
      <xdr:col>46</xdr:col>
      <xdr:colOff>38100</xdr:colOff>
      <xdr:row>38</xdr:row>
      <xdr:rowOff>21848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43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12975</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52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87464</xdr:rowOff>
    </xdr:from>
    <xdr:to>
      <xdr:col>41</xdr:col>
      <xdr:colOff>101600</xdr:colOff>
      <xdr:row>38</xdr:row>
      <xdr:rowOff>17614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3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8741</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52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94565</xdr:rowOff>
    </xdr:from>
    <xdr:to>
      <xdr:col>36</xdr:col>
      <xdr:colOff>165100</xdr:colOff>
      <xdr:row>38</xdr:row>
      <xdr:rowOff>24715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15842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53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13571</xdr:rowOff>
    </xdr:from>
    <xdr:to>
      <xdr:col>54</xdr:col>
      <xdr:colOff>189865</xdr:colOff>
      <xdr:row>59</xdr:row>
      <xdr:rowOff>49524</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586071"/>
          <a:ext cx="1270" cy="1579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53351</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49524</xdr:rowOff>
    </xdr:from>
    <xdr:to>
      <xdr:col>55</xdr:col>
      <xdr:colOff>88900</xdr:colOff>
      <xdr:row>59</xdr:row>
      <xdr:rowOff>49524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131698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36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13571</xdr:rowOff>
    </xdr:from>
    <xdr:to>
      <xdr:col>55</xdr:col>
      <xdr:colOff>88900</xdr:colOff>
      <xdr:row>50</xdr:row>
      <xdr:rowOff>13571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58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143769</xdr:rowOff>
    </xdr:from>
    <xdr:to>
      <xdr:col>55</xdr:col>
      <xdr:colOff>0</xdr:colOff>
      <xdr:row>58</xdr:row>
      <xdr:rowOff>167083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87869"/>
          <a:ext cx="838200" cy="2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76213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677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53336</xdr:rowOff>
    </xdr:from>
    <xdr:to>
      <xdr:col>55</xdr:col>
      <xdr:colOff>50800</xdr:colOff>
      <xdr:row>57</xdr:row>
      <xdr:rowOff>154936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2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117816</xdr:rowOff>
    </xdr:from>
    <xdr:to>
      <xdr:col>50</xdr:col>
      <xdr:colOff>114300</xdr:colOff>
      <xdr:row>58</xdr:row>
      <xdr:rowOff>143769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61916"/>
          <a:ext cx="889000" cy="2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102525</xdr:rowOff>
    </xdr:from>
    <xdr:to>
      <xdr:col>50</xdr:col>
      <xdr:colOff>165100</xdr:colOff>
      <xdr:row>58</xdr:row>
      <xdr:rowOff>32675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49202</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65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117816</xdr:rowOff>
    </xdr:from>
    <xdr:to>
      <xdr:col>45</xdr:col>
      <xdr:colOff>177800</xdr:colOff>
      <xdr:row>58</xdr:row>
      <xdr:rowOff>117901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061916"/>
          <a:ext cx="889000" cy="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96829</xdr:rowOff>
    </xdr:from>
    <xdr:to>
      <xdr:col>46</xdr:col>
      <xdr:colOff>38100</xdr:colOff>
      <xdr:row>58</xdr:row>
      <xdr:rowOff>26979</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43506</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64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44080</xdr:rowOff>
    </xdr:from>
    <xdr:to>
      <xdr:col>41</xdr:col>
      <xdr:colOff>50800</xdr:colOff>
      <xdr:row>58</xdr:row>
      <xdr:rowOff>117901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988180"/>
          <a:ext cx="889000" cy="7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131466</xdr:rowOff>
    </xdr:from>
    <xdr:to>
      <xdr:col>41</xdr:col>
      <xdr:colOff>101600</xdr:colOff>
      <xdr:row>58</xdr:row>
      <xdr:rowOff>61616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0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78143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67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142876</xdr:rowOff>
    </xdr:from>
    <xdr:to>
      <xdr:col>36</xdr:col>
      <xdr:colOff>165100</xdr:colOff>
      <xdr:row>58</xdr:row>
      <xdr:rowOff>73026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89553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6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116283</xdr:rowOff>
    </xdr:from>
    <xdr:to>
      <xdr:col>55</xdr:col>
      <xdr:colOff>50800</xdr:colOff>
      <xdr:row>59</xdr:row>
      <xdr:rowOff>46433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6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31210</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7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92969</xdr:rowOff>
    </xdr:from>
    <xdr:to>
      <xdr:col>50</xdr:col>
      <xdr:colOff>165100</xdr:colOff>
      <xdr:row>59</xdr:row>
      <xdr:rowOff>23119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3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14246</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2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67016</xdr:rowOff>
    </xdr:from>
    <xdr:to>
      <xdr:col>46</xdr:col>
      <xdr:colOff>38100</xdr:colOff>
      <xdr:row>58</xdr:row>
      <xdr:rowOff>168616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1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159743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10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67101</xdr:rowOff>
    </xdr:from>
    <xdr:to>
      <xdr:col>41</xdr:col>
      <xdr:colOff>101600</xdr:colOff>
      <xdr:row>58</xdr:row>
      <xdr:rowOff>168701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1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159828</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1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164730</xdr:rowOff>
    </xdr:from>
    <xdr:to>
      <xdr:col>36</xdr:col>
      <xdr:colOff>165100</xdr:colOff>
      <xdr:row>58</xdr:row>
      <xdr:rowOff>94880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3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86007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3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166681</xdr:rowOff>
    </xdr:from>
    <xdr:to>
      <xdr:col>54</xdr:col>
      <xdr:colOff>189865</xdr:colOff>
      <xdr:row>79</xdr:row>
      <xdr:rowOff>98189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68181"/>
          <a:ext cx="1270" cy="147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102016</xdr:rowOff>
    </xdr:from>
    <xdr:ext cx="378565"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6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98189</xdr:rowOff>
    </xdr:from>
    <xdr:to>
      <xdr:col>55</xdr:col>
      <xdr:colOff>88900</xdr:colOff>
      <xdr:row>79</xdr:row>
      <xdr:rowOff>98189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113358</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94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166681</xdr:rowOff>
    </xdr:from>
    <xdr:to>
      <xdr:col>55</xdr:col>
      <xdr:colOff>88900</xdr:colOff>
      <xdr:row>70</xdr:row>
      <xdr:rowOff>166681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6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88878</xdr:rowOff>
    </xdr:from>
    <xdr:to>
      <xdr:col>55</xdr:col>
      <xdr:colOff>0</xdr:colOff>
      <xdr:row>79</xdr:row>
      <xdr:rowOff>93134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633428"/>
          <a:ext cx="838200" cy="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119425</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21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96548</xdr:rowOff>
    </xdr:from>
    <xdr:to>
      <xdr:col>55</xdr:col>
      <xdr:colOff>50800</xdr:colOff>
      <xdr:row>79</xdr:row>
      <xdr:rowOff>26698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6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93134</xdr:rowOff>
    </xdr:from>
    <xdr:to>
      <xdr:col>50</xdr:col>
      <xdr:colOff>114300</xdr:colOff>
      <xdr:row>79</xdr:row>
      <xdr:rowOff>95734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637684"/>
          <a:ext cx="889000" cy="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134133</xdr:rowOff>
    </xdr:from>
    <xdr:to>
      <xdr:col>50</xdr:col>
      <xdr:colOff>165100</xdr:colOff>
      <xdr:row>79</xdr:row>
      <xdr:rowOff>64283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5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80810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8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37675</xdr:rowOff>
    </xdr:from>
    <xdr:to>
      <xdr:col>45</xdr:col>
      <xdr:colOff>177800</xdr:colOff>
      <xdr:row>79</xdr:row>
      <xdr:rowOff>95734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582225"/>
          <a:ext cx="889000" cy="5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135018</xdr:rowOff>
    </xdr:from>
    <xdr:to>
      <xdr:col>46</xdr:col>
      <xdr:colOff>38100</xdr:colOff>
      <xdr:row>79</xdr:row>
      <xdr:rowOff>65168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50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81695</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8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29319</xdr:rowOff>
    </xdr:from>
    <xdr:to>
      <xdr:col>41</xdr:col>
      <xdr:colOff>50800</xdr:colOff>
      <xdr:row>79</xdr:row>
      <xdr:rowOff>37675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573869"/>
          <a:ext cx="889000" cy="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145106</xdr:rowOff>
    </xdr:from>
    <xdr:to>
      <xdr:col>41</xdr:col>
      <xdr:colOff>101600</xdr:colOff>
      <xdr:row>79</xdr:row>
      <xdr:rowOff>75256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51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91783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9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126459</xdr:rowOff>
    </xdr:from>
    <xdr:to>
      <xdr:col>36</xdr:col>
      <xdr:colOff>165100</xdr:colOff>
      <xdr:row>79</xdr:row>
      <xdr:rowOff>56609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99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73136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27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38078</xdr:rowOff>
    </xdr:from>
    <xdr:to>
      <xdr:col>55</xdr:col>
      <xdr:colOff>50800</xdr:colOff>
      <xdr:row>79</xdr:row>
      <xdr:rowOff>139678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8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124455</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9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42334</xdr:rowOff>
    </xdr:from>
    <xdr:to>
      <xdr:col>50</xdr:col>
      <xdr:colOff>165100</xdr:colOff>
      <xdr:row>79</xdr:row>
      <xdr:rowOff>143934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8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135061</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67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44934</xdr:rowOff>
    </xdr:from>
    <xdr:to>
      <xdr:col>46</xdr:col>
      <xdr:colOff>38100</xdr:colOff>
      <xdr:row>79</xdr:row>
      <xdr:rowOff>146534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8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137661</xdr:rowOff>
    </xdr:from>
    <xdr:ext cx="378565"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61017" y="13682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158325</xdr:rowOff>
    </xdr:from>
    <xdr:to>
      <xdr:col>41</xdr:col>
      <xdr:colOff>101600</xdr:colOff>
      <xdr:row>79</xdr:row>
      <xdr:rowOff>88475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79602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62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149969</xdr:rowOff>
    </xdr:from>
    <xdr:to>
      <xdr:col>36</xdr:col>
      <xdr:colOff>165100</xdr:colOff>
      <xdr:row>79</xdr:row>
      <xdr:rowOff>80119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2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71246</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61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39</xdr:rowOff>
    </xdr:from>
    <xdr:to>
      <xdr:col>54</xdr:col>
      <xdr:colOff>189865</xdr:colOff>
      <xdr:row>98</xdr:row>
      <xdr:rowOff>96380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73439"/>
          <a:ext cx="1270" cy="1125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100207</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96380</xdr:rowOff>
    </xdr:from>
    <xdr:to>
      <xdr:col>55</xdr:col>
      <xdr:colOff>88900</xdr:colOff>
      <xdr:row>98</xdr:row>
      <xdr:rowOff>96380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118166</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4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39</xdr:rowOff>
    </xdr:from>
    <xdr:to>
      <xdr:col>55</xdr:col>
      <xdr:colOff>88900</xdr:colOff>
      <xdr:row>92</xdr:row>
      <xdr:rowOff>39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7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8799</xdr:rowOff>
    </xdr:from>
    <xdr:to>
      <xdr:col>55</xdr:col>
      <xdr:colOff>0</xdr:colOff>
      <xdr:row>98</xdr:row>
      <xdr:rowOff>17807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810899"/>
          <a:ext cx="838200" cy="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30263</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489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7386</xdr:rowOff>
    </xdr:from>
    <xdr:to>
      <xdr:col>55</xdr:col>
      <xdr:colOff>50800</xdr:colOff>
      <xdr:row>97</xdr:row>
      <xdr:rowOff>108986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112049</xdr:rowOff>
    </xdr:from>
    <xdr:to>
      <xdr:col>50</xdr:col>
      <xdr:colOff>114300</xdr:colOff>
      <xdr:row>98</xdr:row>
      <xdr:rowOff>8799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742699"/>
          <a:ext cx="889000" cy="6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33240</xdr:rowOff>
    </xdr:from>
    <xdr:to>
      <xdr:col>50</xdr:col>
      <xdr:colOff>165100</xdr:colOff>
      <xdr:row>97</xdr:row>
      <xdr:rowOff>134840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151367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112049</xdr:rowOff>
    </xdr:from>
    <xdr:to>
      <xdr:col>45</xdr:col>
      <xdr:colOff>177800</xdr:colOff>
      <xdr:row>98</xdr:row>
      <xdr:rowOff>38334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742699"/>
          <a:ext cx="889000" cy="9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27589</xdr:rowOff>
    </xdr:from>
    <xdr:to>
      <xdr:col>46</xdr:col>
      <xdr:colOff>38100</xdr:colOff>
      <xdr:row>97</xdr:row>
      <xdr:rowOff>129189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145716</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29259</xdr:rowOff>
    </xdr:from>
    <xdr:to>
      <xdr:col>41</xdr:col>
      <xdr:colOff>50800</xdr:colOff>
      <xdr:row>98</xdr:row>
      <xdr:rowOff>38334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831359"/>
          <a:ext cx="889000" cy="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53837</xdr:rowOff>
    </xdr:from>
    <xdr:to>
      <xdr:col>41</xdr:col>
      <xdr:colOff>101600</xdr:colOff>
      <xdr:row>97</xdr:row>
      <xdr:rowOff>155437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514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95822</xdr:rowOff>
    </xdr:from>
    <xdr:to>
      <xdr:col>36</xdr:col>
      <xdr:colOff>165100</xdr:colOff>
      <xdr:row>98</xdr:row>
      <xdr:rowOff>25972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42499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0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138457</xdr:rowOff>
    </xdr:from>
    <xdr:to>
      <xdr:col>55</xdr:col>
      <xdr:colOff>50800</xdr:colOff>
      <xdr:row>98</xdr:row>
      <xdr:rowOff>68607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6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53384</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8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129449</xdr:rowOff>
    </xdr:from>
    <xdr:to>
      <xdr:col>50</xdr:col>
      <xdr:colOff>165100</xdr:colOff>
      <xdr:row>98</xdr:row>
      <xdr:rowOff>59599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6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50726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5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61249</xdr:rowOff>
    </xdr:from>
    <xdr:to>
      <xdr:col>46</xdr:col>
      <xdr:colOff>38100</xdr:colOff>
      <xdr:row>97</xdr:row>
      <xdr:rowOff>162849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69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153976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78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158984</xdr:rowOff>
    </xdr:from>
    <xdr:to>
      <xdr:col>41</xdr:col>
      <xdr:colOff>101600</xdr:colOff>
      <xdr:row>98</xdr:row>
      <xdr:rowOff>89134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8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80261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8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149909</xdr:rowOff>
    </xdr:from>
    <xdr:to>
      <xdr:col>36</xdr:col>
      <xdr:colOff>165100</xdr:colOff>
      <xdr:row>98</xdr:row>
      <xdr:rowOff>80059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8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71186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87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119443</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34393"/>
          <a:ext cx="1269" cy="1296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66120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0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119443</xdr:rowOff>
    </xdr:from>
    <xdr:to>
      <xdr:col>86</xdr:col>
      <xdr:colOff>25400</xdr:colOff>
      <xdr:row>31</xdr:row>
      <xdr:rowOff>119443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104970</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48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82093</xdr:rowOff>
    </xdr:from>
    <xdr:to>
      <xdr:col>85</xdr:col>
      <xdr:colOff>177800</xdr:colOff>
      <xdr:row>39</xdr:row>
      <xdr:rowOff>12243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105511</xdr:rowOff>
    </xdr:from>
    <xdr:to>
      <xdr:col>81</xdr:col>
      <xdr:colOff>101600</xdr:colOff>
      <xdr:row>39</xdr:row>
      <xdr:rowOff>35661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52189</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145542</xdr:rowOff>
    </xdr:from>
    <xdr:to>
      <xdr:col>76</xdr:col>
      <xdr:colOff>165100</xdr:colOff>
      <xdr:row>39</xdr:row>
      <xdr:rowOff>75692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92219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3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123292</xdr:rowOff>
    </xdr:from>
    <xdr:to>
      <xdr:col>72</xdr:col>
      <xdr:colOff>38100</xdr:colOff>
      <xdr:row>39</xdr:row>
      <xdr:rowOff>53442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69969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144411</xdr:rowOff>
    </xdr:from>
    <xdr:to>
      <xdr:col>67</xdr:col>
      <xdr:colOff>101600</xdr:colOff>
      <xdr:row>39</xdr:row>
      <xdr:rowOff>74561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91089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3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156060</xdr:rowOff>
    </xdr:from>
    <xdr:to>
      <xdr:col>85</xdr:col>
      <xdr:colOff>126364</xdr:colOff>
      <xdr:row>79</xdr:row>
      <xdr:rowOff>18573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329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22400</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6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18573</xdr:rowOff>
    </xdr:from>
    <xdr:to>
      <xdr:col>86</xdr:col>
      <xdr:colOff>25400</xdr:colOff>
      <xdr:row>79</xdr:row>
      <xdr:rowOff>18573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6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102737</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10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156060</xdr:rowOff>
    </xdr:from>
    <xdr:to>
      <xdr:col>86</xdr:col>
      <xdr:colOff>25400</xdr:colOff>
      <xdr:row>71</xdr:row>
      <xdr:rowOff>156060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3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161539</xdr:rowOff>
    </xdr:from>
    <xdr:to>
      <xdr:col>85</xdr:col>
      <xdr:colOff>127000</xdr:colOff>
      <xdr:row>77</xdr:row>
      <xdr:rowOff>166500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363189"/>
          <a:ext cx="8382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118978</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77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96101</xdr:rowOff>
    </xdr:from>
    <xdr:to>
      <xdr:col>85</xdr:col>
      <xdr:colOff>177800</xdr:colOff>
      <xdr:row>77</xdr:row>
      <xdr:rowOff>26251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129870</xdr:rowOff>
    </xdr:from>
    <xdr:to>
      <xdr:col>81</xdr:col>
      <xdr:colOff>50800</xdr:colOff>
      <xdr:row>77</xdr:row>
      <xdr:rowOff>166500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331520"/>
          <a:ext cx="889000" cy="3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109048</xdr:rowOff>
    </xdr:from>
    <xdr:to>
      <xdr:col>81</xdr:col>
      <xdr:colOff>101600</xdr:colOff>
      <xdr:row>77</xdr:row>
      <xdr:rowOff>39198</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55725</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129870</xdr:rowOff>
    </xdr:from>
    <xdr:to>
      <xdr:col>76</xdr:col>
      <xdr:colOff>114300</xdr:colOff>
      <xdr:row>78</xdr:row>
      <xdr:rowOff>17276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331520"/>
          <a:ext cx="889000" cy="5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110525</xdr:rowOff>
    </xdr:from>
    <xdr:to>
      <xdr:col>76</xdr:col>
      <xdr:colOff>165100</xdr:colOff>
      <xdr:row>77</xdr:row>
      <xdr:rowOff>40675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57203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17276</xdr:rowOff>
    </xdr:from>
    <xdr:to>
      <xdr:col>71</xdr:col>
      <xdr:colOff>177800</xdr:colOff>
      <xdr:row>78</xdr:row>
      <xdr:rowOff>34514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390376"/>
          <a:ext cx="889000" cy="1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104239</xdr:rowOff>
    </xdr:from>
    <xdr:to>
      <xdr:col>72</xdr:col>
      <xdr:colOff>38100</xdr:colOff>
      <xdr:row>77</xdr:row>
      <xdr:rowOff>34389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50916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57238</xdr:rowOff>
    </xdr:from>
    <xdr:to>
      <xdr:col>67</xdr:col>
      <xdr:colOff>101600</xdr:colOff>
      <xdr:row>76</xdr:row>
      <xdr:rowOff>158838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3916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110739</xdr:rowOff>
    </xdr:from>
    <xdr:to>
      <xdr:col>85</xdr:col>
      <xdr:colOff>177800</xdr:colOff>
      <xdr:row>78</xdr:row>
      <xdr:rowOff>40889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31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89166</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9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115700</xdr:rowOff>
    </xdr:from>
    <xdr:to>
      <xdr:col>81</xdr:col>
      <xdr:colOff>101600</xdr:colOff>
      <xdr:row>78</xdr:row>
      <xdr:rowOff>45850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31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36977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41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79070</xdr:rowOff>
    </xdr:from>
    <xdr:to>
      <xdr:col>76</xdr:col>
      <xdr:colOff>165100</xdr:colOff>
      <xdr:row>78</xdr:row>
      <xdr:rowOff>9220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347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37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137926</xdr:rowOff>
    </xdr:from>
    <xdr:to>
      <xdr:col>72</xdr:col>
      <xdr:colOff>38100</xdr:colOff>
      <xdr:row>78</xdr:row>
      <xdr:rowOff>68076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33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59203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43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155164</xdr:rowOff>
    </xdr:from>
    <xdr:to>
      <xdr:col>67</xdr:col>
      <xdr:colOff>101600</xdr:colOff>
      <xdr:row>78</xdr:row>
      <xdr:rowOff>85314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5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76441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4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164998</xdr:rowOff>
    </xdr:from>
    <xdr:to>
      <xdr:col>85</xdr:col>
      <xdr:colOff>126364</xdr:colOff>
      <xdr:row>99</xdr:row>
      <xdr:rowOff>33173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424048"/>
          <a:ext cx="1269" cy="1582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37000</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1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33173</xdr:rowOff>
    </xdr:from>
    <xdr:to>
      <xdr:col>86</xdr:col>
      <xdr:colOff>25400</xdr:colOff>
      <xdr:row>99</xdr:row>
      <xdr:rowOff>33173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111675</xdr:rowOff>
    </xdr:from>
    <xdr:ext cx="534377"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19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164998</xdr:rowOff>
    </xdr:from>
    <xdr:to>
      <xdr:col>86</xdr:col>
      <xdr:colOff>25400</xdr:colOff>
      <xdr:row>89</xdr:row>
      <xdr:rowOff>164998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42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118593</xdr:rowOff>
    </xdr:from>
    <xdr:to>
      <xdr:col>85</xdr:col>
      <xdr:colOff>127000</xdr:colOff>
      <xdr:row>97</xdr:row>
      <xdr:rowOff>151645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749243"/>
          <a:ext cx="838200" cy="3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41539</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329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18662</xdr:rowOff>
    </xdr:from>
    <xdr:to>
      <xdr:col>85</xdr:col>
      <xdr:colOff>177800</xdr:colOff>
      <xdr:row>96</xdr:row>
      <xdr:rowOff>120262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47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46717</xdr:rowOff>
    </xdr:from>
    <xdr:to>
      <xdr:col>81</xdr:col>
      <xdr:colOff>50800</xdr:colOff>
      <xdr:row>97</xdr:row>
      <xdr:rowOff>151645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592300" y="16505917"/>
          <a:ext cx="889000" cy="27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21749</xdr:rowOff>
    </xdr:from>
    <xdr:to>
      <xdr:col>81</xdr:col>
      <xdr:colOff>101600</xdr:colOff>
      <xdr:row>96</xdr:row>
      <xdr:rowOff>123349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4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139876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25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18562</xdr:rowOff>
    </xdr:from>
    <xdr:to>
      <xdr:col>76</xdr:col>
      <xdr:colOff>114300</xdr:colOff>
      <xdr:row>96</xdr:row>
      <xdr:rowOff>46717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3703300" y="16134862"/>
          <a:ext cx="889000" cy="37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57201</xdr:rowOff>
    </xdr:from>
    <xdr:to>
      <xdr:col>76</xdr:col>
      <xdr:colOff>165100</xdr:colOff>
      <xdr:row>96</xdr:row>
      <xdr:rowOff>158801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5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149928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60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18562</xdr:rowOff>
    </xdr:from>
    <xdr:to>
      <xdr:col>71</xdr:col>
      <xdr:colOff>177800</xdr:colOff>
      <xdr:row>97</xdr:row>
      <xdr:rowOff>90799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6134862"/>
          <a:ext cx="889000" cy="58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82423</xdr:rowOff>
    </xdr:from>
    <xdr:to>
      <xdr:col>72</xdr:col>
      <xdr:colOff>38100</xdr:colOff>
      <xdr:row>97</xdr:row>
      <xdr:rowOff>12573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3700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6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13081</xdr:rowOff>
    </xdr:from>
    <xdr:to>
      <xdr:col>67</xdr:col>
      <xdr:colOff>101600</xdr:colOff>
      <xdr:row>96</xdr:row>
      <xdr:rowOff>114681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131208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67793</xdr:rowOff>
    </xdr:from>
    <xdr:to>
      <xdr:col>85</xdr:col>
      <xdr:colOff>177800</xdr:colOff>
      <xdr:row>97</xdr:row>
      <xdr:rowOff>169393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69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46220</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6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100845</xdr:rowOff>
    </xdr:from>
    <xdr:to>
      <xdr:col>81</xdr:col>
      <xdr:colOff>101600</xdr:colOff>
      <xdr:row>98</xdr:row>
      <xdr:rowOff>30995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73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22122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82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167367</xdr:rowOff>
    </xdr:from>
    <xdr:to>
      <xdr:col>76</xdr:col>
      <xdr:colOff>165100</xdr:colOff>
      <xdr:row>96</xdr:row>
      <xdr:rowOff>97517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45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114044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23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139212</xdr:rowOff>
    </xdr:from>
    <xdr:to>
      <xdr:col>72</xdr:col>
      <xdr:colOff>38100</xdr:colOff>
      <xdr:row>94</xdr:row>
      <xdr:rowOff>69362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08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85889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585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39999</xdr:rowOff>
    </xdr:from>
    <xdr:to>
      <xdr:col>67</xdr:col>
      <xdr:colOff>101600</xdr:colOff>
      <xdr:row>97</xdr:row>
      <xdr:rowOff>141599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67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132726</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76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101181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44681"/>
          <a:ext cx="1269" cy="14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47858</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1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101181</xdr:rowOff>
    </xdr:from>
    <xdr:to>
      <xdr:col>116</xdr:col>
      <xdr:colOff>152400</xdr:colOff>
      <xdr:row>30</xdr:row>
      <xdr:rowOff>101181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44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100804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44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77927</xdr:rowOff>
    </xdr:from>
    <xdr:to>
      <xdr:col>116</xdr:col>
      <xdr:colOff>114300</xdr:colOff>
      <xdr:row>39</xdr:row>
      <xdr:rowOff>8077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58686</xdr:rowOff>
    </xdr:from>
    <xdr:to>
      <xdr:col>112</xdr:col>
      <xdr:colOff>38100</xdr:colOff>
      <xdr:row>38</xdr:row>
      <xdr:rowOff>160286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5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5364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4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96596</xdr:rowOff>
    </xdr:from>
    <xdr:to>
      <xdr:col>107</xdr:col>
      <xdr:colOff>101600</xdr:colOff>
      <xdr:row>39</xdr:row>
      <xdr:rowOff>26746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1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43273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3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112331</xdr:rowOff>
    </xdr:from>
    <xdr:to>
      <xdr:col>102</xdr:col>
      <xdr:colOff>165100</xdr:colOff>
      <xdr:row>39</xdr:row>
      <xdr:rowOff>42481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2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59009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0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124905</xdr:rowOff>
    </xdr:from>
    <xdr:to>
      <xdr:col>98</xdr:col>
      <xdr:colOff>38100</xdr:colOff>
      <xdr:row>39</xdr:row>
      <xdr:rowOff>55055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4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71581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1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38126</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10626"/>
          <a:ext cx="1269" cy="1549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156253</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38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38126</xdr:rowOff>
    </xdr:from>
    <xdr:to>
      <xdr:col>116</xdr:col>
      <xdr:colOff>152400</xdr:colOff>
      <xdr:row>50</xdr:row>
      <xdr:rowOff>38126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1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42355</xdr:rowOff>
    </xdr:from>
    <xdr:to>
      <xdr:col>116</xdr:col>
      <xdr:colOff>63500</xdr:colOff>
      <xdr:row>59</xdr:row>
      <xdr:rowOff>42393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10157905"/>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98213</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870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75336</xdr:rowOff>
    </xdr:from>
    <xdr:to>
      <xdr:col>116</xdr:col>
      <xdr:colOff>114300</xdr:colOff>
      <xdr:row>59</xdr:row>
      <xdr:rowOff>5486</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42393</xdr:rowOff>
    </xdr:from>
    <xdr:to>
      <xdr:col>111</xdr:col>
      <xdr:colOff>177800</xdr:colOff>
      <xdr:row>59</xdr:row>
      <xdr:rowOff>42393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157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83109</xdr:rowOff>
    </xdr:from>
    <xdr:to>
      <xdr:col>112</xdr:col>
      <xdr:colOff>38100</xdr:colOff>
      <xdr:row>59</xdr:row>
      <xdr:rowOff>13259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29786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42355</xdr:rowOff>
    </xdr:from>
    <xdr:to>
      <xdr:col>107</xdr:col>
      <xdr:colOff>50800</xdr:colOff>
      <xdr:row>59</xdr:row>
      <xdr:rowOff>42393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15790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84747</xdr:rowOff>
    </xdr:from>
    <xdr:to>
      <xdr:col>107</xdr:col>
      <xdr:colOff>101600</xdr:colOff>
      <xdr:row>59</xdr:row>
      <xdr:rowOff>14897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31424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42355</xdr:rowOff>
    </xdr:from>
    <xdr:to>
      <xdr:col>102</xdr:col>
      <xdr:colOff>114300</xdr:colOff>
      <xdr:row>59</xdr:row>
      <xdr:rowOff>42393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1015790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85852</xdr:rowOff>
    </xdr:from>
    <xdr:to>
      <xdr:col>102</xdr:col>
      <xdr:colOff>165100</xdr:colOff>
      <xdr:row>59</xdr:row>
      <xdr:rowOff>16002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32529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64592</xdr:rowOff>
    </xdr:from>
    <xdr:to>
      <xdr:col>98</xdr:col>
      <xdr:colOff>38100</xdr:colOff>
      <xdr:row>58</xdr:row>
      <xdr:rowOff>166192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11269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78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163005</xdr:rowOff>
    </xdr:from>
    <xdr:to>
      <xdr:col>116</xdr:col>
      <xdr:colOff>114300</xdr:colOff>
      <xdr:row>59</xdr:row>
      <xdr:rowOff>93155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0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77932</xdr:rowOff>
    </xdr:from>
    <xdr:ext cx="313932"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0220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163043</xdr:rowOff>
    </xdr:from>
    <xdr:to>
      <xdr:col>112</xdr:col>
      <xdr:colOff>38100</xdr:colOff>
      <xdr:row>59</xdr:row>
      <xdr:rowOff>93193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84320</xdr:rowOff>
    </xdr:from>
    <xdr:ext cx="313932"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66333" y="10199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163043</xdr:rowOff>
    </xdr:from>
    <xdr:to>
      <xdr:col>107</xdr:col>
      <xdr:colOff>101600</xdr:colOff>
      <xdr:row>59</xdr:row>
      <xdr:rowOff>93193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84320</xdr:rowOff>
    </xdr:from>
    <xdr:ext cx="313932"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77333" y="10199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163005</xdr:rowOff>
    </xdr:from>
    <xdr:to>
      <xdr:col>102</xdr:col>
      <xdr:colOff>165100</xdr:colOff>
      <xdr:row>59</xdr:row>
      <xdr:rowOff>93155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0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84282</xdr:rowOff>
    </xdr:from>
    <xdr:ext cx="313932"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88333" y="10199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163043</xdr:rowOff>
    </xdr:from>
    <xdr:to>
      <xdr:col>98</xdr:col>
      <xdr:colOff>38100</xdr:colOff>
      <xdr:row>59</xdr:row>
      <xdr:rowOff>93193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84320</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99333" y="10199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41718</xdr:rowOff>
    </xdr:from>
    <xdr:to>
      <xdr:col>116</xdr:col>
      <xdr:colOff>62864</xdr:colOff>
      <xdr:row>79</xdr:row>
      <xdr:rowOff>60060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4668"/>
          <a:ext cx="1269" cy="138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63887</xdr:rowOff>
    </xdr:from>
    <xdr:ext cx="469744"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6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60060</xdr:rowOff>
    </xdr:from>
    <xdr:to>
      <xdr:col>116</xdr:col>
      <xdr:colOff>152400</xdr:colOff>
      <xdr:row>79</xdr:row>
      <xdr:rowOff>60060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60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159845</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41718</xdr:rowOff>
    </xdr:from>
    <xdr:to>
      <xdr:col>116</xdr:col>
      <xdr:colOff>152400</xdr:colOff>
      <xdr:row>71</xdr:row>
      <xdr:rowOff>41718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40171</xdr:rowOff>
    </xdr:from>
    <xdr:to>
      <xdr:col>116</xdr:col>
      <xdr:colOff>63500</xdr:colOff>
      <xdr:row>76</xdr:row>
      <xdr:rowOff>77859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070371"/>
          <a:ext cx="838200" cy="3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126516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13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103639</xdr:rowOff>
    </xdr:from>
    <xdr:to>
      <xdr:col>116</xdr:col>
      <xdr:colOff>114300</xdr:colOff>
      <xdr:row>76</xdr:row>
      <xdr:rowOff>33790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63739</xdr:rowOff>
    </xdr:from>
    <xdr:to>
      <xdr:col>111</xdr:col>
      <xdr:colOff>177800</xdr:colOff>
      <xdr:row>76</xdr:row>
      <xdr:rowOff>77859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093939"/>
          <a:ext cx="889000" cy="1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97162</xdr:rowOff>
    </xdr:from>
    <xdr:to>
      <xdr:col>112</xdr:col>
      <xdr:colOff>38100</xdr:colOff>
      <xdr:row>76</xdr:row>
      <xdr:rowOff>27313</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43839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14002</xdr:rowOff>
    </xdr:from>
    <xdr:to>
      <xdr:col>107</xdr:col>
      <xdr:colOff>50800</xdr:colOff>
      <xdr:row>76</xdr:row>
      <xdr:rowOff>63739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044202"/>
          <a:ext cx="889000" cy="4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90500</xdr:rowOff>
    </xdr:from>
    <xdr:to>
      <xdr:col>107</xdr:col>
      <xdr:colOff>101600</xdr:colOff>
      <xdr:row>76</xdr:row>
      <xdr:rowOff>20650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37177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144196</xdr:rowOff>
    </xdr:from>
    <xdr:to>
      <xdr:col>102</xdr:col>
      <xdr:colOff>114300</xdr:colOff>
      <xdr:row>76</xdr:row>
      <xdr:rowOff>14002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002946"/>
          <a:ext cx="889000" cy="4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102605</xdr:rowOff>
    </xdr:from>
    <xdr:to>
      <xdr:col>102</xdr:col>
      <xdr:colOff>165100</xdr:colOff>
      <xdr:row>76</xdr:row>
      <xdr:rowOff>32755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49282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72212</xdr:rowOff>
    </xdr:from>
    <xdr:to>
      <xdr:col>98</xdr:col>
      <xdr:colOff>38100</xdr:colOff>
      <xdr:row>76</xdr:row>
      <xdr:rowOff>2363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18889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160821</xdr:rowOff>
    </xdr:from>
    <xdr:to>
      <xdr:col>116</xdr:col>
      <xdr:colOff>114300</xdr:colOff>
      <xdr:row>76</xdr:row>
      <xdr:rowOff>90971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1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139248</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9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27059</xdr:rowOff>
    </xdr:from>
    <xdr:to>
      <xdr:col>112</xdr:col>
      <xdr:colOff>38100</xdr:colOff>
      <xdr:row>76</xdr:row>
      <xdr:rowOff>128659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5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119786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14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12939</xdr:rowOff>
    </xdr:from>
    <xdr:to>
      <xdr:col>107</xdr:col>
      <xdr:colOff>101600</xdr:colOff>
      <xdr:row>76</xdr:row>
      <xdr:rowOff>114539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4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105666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3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134653</xdr:rowOff>
    </xdr:from>
    <xdr:to>
      <xdr:col>102</xdr:col>
      <xdr:colOff>165100</xdr:colOff>
      <xdr:row>76</xdr:row>
      <xdr:rowOff>64802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934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55929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08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93396</xdr:rowOff>
    </xdr:from>
    <xdr:to>
      <xdr:col>98</xdr:col>
      <xdr:colOff>38100</xdr:colOff>
      <xdr:row>76</xdr:row>
      <xdr:rowOff>23546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5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14673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04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歳出決算総額は、住民一人当たり</a:t>
          </a:r>
          <a:r>
            <a:rPr kumimoji="1" lang="en-US" altLang="ja-JP" sz="1100" b="0" i="0" baseline="0">
              <a:solidFill>
                <a:schemeClr val="dk1"/>
              </a:solidFill>
              <a:effectLst/>
              <a:latin typeface="+mn-lt"/>
              <a:ea typeface="+mn-ea"/>
              <a:cs typeface="+mn-cs"/>
            </a:rPr>
            <a:t>384,743</a:t>
          </a:r>
          <a:r>
            <a:rPr kumimoji="1" lang="ja-JP" altLang="ja-JP" sz="1100" b="0" i="0" baseline="0">
              <a:solidFill>
                <a:schemeClr val="dk1"/>
              </a:solidFill>
              <a:effectLst/>
              <a:latin typeface="+mn-lt"/>
              <a:ea typeface="+mn-ea"/>
              <a:cs typeface="+mn-cs"/>
            </a:rPr>
            <a:t>円となっている。このうち、扶助費については、類似団体</a:t>
          </a:r>
          <a:r>
            <a:rPr kumimoji="1" lang="ja-JP" altLang="en-US" sz="1100" b="0" i="0" baseline="0">
              <a:solidFill>
                <a:schemeClr val="dk1"/>
              </a:solidFill>
              <a:effectLst/>
              <a:latin typeface="+mn-lt"/>
              <a:ea typeface="+mn-ea"/>
              <a:cs typeface="+mn-cs"/>
            </a:rPr>
            <a:t>平均</a:t>
          </a:r>
          <a:r>
            <a:rPr kumimoji="1" lang="ja-JP" altLang="ja-JP" sz="1100" b="0" i="0" baseline="0">
              <a:solidFill>
                <a:schemeClr val="dk1"/>
              </a:solidFill>
              <a:effectLst/>
              <a:latin typeface="+mn-lt"/>
              <a:ea typeface="+mn-ea"/>
              <a:cs typeface="+mn-cs"/>
            </a:rPr>
            <a:t>と比較して一人当たりコストが高い状況となっている。これは、障害福祉費や児童福祉費が増加していることが主な要因であるため、事業の取捨選択を徹底し、事業費の減少を目指していく。人件費は、これまでに実施された定員管理により、類似団体</a:t>
          </a:r>
          <a:r>
            <a:rPr kumimoji="1" lang="ja-JP" altLang="en-US" sz="1100" b="0" i="0" baseline="0">
              <a:solidFill>
                <a:schemeClr val="dk1"/>
              </a:solidFill>
              <a:effectLst/>
              <a:latin typeface="+mn-lt"/>
              <a:ea typeface="+mn-ea"/>
              <a:cs typeface="+mn-cs"/>
            </a:rPr>
            <a:t>平均</a:t>
          </a:r>
          <a:r>
            <a:rPr kumimoji="1" lang="ja-JP" altLang="ja-JP" sz="1100" b="0" i="0" baseline="0">
              <a:solidFill>
                <a:schemeClr val="dk1"/>
              </a:solidFill>
              <a:effectLst/>
              <a:latin typeface="+mn-lt"/>
              <a:ea typeface="+mn-ea"/>
              <a:cs typeface="+mn-cs"/>
            </a:rPr>
            <a:t>を大きく下回っており、今後も同様に適正な管理に努める。また、公債費については、</a:t>
          </a:r>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に繰上償還を行ったため増加しているが、これまでの起債抑制策により類似団体平均を大きく下回っている。臨時財政対策債の発行が続いており増加が予想されるため、今後も繰上償還などを行い公債費の削減に努める。積立金は、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において基金の統廃合による基金残高の積替えにより大幅に増加したが、今年度は類似団体平均を下回っている。普通建設事業費については、ここ数年類似団体平均を下回っているが、給食センターや公民館などの大型施設整備を控えているため、今後大幅な増加が予想さ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群馬県榛東村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14,676
14,489
27.92
5,948,385
5,646,498
254,527
3,309,380
2,273,541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124841</xdr:rowOff>
    </xdr:from>
    <xdr:to>
      <xdr:col>24</xdr:col>
      <xdr:colOff>62865</xdr:colOff>
      <xdr:row>38</xdr:row>
      <xdr:rowOff>34734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096891"/>
          <a:ext cx="1270" cy="1452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38561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34734</xdr:rowOff>
    </xdr:from>
    <xdr:to>
      <xdr:col>24</xdr:col>
      <xdr:colOff>152400</xdr:colOff>
      <xdr:row>38</xdr:row>
      <xdr:rowOff>34734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71518</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124841</xdr:rowOff>
    </xdr:from>
    <xdr:to>
      <xdr:col>24</xdr:col>
      <xdr:colOff>152400</xdr:colOff>
      <xdr:row>29</xdr:row>
      <xdr:rowOff>124841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096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133604</xdr:rowOff>
    </xdr:from>
    <xdr:to>
      <xdr:col>24</xdr:col>
      <xdr:colOff>63500</xdr:colOff>
      <xdr:row>37</xdr:row>
      <xdr:rowOff>45403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05804"/>
          <a:ext cx="838200" cy="8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103967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3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81090</xdr:rowOff>
    </xdr:from>
    <xdr:to>
      <xdr:col>24</xdr:col>
      <xdr:colOff>114300</xdr:colOff>
      <xdr:row>36</xdr:row>
      <xdr:rowOff>11240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133604</xdr:rowOff>
    </xdr:from>
    <xdr:to>
      <xdr:col>19</xdr:col>
      <xdr:colOff>177800</xdr:colOff>
      <xdr:row>37</xdr:row>
      <xdr:rowOff>27686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05804"/>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116141</xdr:rowOff>
    </xdr:from>
    <xdr:to>
      <xdr:col>20</xdr:col>
      <xdr:colOff>38100</xdr:colOff>
      <xdr:row>36</xdr:row>
      <xdr:rowOff>46291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62818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27686</xdr:rowOff>
    </xdr:from>
    <xdr:to>
      <xdr:col>15</xdr:col>
      <xdr:colOff>50800</xdr:colOff>
      <xdr:row>37</xdr:row>
      <xdr:rowOff>47498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71336"/>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153670</xdr:rowOff>
    </xdr:from>
    <xdr:to>
      <xdr:col>15</xdr:col>
      <xdr:colOff>101600</xdr:colOff>
      <xdr:row>36</xdr:row>
      <xdr:rowOff>83820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100347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85979</xdr:rowOff>
    </xdr:from>
    <xdr:to>
      <xdr:col>10</xdr:col>
      <xdr:colOff>114300</xdr:colOff>
      <xdr:row>37</xdr:row>
      <xdr:rowOff>47498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58179"/>
          <a:ext cx="889000" cy="1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161290</xdr:rowOff>
    </xdr:from>
    <xdr:to>
      <xdr:col>10</xdr:col>
      <xdr:colOff>165100</xdr:colOff>
      <xdr:row>36</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107967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45085</xdr:rowOff>
    </xdr:from>
    <xdr:to>
      <xdr:col>6</xdr:col>
      <xdr:colOff>38100</xdr:colOff>
      <xdr:row>35</xdr:row>
      <xdr:rowOff>146685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163212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166053</xdr:rowOff>
    </xdr:from>
    <xdr:to>
      <xdr:col>24</xdr:col>
      <xdr:colOff>114300</xdr:colOff>
      <xdr:row>37</xdr:row>
      <xdr:rowOff>96203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3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144480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1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82804</xdr:rowOff>
    </xdr:from>
    <xdr:to>
      <xdr:col>20</xdr:col>
      <xdr:colOff>38100</xdr:colOff>
      <xdr:row>37</xdr:row>
      <xdr:rowOff>12954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5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4081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4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148336</xdr:rowOff>
    </xdr:from>
    <xdr:to>
      <xdr:col>15</xdr:col>
      <xdr:colOff>101600</xdr:colOff>
      <xdr:row>37</xdr:row>
      <xdr:rowOff>78486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69613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1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168148</xdr:rowOff>
    </xdr:from>
    <xdr:to>
      <xdr:col>10</xdr:col>
      <xdr:colOff>165100</xdr:colOff>
      <xdr:row>37</xdr:row>
      <xdr:rowOff>98298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4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89425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3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35179</xdr:rowOff>
    </xdr:from>
    <xdr:to>
      <xdr:col>6</xdr:col>
      <xdr:colOff>38100</xdr:colOff>
      <xdr:row>36</xdr:row>
      <xdr:rowOff>136779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0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127906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0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130762</xdr:rowOff>
    </xdr:from>
    <xdr:to>
      <xdr:col>24</xdr:col>
      <xdr:colOff>62865</xdr:colOff>
      <xdr:row>58</xdr:row>
      <xdr:rowOff>135520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03262"/>
          <a:ext cx="1270" cy="137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139347</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135520</xdr:rowOff>
    </xdr:from>
    <xdr:to>
      <xdr:col>24</xdr:col>
      <xdr:colOff>152400</xdr:colOff>
      <xdr:row>58</xdr:row>
      <xdr:rowOff>135520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7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77439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7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130762</xdr:rowOff>
    </xdr:from>
    <xdr:to>
      <xdr:col>24</xdr:col>
      <xdr:colOff>152400</xdr:colOff>
      <xdr:row>50</xdr:row>
      <xdr:rowOff>130762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03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76907</xdr:rowOff>
    </xdr:from>
    <xdr:to>
      <xdr:col>24</xdr:col>
      <xdr:colOff>63500</xdr:colOff>
      <xdr:row>58</xdr:row>
      <xdr:rowOff>116056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21007"/>
          <a:ext cx="838200" cy="3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10997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12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159570</xdr:rowOff>
    </xdr:from>
    <xdr:to>
      <xdr:col>24</xdr:col>
      <xdr:colOff>114300</xdr:colOff>
      <xdr:row>57</xdr:row>
      <xdr:rowOff>89720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7696</xdr:rowOff>
    </xdr:from>
    <xdr:to>
      <xdr:col>19</xdr:col>
      <xdr:colOff>177800</xdr:colOff>
      <xdr:row>58</xdr:row>
      <xdr:rowOff>116056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51796"/>
          <a:ext cx="889000" cy="10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20634</xdr:rowOff>
    </xdr:from>
    <xdr:to>
      <xdr:col>20</xdr:col>
      <xdr:colOff>38100</xdr:colOff>
      <xdr:row>57</xdr:row>
      <xdr:rowOff>122234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138761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168775</xdr:rowOff>
    </xdr:from>
    <xdr:to>
      <xdr:col>15</xdr:col>
      <xdr:colOff>50800</xdr:colOff>
      <xdr:row>58</xdr:row>
      <xdr:rowOff>7696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41425"/>
          <a:ext cx="889000" cy="1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41848</xdr:rowOff>
    </xdr:from>
    <xdr:to>
      <xdr:col>15</xdr:col>
      <xdr:colOff>101600</xdr:colOff>
      <xdr:row>57</xdr:row>
      <xdr:rowOff>143448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159975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58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168775</xdr:rowOff>
    </xdr:from>
    <xdr:to>
      <xdr:col>10</xdr:col>
      <xdr:colOff>114300</xdr:colOff>
      <xdr:row>58</xdr:row>
      <xdr:rowOff>30488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41425"/>
          <a:ext cx="889000" cy="3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74505</xdr:rowOff>
    </xdr:from>
    <xdr:to>
      <xdr:col>10</xdr:col>
      <xdr:colOff>165100</xdr:colOff>
      <xdr:row>58</xdr:row>
      <xdr:rowOff>4655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21182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79135</xdr:rowOff>
    </xdr:from>
    <xdr:to>
      <xdr:col>6</xdr:col>
      <xdr:colOff>38100</xdr:colOff>
      <xdr:row>58</xdr:row>
      <xdr:rowOff>9285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25812</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6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26107</xdr:rowOff>
    </xdr:from>
    <xdr:to>
      <xdr:col>24</xdr:col>
      <xdr:colOff>114300</xdr:colOff>
      <xdr:row>58</xdr:row>
      <xdr:rowOff>127707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7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112484</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8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65256</xdr:rowOff>
    </xdr:from>
    <xdr:to>
      <xdr:col>20</xdr:col>
      <xdr:colOff>38100</xdr:colOff>
      <xdr:row>58</xdr:row>
      <xdr:rowOff>166856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0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157983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128346</xdr:rowOff>
    </xdr:from>
    <xdr:to>
      <xdr:col>15</xdr:col>
      <xdr:colOff>101600</xdr:colOff>
      <xdr:row>58</xdr:row>
      <xdr:rowOff>58496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49623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99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117975</xdr:rowOff>
    </xdr:from>
    <xdr:to>
      <xdr:col>10</xdr:col>
      <xdr:colOff>165100</xdr:colOff>
      <xdr:row>58</xdr:row>
      <xdr:rowOff>48125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9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39252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8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151138</xdr:rowOff>
    </xdr:from>
    <xdr:to>
      <xdr:col>6</xdr:col>
      <xdr:colOff>38100</xdr:colOff>
      <xdr:row>58</xdr:row>
      <xdr:rowOff>81288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72415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1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120726</xdr:rowOff>
    </xdr:from>
    <xdr:to>
      <xdr:col>24</xdr:col>
      <xdr:colOff>62865</xdr:colOff>
      <xdr:row>78</xdr:row>
      <xdr:rowOff>130191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93676"/>
          <a:ext cx="1270" cy="120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134018</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130191</xdr:rowOff>
    </xdr:from>
    <xdr:to>
      <xdr:col>24</xdr:col>
      <xdr:colOff>152400</xdr:colOff>
      <xdr:row>78</xdr:row>
      <xdr:rowOff>130191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67403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6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269,990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120726</xdr:rowOff>
    </xdr:from>
    <xdr:to>
      <xdr:col>24</xdr:col>
      <xdr:colOff>152400</xdr:colOff>
      <xdr:row>71</xdr:row>
      <xdr:rowOff>120726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93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103887</xdr:rowOff>
    </xdr:from>
    <xdr:to>
      <xdr:col>24</xdr:col>
      <xdr:colOff>63500</xdr:colOff>
      <xdr:row>77</xdr:row>
      <xdr:rowOff>168442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305537"/>
          <a:ext cx="838200" cy="6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98099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68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75222</xdr:rowOff>
    </xdr:from>
    <xdr:to>
      <xdr:col>24</xdr:col>
      <xdr:colOff>114300</xdr:colOff>
      <xdr:row>77</xdr:row>
      <xdr:rowOff>5372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168442</xdr:rowOff>
    </xdr:from>
    <xdr:to>
      <xdr:col>19</xdr:col>
      <xdr:colOff>177800</xdr:colOff>
      <xdr:row>77</xdr:row>
      <xdr:rowOff>169052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70092"/>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117049</xdr:rowOff>
    </xdr:from>
    <xdr:to>
      <xdr:col>20</xdr:col>
      <xdr:colOff>38100</xdr:colOff>
      <xdr:row>77</xdr:row>
      <xdr:rowOff>47199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63725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82299</xdr:rowOff>
    </xdr:from>
    <xdr:to>
      <xdr:col>15</xdr:col>
      <xdr:colOff>50800</xdr:colOff>
      <xdr:row>77</xdr:row>
      <xdr:rowOff>169052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283949"/>
          <a:ext cx="889000" cy="8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120173</xdr:rowOff>
    </xdr:from>
    <xdr:to>
      <xdr:col>15</xdr:col>
      <xdr:colOff>101600</xdr:colOff>
      <xdr:row>77</xdr:row>
      <xdr:rowOff>50323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66850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2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82299</xdr:rowOff>
    </xdr:from>
    <xdr:to>
      <xdr:col>10</xdr:col>
      <xdr:colOff>114300</xdr:colOff>
      <xdr:row>78</xdr:row>
      <xdr:rowOff>68644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83949"/>
          <a:ext cx="889000" cy="15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147848</xdr:rowOff>
    </xdr:from>
    <xdr:to>
      <xdr:col>10</xdr:col>
      <xdr:colOff>165100</xdr:colOff>
      <xdr:row>77</xdr:row>
      <xdr:rowOff>77998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94525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20282</xdr:rowOff>
    </xdr:from>
    <xdr:to>
      <xdr:col>6</xdr:col>
      <xdr:colOff>38100</xdr:colOff>
      <xdr:row>77</xdr:row>
      <xdr:rowOff>121882</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138409</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9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53087</xdr:rowOff>
    </xdr:from>
    <xdr:to>
      <xdr:col>24</xdr:col>
      <xdr:colOff>114300</xdr:colOff>
      <xdr:row>77</xdr:row>
      <xdr:rowOff>154687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5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31514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33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117642</xdr:rowOff>
    </xdr:from>
    <xdr:to>
      <xdr:col>20</xdr:col>
      <xdr:colOff>38100</xdr:colOff>
      <xdr:row>78</xdr:row>
      <xdr:rowOff>47792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1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38919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12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118252</xdr:rowOff>
    </xdr:from>
    <xdr:to>
      <xdr:col>15</xdr:col>
      <xdr:colOff>101600</xdr:colOff>
      <xdr:row>78</xdr:row>
      <xdr:rowOff>48402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1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39529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12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31499</xdr:rowOff>
    </xdr:from>
    <xdr:to>
      <xdr:col>10</xdr:col>
      <xdr:colOff>165100</xdr:colOff>
      <xdr:row>77</xdr:row>
      <xdr:rowOff>133099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3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124226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25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17844</xdr:rowOff>
    </xdr:from>
    <xdr:to>
      <xdr:col>6</xdr:col>
      <xdr:colOff>38100</xdr:colOff>
      <xdr:row>78</xdr:row>
      <xdr:rowOff>119444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9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110571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8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864</xdr:rowOff>
    </xdr:from>
    <xdr:to>
      <xdr:col>24</xdr:col>
      <xdr:colOff>62865</xdr:colOff>
      <xdr:row>98</xdr:row>
      <xdr:rowOff>63957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31364"/>
          <a:ext cx="1270" cy="143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67784</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6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63957</xdr:rowOff>
    </xdr:from>
    <xdr:to>
      <xdr:col>24</xdr:col>
      <xdr:colOff>152400</xdr:colOff>
      <xdr:row>98</xdr:row>
      <xdr:rowOff>63957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6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118991</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0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864</xdr:rowOff>
    </xdr:from>
    <xdr:to>
      <xdr:col>24</xdr:col>
      <xdr:colOff>152400</xdr:colOff>
      <xdr:row>90</xdr:row>
      <xdr:rowOff>864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3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44624</xdr:rowOff>
    </xdr:from>
    <xdr:to>
      <xdr:col>24</xdr:col>
      <xdr:colOff>63500</xdr:colOff>
      <xdr:row>98</xdr:row>
      <xdr:rowOff>45571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846724"/>
          <a:ext cx="8382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162144</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27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139267</xdr:rowOff>
    </xdr:from>
    <xdr:to>
      <xdr:col>24</xdr:col>
      <xdr:colOff>114300</xdr:colOff>
      <xdr:row>96</xdr:row>
      <xdr:rowOff>69417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45571</xdr:rowOff>
    </xdr:from>
    <xdr:to>
      <xdr:col>19</xdr:col>
      <xdr:colOff>177800</xdr:colOff>
      <xdr:row>98</xdr:row>
      <xdr:rowOff>48881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847671"/>
          <a:ext cx="889000" cy="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149685</xdr:rowOff>
    </xdr:from>
    <xdr:to>
      <xdr:col>20</xdr:col>
      <xdr:colOff>38100</xdr:colOff>
      <xdr:row>96</xdr:row>
      <xdr:rowOff>79835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96362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2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48881</xdr:rowOff>
    </xdr:from>
    <xdr:to>
      <xdr:col>15</xdr:col>
      <xdr:colOff>50800</xdr:colOff>
      <xdr:row>98</xdr:row>
      <xdr:rowOff>59266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850981"/>
          <a:ext cx="889000" cy="1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165874</xdr:rowOff>
    </xdr:from>
    <xdr:to>
      <xdr:col>15</xdr:col>
      <xdr:colOff>101600</xdr:colOff>
      <xdr:row>96</xdr:row>
      <xdr:rowOff>96024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112551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2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59266</xdr:rowOff>
    </xdr:from>
    <xdr:to>
      <xdr:col>10</xdr:col>
      <xdr:colOff>114300</xdr:colOff>
      <xdr:row>98</xdr:row>
      <xdr:rowOff>61736</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861366"/>
          <a:ext cx="889000" cy="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163348</xdr:rowOff>
    </xdr:from>
    <xdr:to>
      <xdr:col>10</xdr:col>
      <xdr:colOff>165100</xdr:colOff>
      <xdr:row>96</xdr:row>
      <xdr:rowOff>93498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110025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2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11894</xdr:rowOff>
    </xdr:from>
    <xdr:to>
      <xdr:col>6</xdr:col>
      <xdr:colOff>38100</xdr:colOff>
      <xdr:row>96</xdr:row>
      <xdr:rowOff>113494</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47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130021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24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165274</xdr:rowOff>
    </xdr:from>
    <xdr:to>
      <xdr:col>24</xdr:col>
      <xdr:colOff>114300</xdr:colOff>
      <xdr:row>98</xdr:row>
      <xdr:rowOff>95424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79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80201</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71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166221</xdr:rowOff>
    </xdr:from>
    <xdr:to>
      <xdr:col>20</xdr:col>
      <xdr:colOff>38100</xdr:colOff>
      <xdr:row>98</xdr:row>
      <xdr:rowOff>96371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79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87498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8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169531</xdr:rowOff>
    </xdr:from>
    <xdr:to>
      <xdr:col>15</xdr:col>
      <xdr:colOff>101600</xdr:colOff>
      <xdr:row>98</xdr:row>
      <xdr:rowOff>99681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80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90808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89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8466</xdr:rowOff>
    </xdr:from>
    <xdr:to>
      <xdr:col>10</xdr:col>
      <xdr:colOff>165100</xdr:colOff>
      <xdr:row>98</xdr:row>
      <xdr:rowOff>110066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81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101193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90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10936</xdr:rowOff>
    </xdr:from>
    <xdr:to>
      <xdr:col>6</xdr:col>
      <xdr:colOff>38100</xdr:colOff>
      <xdr:row>98</xdr:row>
      <xdr:rowOff>112536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81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103663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90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165989</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38039"/>
          <a:ext cx="1270" cy="1592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112666</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1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165989</xdr:rowOff>
    </xdr:from>
    <xdr:to>
      <xdr:col>55</xdr:col>
      <xdr:colOff>88900</xdr:colOff>
      <xdr:row>29</xdr:row>
      <xdr:rowOff>165989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3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74168</xdr:rowOff>
    </xdr:from>
    <xdr:to>
      <xdr:col>55</xdr:col>
      <xdr:colOff>0</xdr:colOff>
      <xdr:row>38</xdr:row>
      <xdr:rowOff>83312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5892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136542</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087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113665</xdr:rowOff>
    </xdr:from>
    <xdr:to>
      <xdr:col>55</xdr:col>
      <xdr:colOff>50800</xdr:colOff>
      <xdr:row>38</xdr:row>
      <xdr:rowOff>43815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76835</xdr:rowOff>
    </xdr:from>
    <xdr:to>
      <xdr:col>50</xdr:col>
      <xdr:colOff>114300</xdr:colOff>
      <xdr:row>38</xdr:row>
      <xdr:rowOff>83312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591935"/>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82042</xdr:rowOff>
    </xdr:from>
    <xdr:to>
      <xdr:col>50</xdr:col>
      <xdr:colOff>165100</xdr:colOff>
      <xdr:row>38</xdr:row>
      <xdr:rowOff>12192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28719</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76835</xdr:rowOff>
    </xdr:from>
    <xdr:to>
      <xdr:col>45</xdr:col>
      <xdr:colOff>177800</xdr:colOff>
      <xdr:row>38</xdr:row>
      <xdr:rowOff>89789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591935"/>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96520</xdr:rowOff>
    </xdr:from>
    <xdr:to>
      <xdr:col>46</xdr:col>
      <xdr:colOff>38100</xdr:colOff>
      <xdr:row>38</xdr:row>
      <xdr:rowOff>26670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43197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89789</xdr:rowOff>
    </xdr:from>
    <xdr:to>
      <xdr:col>41</xdr:col>
      <xdr:colOff>50800</xdr:colOff>
      <xdr:row>38</xdr:row>
      <xdr:rowOff>98171</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604889"/>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75565</xdr:rowOff>
    </xdr:from>
    <xdr:to>
      <xdr:col>41</xdr:col>
      <xdr:colOff>101600</xdr:colOff>
      <xdr:row>38</xdr:row>
      <xdr:rowOff>5715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22242</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170451</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23368</xdr:rowOff>
    </xdr:from>
    <xdr:to>
      <xdr:col>55</xdr:col>
      <xdr:colOff>50800</xdr:colOff>
      <xdr:row>38</xdr:row>
      <xdr:rowOff>124968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1795</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16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32512</xdr:rowOff>
    </xdr:from>
    <xdr:to>
      <xdr:col>50</xdr:col>
      <xdr:colOff>165100</xdr:colOff>
      <xdr:row>38</xdr:row>
      <xdr:rowOff>134112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4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125239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40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26035</xdr:rowOff>
    </xdr:from>
    <xdr:to>
      <xdr:col>46</xdr:col>
      <xdr:colOff>38100</xdr:colOff>
      <xdr:row>38</xdr:row>
      <xdr:rowOff>127635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118762</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33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38989</xdr:rowOff>
    </xdr:from>
    <xdr:to>
      <xdr:col>41</xdr:col>
      <xdr:colOff>101600</xdr:colOff>
      <xdr:row>38</xdr:row>
      <xdr:rowOff>140589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5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131716</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46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47371</xdr:rowOff>
    </xdr:from>
    <xdr:to>
      <xdr:col>36</xdr:col>
      <xdr:colOff>165100</xdr:colOff>
      <xdr:row>38</xdr:row>
      <xdr:rowOff>148971</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6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140098</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55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59195</xdr:rowOff>
    </xdr:from>
    <xdr:to>
      <xdr:col>54</xdr:col>
      <xdr:colOff>189865</xdr:colOff>
      <xdr:row>59</xdr:row>
      <xdr:rowOff>21057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31695"/>
          <a:ext cx="1270" cy="150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24884</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4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21057</xdr:rowOff>
    </xdr:from>
    <xdr:to>
      <xdr:col>55</xdr:col>
      <xdr:colOff>88900</xdr:colOff>
      <xdr:row>59</xdr:row>
      <xdr:rowOff>21057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3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5872</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0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59195</xdr:rowOff>
    </xdr:from>
    <xdr:to>
      <xdr:col>55</xdr:col>
      <xdr:colOff>88900</xdr:colOff>
      <xdr:row>50</xdr:row>
      <xdr:rowOff>59195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3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52769</xdr:rowOff>
    </xdr:from>
    <xdr:to>
      <xdr:col>55</xdr:col>
      <xdr:colOff>0</xdr:colOff>
      <xdr:row>57</xdr:row>
      <xdr:rowOff>56490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825419"/>
          <a:ext cx="838200" cy="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163987</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593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141110</xdr:rowOff>
    </xdr:from>
    <xdr:to>
      <xdr:col>55</xdr:col>
      <xdr:colOff>50800</xdr:colOff>
      <xdr:row>57</xdr:row>
      <xdr:rowOff>71260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7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31229</xdr:rowOff>
    </xdr:from>
    <xdr:to>
      <xdr:col>50</xdr:col>
      <xdr:colOff>114300</xdr:colOff>
      <xdr:row>57</xdr:row>
      <xdr:rowOff>52769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9803879"/>
          <a:ext cx="889000" cy="2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144767</xdr:rowOff>
    </xdr:from>
    <xdr:to>
      <xdr:col>50</xdr:col>
      <xdr:colOff>165100</xdr:colOff>
      <xdr:row>57</xdr:row>
      <xdr:rowOff>74917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91444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52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136627</xdr:rowOff>
    </xdr:from>
    <xdr:to>
      <xdr:col>45</xdr:col>
      <xdr:colOff>177800</xdr:colOff>
      <xdr:row>57</xdr:row>
      <xdr:rowOff>31229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737827"/>
          <a:ext cx="889000" cy="6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119647</xdr:rowOff>
    </xdr:from>
    <xdr:to>
      <xdr:col>46</xdr:col>
      <xdr:colOff>38100</xdr:colOff>
      <xdr:row>57</xdr:row>
      <xdr:rowOff>49797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66324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154051</xdr:rowOff>
    </xdr:from>
    <xdr:to>
      <xdr:col>41</xdr:col>
      <xdr:colOff>50800</xdr:colOff>
      <xdr:row>56</xdr:row>
      <xdr:rowOff>136627</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583801"/>
          <a:ext cx="889000" cy="15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154242</xdr:rowOff>
    </xdr:from>
    <xdr:to>
      <xdr:col>41</xdr:col>
      <xdr:colOff>101600</xdr:colOff>
      <xdr:row>57</xdr:row>
      <xdr:rowOff>84392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75519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84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123393</xdr:rowOff>
    </xdr:from>
    <xdr:to>
      <xdr:col>36</xdr:col>
      <xdr:colOff>165100</xdr:colOff>
      <xdr:row>57</xdr:row>
      <xdr:rowOff>53543</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44670</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81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5690</xdr:rowOff>
    </xdr:from>
    <xdr:to>
      <xdr:col>55</xdr:col>
      <xdr:colOff>50800</xdr:colOff>
      <xdr:row>57</xdr:row>
      <xdr:rowOff>107290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7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155567</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75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1969</xdr:rowOff>
    </xdr:from>
    <xdr:to>
      <xdr:col>50</xdr:col>
      <xdr:colOff>165100</xdr:colOff>
      <xdr:row>57</xdr:row>
      <xdr:rowOff>103569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77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94696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86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151879</xdr:rowOff>
    </xdr:from>
    <xdr:to>
      <xdr:col>46</xdr:col>
      <xdr:colOff>38100</xdr:colOff>
      <xdr:row>57</xdr:row>
      <xdr:rowOff>82029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75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73156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84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85827</xdr:rowOff>
    </xdr:from>
    <xdr:to>
      <xdr:col>41</xdr:col>
      <xdr:colOff>101600</xdr:colOff>
      <xdr:row>57</xdr:row>
      <xdr:rowOff>15977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68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32504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46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103251</xdr:rowOff>
    </xdr:from>
    <xdr:to>
      <xdr:col>36</xdr:col>
      <xdr:colOff>165100</xdr:colOff>
      <xdr:row>56</xdr:row>
      <xdr:rowOff>33401</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53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49928</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30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57036</xdr:rowOff>
    </xdr:from>
    <xdr:to>
      <xdr:col>54</xdr:col>
      <xdr:colOff>189865</xdr:colOff>
      <xdr:row>79</xdr:row>
      <xdr:rowOff>34379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29986"/>
          <a:ext cx="1270" cy="134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38206</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8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34379</xdr:rowOff>
    </xdr:from>
    <xdr:to>
      <xdr:col>55</xdr:col>
      <xdr:colOff>88900</xdr:colOff>
      <xdr:row>79</xdr:row>
      <xdr:rowOff>34379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7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3713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0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57036</xdr:rowOff>
    </xdr:from>
    <xdr:to>
      <xdr:col>55</xdr:col>
      <xdr:colOff>88900</xdr:colOff>
      <xdr:row>71</xdr:row>
      <xdr:rowOff>57036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2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33668</xdr:rowOff>
    </xdr:from>
    <xdr:to>
      <xdr:col>55</xdr:col>
      <xdr:colOff>0</xdr:colOff>
      <xdr:row>79</xdr:row>
      <xdr:rowOff>33770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578218"/>
          <a:ext cx="8382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121023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51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98146</xdr:rowOff>
    </xdr:from>
    <xdr:to>
      <xdr:col>55</xdr:col>
      <xdr:colOff>50800</xdr:colOff>
      <xdr:row>78</xdr:row>
      <xdr:rowOff>28296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33668</xdr:rowOff>
    </xdr:from>
    <xdr:to>
      <xdr:col>50</xdr:col>
      <xdr:colOff>114300</xdr:colOff>
      <xdr:row>79</xdr:row>
      <xdr:rowOff>34900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578218"/>
          <a:ext cx="889000" cy="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141185</xdr:rowOff>
    </xdr:from>
    <xdr:to>
      <xdr:col>50</xdr:col>
      <xdr:colOff>165100</xdr:colOff>
      <xdr:row>78</xdr:row>
      <xdr:rowOff>71335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87862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33922</xdr:rowOff>
    </xdr:from>
    <xdr:to>
      <xdr:col>45</xdr:col>
      <xdr:colOff>177800</xdr:colOff>
      <xdr:row>79</xdr:row>
      <xdr:rowOff>34900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578472"/>
          <a:ext cx="8890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131787</xdr:rowOff>
    </xdr:from>
    <xdr:to>
      <xdr:col>46</xdr:col>
      <xdr:colOff>38100</xdr:colOff>
      <xdr:row>78</xdr:row>
      <xdr:rowOff>61937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78464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14312</xdr:rowOff>
    </xdr:from>
    <xdr:to>
      <xdr:col>41</xdr:col>
      <xdr:colOff>50800</xdr:colOff>
      <xdr:row>79</xdr:row>
      <xdr:rowOff>33922</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558862"/>
          <a:ext cx="889000" cy="1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166663</xdr:rowOff>
    </xdr:from>
    <xdr:to>
      <xdr:col>41</xdr:col>
      <xdr:colOff>101600</xdr:colOff>
      <xdr:row>78</xdr:row>
      <xdr:rowOff>96813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113340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159144</xdr:rowOff>
    </xdr:from>
    <xdr:to>
      <xdr:col>36</xdr:col>
      <xdr:colOff>165100</xdr:colOff>
      <xdr:row>78</xdr:row>
      <xdr:rowOff>89294</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105821</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154420</xdr:rowOff>
    </xdr:from>
    <xdr:to>
      <xdr:col>55</xdr:col>
      <xdr:colOff>50800</xdr:colOff>
      <xdr:row>79</xdr:row>
      <xdr:rowOff>84570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5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69347</xdr:rowOff>
    </xdr:from>
    <xdr:ext cx="378565"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442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154318</xdr:rowOff>
    </xdr:from>
    <xdr:to>
      <xdr:col>50</xdr:col>
      <xdr:colOff>165100</xdr:colOff>
      <xdr:row>79</xdr:row>
      <xdr:rowOff>84468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5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75595</xdr:rowOff>
    </xdr:from>
    <xdr:ext cx="378565"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50017" y="13620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155550</xdr:rowOff>
    </xdr:from>
    <xdr:to>
      <xdr:col>46</xdr:col>
      <xdr:colOff>38100</xdr:colOff>
      <xdr:row>79</xdr:row>
      <xdr:rowOff>85700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5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76827</xdr:rowOff>
    </xdr:from>
    <xdr:ext cx="378565"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61017" y="13621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154572</xdr:rowOff>
    </xdr:from>
    <xdr:to>
      <xdr:col>41</xdr:col>
      <xdr:colOff>101600</xdr:colOff>
      <xdr:row>79</xdr:row>
      <xdr:rowOff>84722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5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75849</xdr:rowOff>
    </xdr:from>
    <xdr:ext cx="378565"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72017" y="13620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134962</xdr:rowOff>
    </xdr:from>
    <xdr:to>
      <xdr:col>36</xdr:col>
      <xdr:colOff>165100</xdr:colOff>
      <xdr:row>79</xdr:row>
      <xdr:rowOff>65112</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50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56239</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60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94391</xdr:rowOff>
    </xdr:from>
    <xdr:to>
      <xdr:col>54</xdr:col>
      <xdr:colOff>189865</xdr:colOff>
      <xdr:row>98</xdr:row>
      <xdr:rowOff>79355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867791"/>
          <a:ext cx="1270" cy="101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83182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79355</xdr:rowOff>
    </xdr:from>
    <xdr:to>
      <xdr:col>55</xdr:col>
      <xdr:colOff>88900</xdr:colOff>
      <xdr:row>98</xdr:row>
      <xdr:rowOff>79355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8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41068</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64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94391</xdr:rowOff>
    </xdr:from>
    <xdr:to>
      <xdr:col>55</xdr:col>
      <xdr:colOff>88900</xdr:colOff>
      <xdr:row>92</xdr:row>
      <xdr:rowOff>94391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867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143376</xdr:rowOff>
    </xdr:from>
    <xdr:to>
      <xdr:col>55</xdr:col>
      <xdr:colOff>0</xdr:colOff>
      <xdr:row>97</xdr:row>
      <xdr:rowOff>167639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774026"/>
          <a:ext cx="838200" cy="2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22330</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81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170903</xdr:rowOff>
    </xdr:from>
    <xdr:to>
      <xdr:col>55</xdr:col>
      <xdr:colOff>50800</xdr:colOff>
      <xdr:row>97</xdr:row>
      <xdr:rowOff>101053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143376</xdr:rowOff>
    </xdr:from>
    <xdr:to>
      <xdr:col>50</xdr:col>
      <xdr:colOff>114300</xdr:colOff>
      <xdr:row>97</xdr:row>
      <xdr:rowOff>169176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774026"/>
          <a:ext cx="889000" cy="2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161128</xdr:rowOff>
    </xdr:from>
    <xdr:to>
      <xdr:col>50</xdr:col>
      <xdr:colOff>165100</xdr:colOff>
      <xdr:row>97</xdr:row>
      <xdr:rowOff>91278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107805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9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169176</xdr:rowOff>
    </xdr:from>
    <xdr:to>
      <xdr:col>45</xdr:col>
      <xdr:colOff>177800</xdr:colOff>
      <xdr:row>98</xdr:row>
      <xdr:rowOff>1657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799826"/>
          <a:ext cx="889000" cy="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1191</xdr:rowOff>
    </xdr:from>
    <xdr:to>
      <xdr:col>46</xdr:col>
      <xdr:colOff>38100</xdr:colOff>
      <xdr:row>97</xdr:row>
      <xdr:rowOff>102791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119318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0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1160</xdr:rowOff>
    </xdr:from>
    <xdr:to>
      <xdr:col>41</xdr:col>
      <xdr:colOff>50800</xdr:colOff>
      <xdr:row>98</xdr:row>
      <xdr:rowOff>1657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803260"/>
          <a:ext cx="889000" cy="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19048</xdr:rowOff>
    </xdr:from>
    <xdr:to>
      <xdr:col>41</xdr:col>
      <xdr:colOff>101600</xdr:colOff>
      <xdr:row>97</xdr:row>
      <xdr:rowOff>120648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137175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2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7062</xdr:rowOff>
    </xdr:from>
    <xdr:to>
      <xdr:col>36</xdr:col>
      <xdr:colOff>165100</xdr:colOff>
      <xdr:row>97</xdr:row>
      <xdr:rowOff>108662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125189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1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116839</xdr:rowOff>
    </xdr:from>
    <xdr:to>
      <xdr:col>55</xdr:col>
      <xdr:colOff>50800</xdr:colOff>
      <xdr:row>98</xdr:row>
      <xdr:rowOff>46989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4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31766</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92576</xdr:rowOff>
    </xdr:from>
    <xdr:to>
      <xdr:col>50</xdr:col>
      <xdr:colOff>165100</xdr:colOff>
      <xdr:row>98</xdr:row>
      <xdr:rowOff>22726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2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13853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118376</xdr:rowOff>
    </xdr:from>
    <xdr:to>
      <xdr:col>46</xdr:col>
      <xdr:colOff>38100</xdr:colOff>
      <xdr:row>98</xdr:row>
      <xdr:rowOff>48526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39653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4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122307</xdr:rowOff>
    </xdr:from>
    <xdr:to>
      <xdr:col>41</xdr:col>
      <xdr:colOff>101600</xdr:colOff>
      <xdr:row>98</xdr:row>
      <xdr:rowOff>52457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43584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4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121810</xdr:rowOff>
    </xdr:from>
    <xdr:to>
      <xdr:col>36</xdr:col>
      <xdr:colOff>165100</xdr:colOff>
      <xdr:row>98</xdr:row>
      <xdr:rowOff>51960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5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43087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4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139069</xdr:rowOff>
    </xdr:from>
    <xdr:to>
      <xdr:col>85</xdr:col>
      <xdr:colOff>126364</xdr:colOff>
      <xdr:row>38</xdr:row>
      <xdr:rowOff>120432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82569"/>
          <a:ext cx="1269" cy="1352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124259</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120432</xdr:rowOff>
    </xdr:from>
    <xdr:to>
      <xdr:col>86</xdr:col>
      <xdr:colOff>25400</xdr:colOff>
      <xdr:row>38</xdr:row>
      <xdr:rowOff>120432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3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85746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139069</xdr:rowOff>
    </xdr:from>
    <xdr:to>
      <xdr:col>86</xdr:col>
      <xdr:colOff>25400</xdr:colOff>
      <xdr:row>30</xdr:row>
      <xdr:rowOff>139069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8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46845</xdr:rowOff>
    </xdr:from>
    <xdr:to>
      <xdr:col>85</xdr:col>
      <xdr:colOff>127000</xdr:colOff>
      <xdr:row>38</xdr:row>
      <xdr:rowOff>82147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561945"/>
          <a:ext cx="838200" cy="3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110395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282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87518</xdr:rowOff>
    </xdr:from>
    <xdr:to>
      <xdr:col>85</xdr:col>
      <xdr:colOff>177800</xdr:colOff>
      <xdr:row>38</xdr:row>
      <xdr:rowOff>17667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72589</xdr:rowOff>
    </xdr:from>
    <xdr:to>
      <xdr:col>81</xdr:col>
      <xdr:colOff>50800</xdr:colOff>
      <xdr:row>38</xdr:row>
      <xdr:rowOff>82147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587689"/>
          <a:ext cx="889000" cy="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81335</xdr:rowOff>
    </xdr:from>
    <xdr:to>
      <xdr:col>81</xdr:col>
      <xdr:colOff>101600</xdr:colOff>
      <xdr:row>38</xdr:row>
      <xdr:rowOff>11485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28012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72589</xdr:rowOff>
    </xdr:from>
    <xdr:to>
      <xdr:col>76</xdr:col>
      <xdr:colOff>114300</xdr:colOff>
      <xdr:row>38</xdr:row>
      <xdr:rowOff>94045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587689"/>
          <a:ext cx="889000" cy="2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113665</xdr:rowOff>
    </xdr:from>
    <xdr:to>
      <xdr:col>76</xdr:col>
      <xdr:colOff>165100</xdr:colOff>
      <xdr:row>38</xdr:row>
      <xdr:rowOff>43815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60342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47041</xdr:rowOff>
    </xdr:from>
    <xdr:to>
      <xdr:col>71</xdr:col>
      <xdr:colOff>177800</xdr:colOff>
      <xdr:row>38</xdr:row>
      <xdr:rowOff>94045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562141"/>
          <a:ext cx="889000" cy="4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117377</xdr:rowOff>
    </xdr:from>
    <xdr:to>
      <xdr:col>72</xdr:col>
      <xdr:colOff>38100</xdr:colOff>
      <xdr:row>38</xdr:row>
      <xdr:rowOff>47527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64054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89727</xdr:rowOff>
    </xdr:from>
    <xdr:to>
      <xdr:col>67</xdr:col>
      <xdr:colOff>101600</xdr:colOff>
      <xdr:row>38</xdr:row>
      <xdr:rowOff>19878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43337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36404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20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167495</xdr:rowOff>
    </xdr:from>
    <xdr:to>
      <xdr:col>85</xdr:col>
      <xdr:colOff>177800</xdr:colOff>
      <xdr:row>38</xdr:row>
      <xdr:rowOff>97645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1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82422</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42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31347</xdr:rowOff>
    </xdr:from>
    <xdr:to>
      <xdr:col>81</xdr:col>
      <xdr:colOff>101600</xdr:colOff>
      <xdr:row>38</xdr:row>
      <xdr:rowOff>132947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4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124074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63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21789</xdr:rowOff>
    </xdr:from>
    <xdr:to>
      <xdr:col>76</xdr:col>
      <xdr:colOff>165100</xdr:colOff>
      <xdr:row>38</xdr:row>
      <xdr:rowOff>123389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53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114516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62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43245</xdr:rowOff>
    </xdr:from>
    <xdr:to>
      <xdr:col>72</xdr:col>
      <xdr:colOff>38100</xdr:colOff>
      <xdr:row>38</xdr:row>
      <xdr:rowOff>144845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5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135972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65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167691</xdr:rowOff>
    </xdr:from>
    <xdr:to>
      <xdr:col>67</xdr:col>
      <xdr:colOff>101600</xdr:colOff>
      <xdr:row>38</xdr:row>
      <xdr:rowOff>97841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1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88968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60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100046</xdr:rowOff>
    </xdr:from>
    <xdr:to>
      <xdr:col>85</xdr:col>
      <xdr:colOff>126364</xdr:colOff>
      <xdr:row>58</xdr:row>
      <xdr:rowOff>111864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43996"/>
          <a:ext cx="1269" cy="121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115691</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111864</xdr:rowOff>
    </xdr:from>
    <xdr:to>
      <xdr:col>86</xdr:col>
      <xdr:colOff>25400</xdr:colOff>
      <xdr:row>58</xdr:row>
      <xdr:rowOff>111864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46723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61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100046</xdr:rowOff>
    </xdr:from>
    <xdr:to>
      <xdr:col>86</xdr:col>
      <xdr:colOff>25400</xdr:colOff>
      <xdr:row>51</xdr:row>
      <xdr:rowOff>100046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4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10404</xdr:rowOff>
    </xdr:from>
    <xdr:to>
      <xdr:col>85</xdr:col>
      <xdr:colOff>127000</xdr:colOff>
      <xdr:row>58</xdr:row>
      <xdr:rowOff>14088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954504"/>
          <a:ext cx="838200" cy="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81891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683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59014</xdr:rowOff>
    </xdr:from>
    <xdr:to>
      <xdr:col>85</xdr:col>
      <xdr:colOff>177800</xdr:colOff>
      <xdr:row>57</xdr:row>
      <xdr:rowOff>160614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126875</xdr:rowOff>
    </xdr:from>
    <xdr:to>
      <xdr:col>81</xdr:col>
      <xdr:colOff>50800</xdr:colOff>
      <xdr:row>58</xdr:row>
      <xdr:rowOff>10404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899525"/>
          <a:ext cx="889000" cy="5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94813</xdr:rowOff>
    </xdr:from>
    <xdr:to>
      <xdr:col>81</xdr:col>
      <xdr:colOff>101600</xdr:colOff>
      <xdr:row>58</xdr:row>
      <xdr:rowOff>24963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41490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118173</xdr:rowOff>
    </xdr:from>
    <xdr:to>
      <xdr:col>76</xdr:col>
      <xdr:colOff>114300</xdr:colOff>
      <xdr:row>57</xdr:row>
      <xdr:rowOff>126875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890823"/>
          <a:ext cx="889000" cy="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100966</xdr:rowOff>
    </xdr:from>
    <xdr:to>
      <xdr:col>76</xdr:col>
      <xdr:colOff>165100</xdr:colOff>
      <xdr:row>58</xdr:row>
      <xdr:rowOff>31116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22243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9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118173</xdr:rowOff>
    </xdr:from>
    <xdr:to>
      <xdr:col>71</xdr:col>
      <xdr:colOff>177800</xdr:colOff>
      <xdr:row>58</xdr:row>
      <xdr:rowOff>9147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890823"/>
          <a:ext cx="889000" cy="6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107299</xdr:rowOff>
    </xdr:from>
    <xdr:to>
      <xdr:col>72</xdr:col>
      <xdr:colOff>38100</xdr:colOff>
      <xdr:row>58</xdr:row>
      <xdr:rowOff>37449</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28576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9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112092</xdr:rowOff>
    </xdr:from>
    <xdr:to>
      <xdr:col>67</xdr:col>
      <xdr:colOff>101600</xdr:colOff>
      <xdr:row>58</xdr:row>
      <xdr:rowOff>42242</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58769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6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134738</xdr:rowOff>
    </xdr:from>
    <xdr:to>
      <xdr:col>85</xdr:col>
      <xdr:colOff>177800</xdr:colOff>
      <xdr:row>58</xdr:row>
      <xdr:rowOff>64888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90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49665</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82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131054</xdr:rowOff>
    </xdr:from>
    <xdr:to>
      <xdr:col>81</xdr:col>
      <xdr:colOff>101600</xdr:colOff>
      <xdr:row>58</xdr:row>
      <xdr:rowOff>61204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90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52331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99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76075</xdr:rowOff>
    </xdr:from>
    <xdr:to>
      <xdr:col>76</xdr:col>
      <xdr:colOff>165100</xdr:colOff>
      <xdr:row>58</xdr:row>
      <xdr:rowOff>6225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84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22752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62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67373</xdr:rowOff>
    </xdr:from>
    <xdr:to>
      <xdr:col>72</xdr:col>
      <xdr:colOff>38100</xdr:colOff>
      <xdr:row>57</xdr:row>
      <xdr:rowOff>168973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84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14050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6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129797</xdr:rowOff>
    </xdr:from>
    <xdr:to>
      <xdr:col>67</xdr:col>
      <xdr:colOff>101600</xdr:colOff>
      <xdr:row>58</xdr:row>
      <xdr:rowOff>59947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90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51074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99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119444</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92394"/>
          <a:ext cx="1269" cy="129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66121</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6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119444</xdr:rowOff>
    </xdr:from>
    <xdr:to>
      <xdr:col>86</xdr:col>
      <xdr:colOff>25400</xdr:colOff>
      <xdr:row>71</xdr:row>
      <xdr:rowOff>119444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104970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06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82093</xdr:rowOff>
    </xdr:from>
    <xdr:to>
      <xdr:col>85</xdr:col>
      <xdr:colOff>177800</xdr:colOff>
      <xdr:row>79</xdr:row>
      <xdr:rowOff>12243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5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105511</xdr:rowOff>
    </xdr:from>
    <xdr:to>
      <xdr:col>81</xdr:col>
      <xdr:colOff>101600</xdr:colOff>
      <xdr:row>79</xdr:row>
      <xdr:rowOff>35661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52188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145542</xdr:rowOff>
    </xdr:from>
    <xdr:to>
      <xdr:col>76</xdr:col>
      <xdr:colOff>165100</xdr:colOff>
      <xdr:row>79</xdr:row>
      <xdr:rowOff>75692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92219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29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123292</xdr:rowOff>
    </xdr:from>
    <xdr:to>
      <xdr:col>72</xdr:col>
      <xdr:colOff>38100</xdr:colOff>
      <xdr:row>79</xdr:row>
      <xdr:rowOff>53442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69969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144411</xdr:rowOff>
    </xdr:from>
    <xdr:to>
      <xdr:col>67</xdr:col>
      <xdr:colOff>101600</xdr:colOff>
      <xdr:row>79</xdr:row>
      <xdr:rowOff>74561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91088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156060</xdr:rowOff>
    </xdr:from>
    <xdr:to>
      <xdr:col>85</xdr:col>
      <xdr:colOff>126364</xdr:colOff>
      <xdr:row>99</xdr:row>
      <xdr:rowOff>18573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758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22400</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18573</xdr:rowOff>
    </xdr:from>
    <xdr:to>
      <xdr:col>86</xdr:col>
      <xdr:colOff>25400</xdr:colOff>
      <xdr:row>99</xdr:row>
      <xdr:rowOff>18573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92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102737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53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156060</xdr:rowOff>
    </xdr:from>
    <xdr:to>
      <xdr:col>86</xdr:col>
      <xdr:colOff>25400</xdr:colOff>
      <xdr:row>91</xdr:row>
      <xdr:rowOff>156060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75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161539</xdr:rowOff>
    </xdr:from>
    <xdr:to>
      <xdr:col>85</xdr:col>
      <xdr:colOff>127000</xdr:colOff>
      <xdr:row>97</xdr:row>
      <xdr:rowOff>166500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792189"/>
          <a:ext cx="8382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118978</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06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96101</xdr:rowOff>
    </xdr:from>
    <xdr:to>
      <xdr:col>85</xdr:col>
      <xdr:colOff>177800</xdr:colOff>
      <xdr:row>97</xdr:row>
      <xdr:rowOff>26251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129870</xdr:rowOff>
    </xdr:from>
    <xdr:to>
      <xdr:col>81</xdr:col>
      <xdr:colOff>50800</xdr:colOff>
      <xdr:row>97</xdr:row>
      <xdr:rowOff>166500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760520"/>
          <a:ext cx="889000" cy="3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109048</xdr:rowOff>
    </xdr:from>
    <xdr:to>
      <xdr:col>81</xdr:col>
      <xdr:colOff>101600</xdr:colOff>
      <xdr:row>97</xdr:row>
      <xdr:rowOff>39198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55725</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129870</xdr:rowOff>
    </xdr:from>
    <xdr:to>
      <xdr:col>76</xdr:col>
      <xdr:colOff>114300</xdr:colOff>
      <xdr:row>98</xdr:row>
      <xdr:rowOff>17276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760520"/>
          <a:ext cx="889000" cy="5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110525</xdr:rowOff>
    </xdr:from>
    <xdr:to>
      <xdr:col>76</xdr:col>
      <xdr:colOff>165100</xdr:colOff>
      <xdr:row>97</xdr:row>
      <xdr:rowOff>40675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57202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17276</xdr:rowOff>
    </xdr:from>
    <xdr:to>
      <xdr:col>71</xdr:col>
      <xdr:colOff>177800</xdr:colOff>
      <xdr:row>98</xdr:row>
      <xdr:rowOff>34514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819376"/>
          <a:ext cx="889000" cy="1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104239</xdr:rowOff>
    </xdr:from>
    <xdr:to>
      <xdr:col>72</xdr:col>
      <xdr:colOff>38100</xdr:colOff>
      <xdr:row>97</xdr:row>
      <xdr:rowOff>34389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50916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57231</xdr:rowOff>
    </xdr:from>
    <xdr:to>
      <xdr:col>67</xdr:col>
      <xdr:colOff>101600</xdr:colOff>
      <xdr:row>96</xdr:row>
      <xdr:rowOff>158831</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3908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110739</xdr:rowOff>
    </xdr:from>
    <xdr:to>
      <xdr:col>85</xdr:col>
      <xdr:colOff>177800</xdr:colOff>
      <xdr:row>98</xdr:row>
      <xdr:rowOff>40889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4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89166</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1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115700</xdr:rowOff>
    </xdr:from>
    <xdr:to>
      <xdr:col>81</xdr:col>
      <xdr:colOff>101600</xdr:colOff>
      <xdr:row>98</xdr:row>
      <xdr:rowOff>45850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4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36977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83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79070</xdr:rowOff>
    </xdr:from>
    <xdr:to>
      <xdr:col>76</xdr:col>
      <xdr:colOff>165100</xdr:colOff>
      <xdr:row>98</xdr:row>
      <xdr:rowOff>9220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0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347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80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137926</xdr:rowOff>
    </xdr:from>
    <xdr:to>
      <xdr:col>72</xdr:col>
      <xdr:colOff>38100</xdr:colOff>
      <xdr:row>98</xdr:row>
      <xdr:rowOff>68076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6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59203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86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155164</xdr:rowOff>
    </xdr:from>
    <xdr:to>
      <xdr:col>67</xdr:col>
      <xdr:colOff>101600</xdr:colOff>
      <xdr:row>98</xdr:row>
      <xdr:rowOff>85314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8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76441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87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41768</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528168"/>
          <a:ext cx="1269" cy="112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165158</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80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159895</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3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41768</xdr:rowOff>
    </xdr:from>
    <xdr:to>
      <xdr:col>116</xdr:col>
      <xdr:colOff>152400</xdr:colOff>
      <xdr:row>32</xdr:row>
      <xdr:rowOff>41768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52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82607</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26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59730</xdr:rowOff>
    </xdr:from>
    <xdr:to>
      <xdr:col>116</xdr:col>
      <xdr:colOff>114300</xdr:colOff>
      <xdr:row>38</xdr:row>
      <xdr:rowOff>161330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7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84191</xdr:rowOff>
    </xdr:from>
    <xdr:to>
      <xdr:col>112</xdr:col>
      <xdr:colOff>38100</xdr:colOff>
      <xdr:row>39</xdr:row>
      <xdr:rowOff>14341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30868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74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47117</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219317"/>
          <a:ext cx="889000" cy="43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82636</xdr:rowOff>
    </xdr:from>
    <xdr:to>
      <xdr:col>102</xdr:col>
      <xdr:colOff>165100</xdr:colOff>
      <xdr:row>39</xdr:row>
      <xdr:rowOff>12786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29313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67457</xdr:rowOff>
    </xdr:from>
    <xdr:to>
      <xdr:col>98</xdr:col>
      <xdr:colOff>38100</xdr:colOff>
      <xdr:row>38</xdr:row>
      <xdr:rowOff>169057</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8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160184</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675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38158</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53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167767</xdr:rowOff>
    </xdr:from>
    <xdr:to>
      <xdr:col>98</xdr:col>
      <xdr:colOff>38100</xdr:colOff>
      <xdr:row>36</xdr:row>
      <xdr:rowOff>97917</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16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114444</xdr:rowOff>
    </xdr:from>
    <xdr:ext cx="469744"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21428" y="594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総務費は、ふるさと納税関連経費が増加傾向で推移していたが、</a:t>
          </a:r>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30</a:t>
          </a:r>
          <a:r>
            <a:rPr kumimoji="1" lang="ja-JP" altLang="en-US" sz="1100" b="0" i="0" baseline="0">
              <a:solidFill>
                <a:schemeClr val="dk1"/>
              </a:solidFill>
              <a:effectLst/>
              <a:latin typeface="+mn-lt"/>
              <a:ea typeface="+mn-ea"/>
              <a:cs typeface="+mn-cs"/>
            </a:rPr>
            <a:t>年度に</a:t>
          </a:r>
          <a:r>
            <a:rPr kumimoji="1" lang="ja-JP" altLang="ja-JP" sz="1100" b="0" i="0" baseline="0">
              <a:solidFill>
                <a:schemeClr val="dk1"/>
              </a:solidFill>
              <a:effectLst/>
              <a:latin typeface="+mn-lt"/>
              <a:ea typeface="+mn-ea"/>
              <a:cs typeface="+mn-cs"/>
            </a:rPr>
            <a:t>返礼品の見直しに伴い減少した。</a:t>
          </a:r>
          <a:r>
            <a:rPr kumimoji="1" lang="ja-JP" altLang="en-US" sz="1100" b="0" i="0" baseline="0">
              <a:solidFill>
                <a:schemeClr val="dk1"/>
              </a:solidFill>
              <a:effectLst/>
              <a:latin typeface="+mn-lt"/>
              <a:ea typeface="+mn-ea"/>
              <a:cs typeface="+mn-cs"/>
            </a:rPr>
            <a:t>今後もコストとのバランスを考慮し適宜見直しを行う。</a:t>
          </a:r>
          <a:r>
            <a:rPr kumimoji="1" lang="ja-JP" altLang="ja-JP" sz="1100" b="0" i="0" baseline="0">
              <a:solidFill>
                <a:schemeClr val="dk1"/>
              </a:solidFill>
              <a:effectLst/>
              <a:latin typeface="+mn-lt"/>
              <a:ea typeface="+mn-ea"/>
              <a:cs typeface="+mn-cs"/>
            </a:rPr>
            <a:t>教育費と民生費（特に児童福祉費）が高い傾向にあるが、これは榛東村が子育て環境の整備に重点的に取り組んできたことによる。今後、給食センターや公民館の整備を控えているため、教育費の増加が見込まれるため、事業の取捨選択により、事業費の削減に努めていく。なお、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年度の諸支出金は、他会計の借入金の償還による支出があったためである。</a:t>
          </a:r>
          <a:endParaRPr lang="ja-JP" altLang="ja-JP" sz="1400">
            <a:effectLst/>
          </a:endParaRPr>
        </a:p>
        <a:p>
          <a:endParaRPr kumimoji="1" lang="ja-JP" altLang="en-US" sz="1300" b="1">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群馬県榛東村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年度と平成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年度については、扶助費等の増加により、財政調整基金の取崩しを行った</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令和元年度も</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取り崩</a:t>
          </a:r>
          <a:r>
            <a:rPr kumimoji="1" lang="ja-JP" altLang="en-US" sz="1100">
              <a:solidFill>
                <a:schemeClr val="dk1"/>
              </a:solidFill>
              <a:effectLst/>
              <a:latin typeface="+mn-lt"/>
              <a:ea typeface="+mn-ea"/>
              <a:cs typeface="+mn-cs"/>
            </a:rPr>
            <a:t>しを行ったものの</a:t>
          </a:r>
          <a:r>
            <a:rPr kumimoji="1" lang="ja-JP" altLang="ja-JP" sz="1100">
              <a:solidFill>
                <a:schemeClr val="dk1"/>
              </a:solidFill>
              <a:effectLst/>
              <a:latin typeface="+mn-lt"/>
              <a:ea typeface="+mn-ea"/>
              <a:cs typeface="+mn-cs"/>
            </a:rPr>
            <a:t>、実質収支額及び実質単年度収支</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も黒字となった。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今後も引き続き、慎重な財政運営に努めていく。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群馬県榛東村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一般会計の実質収支は黒字である。</a:t>
          </a:r>
          <a:r>
            <a:rPr kumimoji="1" lang="ja-JP" altLang="en-US" sz="1100" b="0" i="0" baseline="0">
              <a:solidFill>
                <a:schemeClr val="dk1"/>
              </a:solidFill>
              <a:effectLst/>
              <a:latin typeface="+mn-lt"/>
              <a:ea typeface="+mn-ea"/>
              <a:cs typeface="+mn-cs"/>
            </a:rPr>
            <a:t>農業集落集落排水事業特別会計において資金不足となったが、</a:t>
          </a:r>
          <a:r>
            <a:rPr kumimoji="1" lang="ja-JP" altLang="ja-JP" sz="1100" b="0" i="0" baseline="0">
              <a:solidFill>
                <a:schemeClr val="dk1"/>
              </a:solidFill>
              <a:effectLst/>
              <a:latin typeface="+mn-lt"/>
              <a:ea typeface="+mn-ea"/>
              <a:cs typeface="+mn-cs"/>
            </a:rPr>
            <a:t>その他全ての会計においても資金不足が生じていないため、連結赤字比率は該当がない。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年度決算における実質収支は、一般会計においては黒字額が増加し、全体で</a:t>
          </a:r>
          <a:r>
            <a:rPr kumimoji="1" lang="ja-JP" altLang="en-US" sz="1100" b="0" i="0" baseline="0">
              <a:solidFill>
                <a:schemeClr val="dk1"/>
              </a:solidFill>
              <a:effectLst/>
              <a:latin typeface="+mn-lt"/>
              <a:ea typeface="+mn-ea"/>
              <a:cs typeface="+mn-cs"/>
            </a:rPr>
            <a:t>も増加した。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27320\Desktop\&#12304;&#36001;&#25919;&#29366;&#27841;&#36039;&#26009;&#38598;&#12305;_103446_&#27035;&#26481;&#26449;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X53">
            <v>79</v>
          </cell>
          <cell r="CF53">
            <v>79.599999999999994</v>
          </cell>
          <cell r="CN53">
            <v>80</v>
          </cell>
        </row>
        <row r="55">
          <cell r="AN55" t="str">
            <v>類似団体内平均値</v>
          </cell>
          <cell r="BX55">
            <v>0</v>
          </cell>
          <cell r="CF55">
            <v>0</v>
          </cell>
          <cell r="CN55">
            <v>0</v>
          </cell>
        </row>
        <row r="57">
          <cell r="BX57">
            <v>52.1</v>
          </cell>
          <cell r="CF57">
            <v>59.1</v>
          </cell>
          <cell r="CN57">
            <v>59.8</v>
          </cell>
        </row>
        <row r="72">
          <cell r="BP72" t="str">
            <v>H27</v>
          </cell>
          <cell r="BX72" t="str">
            <v>H28</v>
          </cell>
          <cell r="CF72" t="str">
            <v>H29</v>
          </cell>
          <cell r="CN72" t="str">
            <v>H30</v>
          </cell>
          <cell r="CV72" t="str">
            <v>R01</v>
          </cell>
        </row>
        <row r="73">
          <cell r="AN73" t="str">
            <v>当該団体値</v>
          </cell>
        </row>
        <row r="75">
          <cell r="BP75">
            <v>7.4</v>
          </cell>
          <cell r="BX75">
            <v>8.1999999999999993</v>
          </cell>
          <cell r="CF75">
            <v>9</v>
          </cell>
          <cell r="CN75">
            <v>10</v>
          </cell>
          <cell r="CV75">
            <v>10</v>
          </cell>
        </row>
        <row r="77">
          <cell r="AN77" t="str">
            <v>類似団体内平均値</v>
          </cell>
          <cell r="BP77">
            <v>13.1</v>
          </cell>
          <cell r="BX77">
            <v>0</v>
          </cell>
          <cell r="CF77">
            <v>0</v>
          </cell>
          <cell r="CN77">
            <v>0</v>
          </cell>
          <cell r="CV77">
            <v>3.1</v>
          </cell>
        </row>
        <row r="79">
          <cell r="BP79">
            <v>8.9</v>
          </cell>
          <cell r="BX79">
            <v>7.9</v>
          </cell>
          <cell r="CF79">
            <v>7.9</v>
          </cell>
          <cell r="CN79">
            <v>7.8</v>
          </cell>
          <cell r="CV79">
            <v>7.9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5948385</v>
      </c>
      <c r="BO4" s="462"/>
      <c r="BP4" s="462"/>
      <c r="BQ4" s="462"/>
      <c r="BR4" s="462"/>
      <c r="BS4" s="462"/>
      <c r="BT4" s="462"/>
      <c r="BU4" s="463"/>
      <c r="BV4" s="461">
        <v>5601609</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7.7</v>
      </c>
      <c r="CU4" s="646"/>
      <c r="CV4" s="646"/>
      <c r="CW4" s="646"/>
      <c r="CX4" s="646"/>
      <c r="CY4" s="646"/>
      <c r="CZ4" s="646"/>
      <c r="DA4" s="647"/>
      <c r="DB4" s="645">
        <v>4.5999999999999996</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5646498</v>
      </c>
      <c r="BO5" s="467"/>
      <c r="BP5" s="467"/>
      <c r="BQ5" s="467"/>
      <c r="BR5" s="467"/>
      <c r="BS5" s="467"/>
      <c r="BT5" s="467"/>
      <c r="BU5" s="468"/>
      <c r="BV5" s="466">
        <v>5412398</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91.8</v>
      </c>
      <c r="CU5" s="437"/>
      <c r="CV5" s="437"/>
      <c r="CW5" s="437"/>
      <c r="CX5" s="437"/>
      <c r="CY5" s="437"/>
      <c r="CZ5" s="437"/>
      <c r="DA5" s="438"/>
      <c r="DB5" s="436">
        <v>94.2</v>
      </c>
      <c r="DC5" s="437"/>
      <c r="DD5" s="437"/>
      <c r="DE5" s="437"/>
      <c r="DF5" s="437"/>
      <c r="DG5" s="437"/>
      <c r="DH5" s="437"/>
      <c r="DI5" s="438"/>
      <c r="DJ5" s="186"/>
      <c r="DK5" s="186"/>
      <c r="DL5" s="186"/>
      <c r="DM5" s="186"/>
      <c r="DN5" s="186"/>
      <c r="DO5" s="186"/>
    </row>
    <row r="6" spans="1:119" ht="18.75" customHeight="1" x14ac:dyDescent="0.2">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301887</v>
      </c>
      <c r="BO6" s="467"/>
      <c r="BP6" s="467"/>
      <c r="BQ6" s="467"/>
      <c r="BR6" s="467"/>
      <c r="BS6" s="467"/>
      <c r="BT6" s="467"/>
      <c r="BU6" s="468"/>
      <c r="BV6" s="466">
        <v>189211</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96.3</v>
      </c>
      <c r="CU6" s="620"/>
      <c r="CV6" s="620"/>
      <c r="CW6" s="620"/>
      <c r="CX6" s="620"/>
      <c r="CY6" s="620"/>
      <c r="CZ6" s="620"/>
      <c r="DA6" s="621"/>
      <c r="DB6" s="619">
        <v>99.9</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101</v>
      </c>
      <c r="AV7" s="524"/>
      <c r="AW7" s="524"/>
      <c r="AX7" s="524"/>
      <c r="AY7" s="446" t="s">
        <v>105</v>
      </c>
      <c r="AZ7" s="447"/>
      <c r="BA7" s="447"/>
      <c r="BB7" s="447"/>
      <c r="BC7" s="447"/>
      <c r="BD7" s="447"/>
      <c r="BE7" s="447"/>
      <c r="BF7" s="447"/>
      <c r="BG7" s="447"/>
      <c r="BH7" s="447"/>
      <c r="BI7" s="447"/>
      <c r="BJ7" s="447"/>
      <c r="BK7" s="447"/>
      <c r="BL7" s="447"/>
      <c r="BM7" s="448"/>
      <c r="BN7" s="466">
        <v>47360</v>
      </c>
      <c r="BO7" s="467"/>
      <c r="BP7" s="467"/>
      <c r="BQ7" s="467"/>
      <c r="BR7" s="467"/>
      <c r="BS7" s="467"/>
      <c r="BT7" s="467"/>
      <c r="BU7" s="468"/>
      <c r="BV7" s="466">
        <v>39772</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3309380</v>
      </c>
      <c r="CU7" s="467"/>
      <c r="CV7" s="467"/>
      <c r="CW7" s="467"/>
      <c r="CX7" s="467"/>
      <c r="CY7" s="467"/>
      <c r="CZ7" s="467"/>
      <c r="DA7" s="468"/>
      <c r="DB7" s="466">
        <v>3282462</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254527</v>
      </c>
      <c r="BO8" s="467"/>
      <c r="BP8" s="467"/>
      <c r="BQ8" s="467"/>
      <c r="BR8" s="467"/>
      <c r="BS8" s="467"/>
      <c r="BT8" s="467"/>
      <c r="BU8" s="468"/>
      <c r="BV8" s="466">
        <v>149439</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0.56000000000000005</v>
      </c>
      <c r="CU8" s="580"/>
      <c r="CV8" s="580"/>
      <c r="CW8" s="580"/>
      <c r="CX8" s="580"/>
      <c r="CY8" s="580"/>
      <c r="CZ8" s="580"/>
      <c r="DA8" s="581"/>
      <c r="DB8" s="579">
        <v>0.56000000000000005</v>
      </c>
      <c r="DC8" s="580"/>
      <c r="DD8" s="580"/>
      <c r="DE8" s="580"/>
      <c r="DF8" s="580"/>
      <c r="DG8" s="580"/>
      <c r="DH8" s="580"/>
      <c r="DI8" s="581"/>
      <c r="DJ8" s="186"/>
      <c r="DK8" s="186"/>
      <c r="DL8" s="186"/>
      <c r="DM8" s="186"/>
      <c r="DN8" s="186"/>
      <c r="DO8" s="186"/>
    </row>
    <row r="9" spans="1:119" ht="18.75" customHeight="1" thickBot="1" x14ac:dyDescent="0.25">
      <c r="A9" s="187"/>
      <c r="B9" s="608" t="s">
        <v>111</v>
      </c>
      <c r="C9" s="609"/>
      <c r="D9" s="609"/>
      <c r="E9" s="609"/>
      <c r="F9" s="609"/>
      <c r="G9" s="609"/>
      <c r="H9" s="609"/>
      <c r="I9" s="609"/>
      <c r="J9" s="609"/>
      <c r="K9" s="529"/>
      <c r="L9" s="610" t="s">
        <v>112</v>
      </c>
      <c r="M9" s="611"/>
      <c r="N9" s="611"/>
      <c r="O9" s="611"/>
      <c r="P9" s="611"/>
      <c r="Q9" s="612"/>
      <c r="R9" s="613">
        <v>14329</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108</v>
      </c>
      <c r="AV9" s="524"/>
      <c r="AW9" s="524"/>
      <c r="AX9" s="524"/>
      <c r="AY9" s="446" t="s">
        <v>115</v>
      </c>
      <c r="AZ9" s="447"/>
      <c r="BA9" s="447"/>
      <c r="BB9" s="447"/>
      <c r="BC9" s="447"/>
      <c r="BD9" s="447"/>
      <c r="BE9" s="447"/>
      <c r="BF9" s="447"/>
      <c r="BG9" s="447"/>
      <c r="BH9" s="447"/>
      <c r="BI9" s="447"/>
      <c r="BJ9" s="447"/>
      <c r="BK9" s="447"/>
      <c r="BL9" s="447"/>
      <c r="BM9" s="448"/>
      <c r="BN9" s="466">
        <v>105088</v>
      </c>
      <c r="BO9" s="467"/>
      <c r="BP9" s="467"/>
      <c r="BQ9" s="467"/>
      <c r="BR9" s="467"/>
      <c r="BS9" s="467"/>
      <c r="BT9" s="467"/>
      <c r="BU9" s="468"/>
      <c r="BV9" s="466">
        <v>89372</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9.5</v>
      </c>
      <c r="CU9" s="437"/>
      <c r="CV9" s="437"/>
      <c r="CW9" s="437"/>
      <c r="CX9" s="437"/>
      <c r="CY9" s="437"/>
      <c r="CZ9" s="437"/>
      <c r="DA9" s="438"/>
      <c r="DB9" s="436">
        <v>10.199999999999999</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117</v>
      </c>
      <c r="M10" s="440"/>
      <c r="N10" s="440"/>
      <c r="O10" s="440"/>
      <c r="P10" s="440"/>
      <c r="Q10" s="441"/>
      <c r="R10" s="442">
        <v>14370</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2068</v>
      </c>
      <c r="BO10" s="467"/>
      <c r="BP10" s="467"/>
      <c r="BQ10" s="467"/>
      <c r="BR10" s="467"/>
      <c r="BS10" s="467"/>
      <c r="BT10" s="467"/>
      <c r="BU10" s="468"/>
      <c r="BV10" s="466">
        <v>1432</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93</v>
      </c>
      <c r="AV11" s="524"/>
      <c r="AW11" s="524"/>
      <c r="AX11" s="524"/>
      <c r="AY11" s="446" t="s">
        <v>125</v>
      </c>
      <c r="AZ11" s="447"/>
      <c r="BA11" s="447"/>
      <c r="BB11" s="447"/>
      <c r="BC11" s="447"/>
      <c r="BD11" s="447"/>
      <c r="BE11" s="447"/>
      <c r="BF11" s="447"/>
      <c r="BG11" s="447"/>
      <c r="BH11" s="447"/>
      <c r="BI11" s="447"/>
      <c r="BJ11" s="447"/>
      <c r="BK11" s="447"/>
      <c r="BL11" s="447"/>
      <c r="BM11" s="448"/>
      <c r="BN11" s="466">
        <v>75171</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2">
      <c r="A12" s="187"/>
      <c r="B12" s="582" t="s">
        <v>129</v>
      </c>
      <c r="C12" s="583"/>
      <c r="D12" s="583"/>
      <c r="E12" s="583"/>
      <c r="F12" s="583"/>
      <c r="G12" s="583"/>
      <c r="H12" s="583"/>
      <c r="I12" s="583"/>
      <c r="J12" s="583"/>
      <c r="K12" s="584"/>
      <c r="L12" s="591" t="s">
        <v>130</v>
      </c>
      <c r="M12" s="592"/>
      <c r="N12" s="592"/>
      <c r="O12" s="592"/>
      <c r="P12" s="592"/>
      <c r="Q12" s="593"/>
      <c r="R12" s="594">
        <v>14676</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93</v>
      </c>
      <c r="AV12" s="524"/>
      <c r="AW12" s="524"/>
      <c r="AX12" s="524"/>
      <c r="AY12" s="446" t="s">
        <v>134</v>
      </c>
      <c r="AZ12" s="447"/>
      <c r="BA12" s="447"/>
      <c r="BB12" s="447"/>
      <c r="BC12" s="447"/>
      <c r="BD12" s="447"/>
      <c r="BE12" s="447"/>
      <c r="BF12" s="447"/>
      <c r="BG12" s="447"/>
      <c r="BH12" s="447"/>
      <c r="BI12" s="447"/>
      <c r="BJ12" s="447"/>
      <c r="BK12" s="447"/>
      <c r="BL12" s="447"/>
      <c r="BM12" s="448"/>
      <c r="BN12" s="466">
        <v>100000</v>
      </c>
      <c r="BO12" s="467"/>
      <c r="BP12" s="467"/>
      <c r="BQ12" s="467"/>
      <c r="BR12" s="467"/>
      <c r="BS12" s="467"/>
      <c r="BT12" s="467"/>
      <c r="BU12" s="468"/>
      <c r="BV12" s="466">
        <v>100000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127</v>
      </c>
      <c r="CU12" s="580"/>
      <c r="CV12" s="580"/>
      <c r="CW12" s="580"/>
      <c r="CX12" s="580"/>
      <c r="CY12" s="580"/>
      <c r="CZ12" s="580"/>
      <c r="DA12" s="581"/>
      <c r="DB12" s="579" t="s">
        <v>127</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136</v>
      </c>
      <c r="N13" s="567"/>
      <c r="O13" s="567"/>
      <c r="P13" s="567"/>
      <c r="Q13" s="568"/>
      <c r="R13" s="569">
        <v>14489</v>
      </c>
      <c r="S13" s="570"/>
      <c r="T13" s="570"/>
      <c r="U13" s="570"/>
      <c r="V13" s="571"/>
      <c r="W13" s="557" t="s">
        <v>137</v>
      </c>
      <c r="X13" s="479"/>
      <c r="Y13" s="479"/>
      <c r="Z13" s="479"/>
      <c r="AA13" s="479"/>
      <c r="AB13" s="480"/>
      <c r="AC13" s="442">
        <v>482</v>
      </c>
      <c r="AD13" s="443"/>
      <c r="AE13" s="443"/>
      <c r="AF13" s="443"/>
      <c r="AG13" s="444"/>
      <c r="AH13" s="442">
        <v>626</v>
      </c>
      <c r="AI13" s="443"/>
      <c r="AJ13" s="443"/>
      <c r="AK13" s="443"/>
      <c r="AL13" s="445"/>
      <c r="AM13" s="535" t="s">
        <v>138</v>
      </c>
      <c r="AN13" s="440"/>
      <c r="AO13" s="440"/>
      <c r="AP13" s="440"/>
      <c r="AQ13" s="440"/>
      <c r="AR13" s="440"/>
      <c r="AS13" s="440"/>
      <c r="AT13" s="441"/>
      <c r="AU13" s="523" t="s">
        <v>139</v>
      </c>
      <c r="AV13" s="524"/>
      <c r="AW13" s="524"/>
      <c r="AX13" s="524"/>
      <c r="AY13" s="446" t="s">
        <v>140</v>
      </c>
      <c r="AZ13" s="447"/>
      <c r="BA13" s="447"/>
      <c r="BB13" s="447"/>
      <c r="BC13" s="447"/>
      <c r="BD13" s="447"/>
      <c r="BE13" s="447"/>
      <c r="BF13" s="447"/>
      <c r="BG13" s="447"/>
      <c r="BH13" s="447"/>
      <c r="BI13" s="447"/>
      <c r="BJ13" s="447"/>
      <c r="BK13" s="447"/>
      <c r="BL13" s="447"/>
      <c r="BM13" s="448"/>
      <c r="BN13" s="466">
        <v>82327</v>
      </c>
      <c r="BO13" s="467"/>
      <c r="BP13" s="467"/>
      <c r="BQ13" s="467"/>
      <c r="BR13" s="467"/>
      <c r="BS13" s="467"/>
      <c r="BT13" s="467"/>
      <c r="BU13" s="468"/>
      <c r="BV13" s="466">
        <v>-9196</v>
      </c>
      <c r="BW13" s="467"/>
      <c r="BX13" s="467"/>
      <c r="BY13" s="467"/>
      <c r="BZ13" s="467"/>
      <c r="CA13" s="467"/>
      <c r="CB13" s="467"/>
      <c r="CC13" s="468"/>
      <c r="CD13" s="475" t="s">
        <v>141</v>
      </c>
      <c r="CE13" s="476"/>
      <c r="CF13" s="476"/>
      <c r="CG13" s="476"/>
      <c r="CH13" s="476"/>
      <c r="CI13" s="476"/>
      <c r="CJ13" s="476"/>
      <c r="CK13" s="476"/>
      <c r="CL13" s="476"/>
      <c r="CM13" s="476"/>
      <c r="CN13" s="476"/>
      <c r="CO13" s="476"/>
      <c r="CP13" s="476"/>
      <c r="CQ13" s="476"/>
      <c r="CR13" s="476"/>
      <c r="CS13" s="477"/>
      <c r="CT13" s="436">
        <v>10</v>
      </c>
      <c r="CU13" s="437"/>
      <c r="CV13" s="437"/>
      <c r="CW13" s="437"/>
      <c r="CX13" s="437"/>
      <c r="CY13" s="437"/>
      <c r="CZ13" s="437"/>
      <c r="DA13" s="438"/>
      <c r="DB13" s="436">
        <v>10</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142</v>
      </c>
      <c r="M14" s="603"/>
      <c r="N14" s="603"/>
      <c r="O14" s="603"/>
      <c r="P14" s="603"/>
      <c r="Q14" s="604"/>
      <c r="R14" s="569">
        <v>14736</v>
      </c>
      <c r="S14" s="570"/>
      <c r="T14" s="570"/>
      <c r="U14" s="570"/>
      <c r="V14" s="571"/>
      <c r="W14" s="572"/>
      <c r="X14" s="482"/>
      <c r="Y14" s="482"/>
      <c r="Z14" s="482"/>
      <c r="AA14" s="482"/>
      <c r="AB14" s="483"/>
      <c r="AC14" s="562">
        <v>6.4</v>
      </c>
      <c r="AD14" s="563"/>
      <c r="AE14" s="563"/>
      <c r="AF14" s="563"/>
      <c r="AG14" s="564"/>
      <c r="AH14" s="562">
        <v>8.3000000000000007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143</v>
      </c>
      <c r="CE14" s="473"/>
      <c r="CF14" s="473"/>
      <c r="CG14" s="473"/>
      <c r="CH14" s="473"/>
      <c r="CI14" s="473"/>
      <c r="CJ14" s="473"/>
      <c r="CK14" s="473"/>
      <c r="CL14" s="473"/>
      <c r="CM14" s="473"/>
      <c r="CN14" s="473"/>
      <c r="CO14" s="473"/>
      <c r="CP14" s="473"/>
      <c r="CQ14" s="473"/>
      <c r="CR14" s="473"/>
      <c r="CS14" s="474"/>
      <c r="CT14" s="573" t="s">
        <v>144</v>
      </c>
      <c r="CU14" s="574"/>
      <c r="CV14" s="574"/>
      <c r="CW14" s="574"/>
      <c r="CX14" s="574"/>
      <c r="CY14" s="574"/>
      <c r="CZ14" s="574"/>
      <c r="DA14" s="575"/>
      <c r="DB14" s="573" t="s">
        <v>127</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136</v>
      </c>
      <c r="N15" s="567"/>
      <c r="O15" s="567"/>
      <c r="P15" s="567"/>
      <c r="Q15" s="568"/>
      <c r="R15" s="569">
        <v>14564</v>
      </c>
      <c r="S15" s="570"/>
      <c r="T15" s="570"/>
      <c r="U15" s="570"/>
      <c r="V15" s="571"/>
      <c r="W15" s="557" t="s">
        <v>145</v>
      </c>
      <c r="X15" s="479"/>
      <c r="Y15" s="479"/>
      <c r="Z15" s="479"/>
      <c r="AA15" s="479"/>
      <c r="AB15" s="480"/>
      <c r="AC15" s="442">
        <v>2104</v>
      </c>
      <c r="AD15" s="443"/>
      <c r="AE15" s="443"/>
      <c r="AF15" s="443"/>
      <c r="AG15" s="444"/>
      <c r="AH15" s="442">
        <v>2071</v>
      </c>
      <c r="AI15" s="443"/>
      <c r="AJ15" s="443"/>
      <c r="AK15" s="443"/>
      <c r="AL15" s="445"/>
      <c r="AM15" s="535"/>
      <c r="AN15" s="440"/>
      <c r="AO15" s="440"/>
      <c r="AP15" s="440"/>
      <c r="AQ15" s="440"/>
      <c r="AR15" s="440"/>
      <c r="AS15" s="440"/>
      <c r="AT15" s="441"/>
      <c r="AU15" s="523"/>
      <c r="AV15" s="524"/>
      <c r="AW15" s="524"/>
      <c r="AX15" s="524"/>
      <c r="AY15" s="458" t="s">
        <v>146</v>
      </c>
      <c r="AZ15" s="459"/>
      <c r="BA15" s="459"/>
      <c r="BB15" s="459"/>
      <c r="BC15" s="459"/>
      <c r="BD15" s="459"/>
      <c r="BE15" s="459"/>
      <c r="BF15" s="459"/>
      <c r="BG15" s="459"/>
      <c r="BH15" s="459"/>
      <c r="BI15" s="459"/>
      <c r="BJ15" s="459"/>
      <c r="BK15" s="459"/>
      <c r="BL15" s="459"/>
      <c r="BM15" s="460"/>
      <c r="BN15" s="461">
        <v>1543012</v>
      </c>
      <c r="BO15" s="462"/>
      <c r="BP15" s="462"/>
      <c r="BQ15" s="462"/>
      <c r="BR15" s="462"/>
      <c r="BS15" s="462"/>
      <c r="BT15" s="462"/>
      <c r="BU15" s="463"/>
      <c r="BV15" s="461">
        <v>1527177</v>
      </c>
      <c r="BW15" s="462"/>
      <c r="BX15" s="462"/>
      <c r="BY15" s="462"/>
      <c r="BZ15" s="462"/>
      <c r="CA15" s="462"/>
      <c r="CB15" s="462"/>
      <c r="CC15" s="463"/>
      <c r="CD15" s="576" t="s">
        <v>147</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148</v>
      </c>
      <c r="M16" s="560"/>
      <c r="N16" s="560"/>
      <c r="O16" s="560"/>
      <c r="P16" s="560"/>
      <c r="Q16" s="561"/>
      <c r="R16" s="554" t="s">
        <v>149</v>
      </c>
      <c r="S16" s="555"/>
      <c r="T16" s="555"/>
      <c r="U16" s="555"/>
      <c r="V16" s="556"/>
      <c r="W16" s="572"/>
      <c r="X16" s="482"/>
      <c r="Y16" s="482"/>
      <c r="Z16" s="482"/>
      <c r="AA16" s="482"/>
      <c r="AB16" s="483"/>
      <c r="AC16" s="562">
        <v>28</v>
      </c>
      <c r="AD16" s="563"/>
      <c r="AE16" s="563"/>
      <c r="AF16" s="563"/>
      <c r="AG16" s="564"/>
      <c r="AH16" s="562">
        <v>27.6</v>
      </c>
      <c r="AI16" s="563"/>
      <c r="AJ16" s="563"/>
      <c r="AK16" s="563"/>
      <c r="AL16" s="565"/>
      <c r="AM16" s="535"/>
      <c r="AN16" s="440"/>
      <c r="AO16" s="440"/>
      <c r="AP16" s="440"/>
      <c r="AQ16" s="440"/>
      <c r="AR16" s="440"/>
      <c r="AS16" s="440"/>
      <c r="AT16" s="441"/>
      <c r="AU16" s="523"/>
      <c r="AV16" s="524"/>
      <c r="AW16" s="524"/>
      <c r="AX16" s="524"/>
      <c r="AY16" s="446" t="s">
        <v>150</v>
      </c>
      <c r="AZ16" s="447"/>
      <c r="BA16" s="447"/>
      <c r="BB16" s="447"/>
      <c r="BC16" s="447"/>
      <c r="BD16" s="447"/>
      <c r="BE16" s="447"/>
      <c r="BF16" s="447"/>
      <c r="BG16" s="447"/>
      <c r="BH16" s="447"/>
      <c r="BI16" s="447"/>
      <c r="BJ16" s="447"/>
      <c r="BK16" s="447"/>
      <c r="BL16" s="447"/>
      <c r="BM16" s="448"/>
      <c r="BN16" s="466">
        <v>2751931</v>
      </c>
      <c r="BO16" s="467"/>
      <c r="BP16" s="467"/>
      <c r="BQ16" s="467"/>
      <c r="BR16" s="467"/>
      <c r="BS16" s="467"/>
      <c r="BT16" s="467"/>
      <c r="BU16" s="468"/>
      <c r="BV16" s="466">
        <v>2694548</v>
      </c>
      <c r="BW16" s="467"/>
      <c r="BX16" s="467"/>
      <c r="BY16" s="467"/>
      <c r="BZ16" s="467"/>
      <c r="CA16" s="467"/>
      <c r="CB16" s="467"/>
      <c r="CC16" s="468"/>
      <c r="CD16" s="201"/>
      <c r="CE16" s="464" t="s">
        <v>151</v>
      </c>
      <c r="CF16" s="464"/>
      <c r="CG16" s="464"/>
      <c r="CH16" s="464"/>
      <c r="CI16" s="464"/>
      <c r="CJ16" s="464"/>
      <c r="CK16" s="464"/>
      <c r="CL16" s="464"/>
      <c r="CM16" s="464"/>
      <c r="CN16" s="464"/>
      <c r="CO16" s="464"/>
      <c r="CP16" s="464"/>
      <c r="CQ16" s="464"/>
      <c r="CR16" s="464"/>
      <c r="CS16" s="465"/>
      <c r="CT16" s="436">
        <v>3.8</v>
      </c>
      <c r="CU16" s="437"/>
      <c r="CV16" s="437"/>
      <c r="CW16" s="437"/>
      <c r="CX16" s="437"/>
      <c r="CY16" s="437"/>
      <c r="CZ16" s="437"/>
      <c r="DA16" s="438"/>
      <c r="DB16" s="436" t="s">
        <v>127</v>
      </c>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4919</v>
      </c>
      <c r="AD17" s="443"/>
      <c r="AE17" s="443"/>
      <c r="AF17" s="443"/>
      <c r="AG17" s="444"/>
      <c r="AH17" s="442">
        <v>4817</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1939354</v>
      </c>
      <c r="BO17" s="467"/>
      <c r="BP17" s="467"/>
      <c r="BQ17" s="467"/>
      <c r="BR17" s="467"/>
      <c r="BS17" s="467"/>
      <c r="BT17" s="467"/>
      <c r="BU17" s="468"/>
      <c r="BV17" s="466">
        <v>1919522</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156</v>
      </c>
      <c r="C18" s="529"/>
      <c r="D18" s="529"/>
      <c r="E18" s="530"/>
      <c r="F18" s="530"/>
      <c r="G18" s="530"/>
      <c r="H18" s="530"/>
      <c r="I18" s="530"/>
      <c r="J18" s="530"/>
      <c r="K18" s="530"/>
      <c r="L18" s="531">
        <v>27.92</v>
      </c>
      <c r="M18" s="531"/>
      <c r="N18" s="531"/>
      <c r="O18" s="531"/>
      <c r="P18" s="531"/>
      <c r="Q18" s="531"/>
      <c r="R18" s="532"/>
      <c r="S18" s="532"/>
      <c r="T18" s="532"/>
      <c r="U18" s="532"/>
      <c r="V18" s="533"/>
      <c r="W18" s="547"/>
      <c r="X18" s="548"/>
      <c r="Y18" s="548"/>
      <c r="Z18" s="548"/>
      <c r="AA18" s="548"/>
      <c r="AB18" s="558"/>
      <c r="AC18" s="430">
        <v>65.5</v>
      </c>
      <c r="AD18" s="431"/>
      <c r="AE18" s="431"/>
      <c r="AF18" s="431"/>
      <c r="AG18" s="534"/>
      <c r="AH18" s="430">
        <v>64.099999999999994</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3182710</v>
      </c>
      <c r="BO18" s="467"/>
      <c r="BP18" s="467"/>
      <c r="BQ18" s="467"/>
      <c r="BR18" s="467"/>
      <c r="BS18" s="467"/>
      <c r="BT18" s="467"/>
      <c r="BU18" s="468"/>
      <c r="BV18" s="466">
        <v>3222286</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158</v>
      </c>
      <c r="C19" s="529"/>
      <c r="D19" s="529"/>
      <c r="E19" s="530"/>
      <c r="F19" s="530"/>
      <c r="G19" s="530"/>
      <c r="H19" s="530"/>
      <c r="I19" s="530"/>
      <c r="J19" s="530"/>
      <c r="K19" s="530"/>
      <c r="L19" s="536">
        <v>513</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4484326</v>
      </c>
      <c r="BO19" s="467"/>
      <c r="BP19" s="467"/>
      <c r="BQ19" s="467"/>
      <c r="BR19" s="467"/>
      <c r="BS19" s="467"/>
      <c r="BT19" s="467"/>
      <c r="BU19" s="468"/>
      <c r="BV19" s="466">
        <v>4106443</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160</v>
      </c>
      <c r="C20" s="529"/>
      <c r="D20" s="529"/>
      <c r="E20" s="530"/>
      <c r="F20" s="530"/>
      <c r="G20" s="530"/>
      <c r="H20" s="530"/>
      <c r="I20" s="530"/>
      <c r="J20" s="530"/>
      <c r="K20" s="530"/>
      <c r="L20" s="536">
        <v>4887</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2273541</v>
      </c>
      <c r="BO23" s="467"/>
      <c r="BP23" s="467"/>
      <c r="BQ23" s="467"/>
      <c r="BR23" s="467"/>
      <c r="BS23" s="467"/>
      <c r="BT23" s="467"/>
      <c r="BU23" s="468"/>
      <c r="BV23" s="466">
        <v>2515483</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169</v>
      </c>
      <c r="F24" s="440"/>
      <c r="G24" s="440"/>
      <c r="H24" s="440"/>
      <c r="I24" s="440"/>
      <c r="J24" s="440"/>
      <c r="K24" s="441"/>
      <c r="L24" s="442">
        <v>1</v>
      </c>
      <c r="M24" s="443"/>
      <c r="N24" s="443"/>
      <c r="O24" s="443"/>
      <c r="P24" s="444"/>
      <c r="Q24" s="442">
        <v>7250</v>
      </c>
      <c r="R24" s="443"/>
      <c r="S24" s="443"/>
      <c r="T24" s="443"/>
      <c r="U24" s="443"/>
      <c r="V24" s="444"/>
      <c r="W24" s="508"/>
      <c r="X24" s="499"/>
      <c r="Y24" s="500"/>
      <c r="Z24" s="439" t="s">
        <v>170</v>
      </c>
      <c r="AA24" s="440"/>
      <c r="AB24" s="440"/>
      <c r="AC24" s="440"/>
      <c r="AD24" s="440"/>
      <c r="AE24" s="440"/>
      <c r="AF24" s="440"/>
      <c r="AG24" s="441"/>
      <c r="AH24" s="442">
        <v>78</v>
      </c>
      <c r="AI24" s="443"/>
      <c r="AJ24" s="443"/>
      <c r="AK24" s="443"/>
      <c r="AL24" s="444"/>
      <c r="AM24" s="442">
        <v>225498</v>
      </c>
      <c r="AN24" s="443"/>
      <c r="AO24" s="443"/>
      <c r="AP24" s="443"/>
      <c r="AQ24" s="443"/>
      <c r="AR24" s="444"/>
      <c r="AS24" s="442">
        <v>2891</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926819</v>
      </c>
      <c r="BO24" s="467"/>
      <c r="BP24" s="467"/>
      <c r="BQ24" s="467"/>
      <c r="BR24" s="467"/>
      <c r="BS24" s="467"/>
      <c r="BT24" s="467"/>
      <c r="BU24" s="468"/>
      <c r="BV24" s="466">
        <v>897603</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172</v>
      </c>
      <c r="F25" s="440"/>
      <c r="G25" s="440"/>
      <c r="H25" s="440"/>
      <c r="I25" s="440"/>
      <c r="J25" s="440"/>
      <c r="K25" s="441"/>
      <c r="L25" s="442">
        <v>1</v>
      </c>
      <c r="M25" s="443"/>
      <c r="N25" s="443"/>
      <c r="O25" s="443"/>
      <c r="P25" s="444"/>
      <c r="Q25" s="442">
        <v>5780</v>
      </c>
      <c r="R25" s="443"/>
      <c r="S25" s="443"/>
      <c r="T25" s="443"/>
      <c r="U25" s="443"/>
      <c r="V25" s="444"/>
      <c r="W25" s="508"/>
      <c r="X25" s="499"/>
      <c r="Y25" s="500"/>
      <c r="Z25" s="439" t="s">
        <v>173</v>
      </c>
      <c r="AA25" s="440"/>
      <c r="AB25" s="440"/>
      <c r="AC25" s="440"/>
      <c r="AD25" s="440"/>
      <c r="AE25" s="440"/>
      <c r="AF25" s="440"/>
      <c r="AG25" s="441"/>
      <c r="AH25" s="442" t="s">
        <v>127</v>
      </c>
      <c r="AI25" s="443"/>
      <c r="AJ25" s="443"/>
      <c r="AK25" s="443"/>
      <c r="AL25" s="444"/>
      <c r="AM25" s="442" t="s">
        <v>127</v>
      </c>
      <c r="AN25" s="443"/>
      <c r="AO25" s="443"/>
      <c r="AP25" s="443"/>
      <c r="AQ25" s="443"/>
      <c r="AR25" s="444"/>
      <c r="AS25" s="442" t="s">
        <v>127</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216124</v>
      </c>
      <c r="BO25" s="462"/>
      <c r="BP25" s="462"/>
      <c r="BQ25" s="462"/>
      <c r="BR25" s="462"/>
      <c r="BS25" s="462"/>
      <c r="BT25" s="462"/>
      <c r="BU25" s="463"/>
      <c r="BV25" s="461">
        <v>324502</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175</v>
      </c>
      <c r="F26" s="440"/>
      <c r="G26" s="440"/>
      <c r="H26" s="440"/>
      <c r="I26" s="440"/>
      <c r="J26" s="440"/>
      <c r="K26" s="441"/>
      <c r="L26" s="442">
        <v>1</v>
      </c>
      <c r="M26" s="443"/>
      <c r="N26" s="443"/>
      <c r="O26" s="443"/>
      <c r="P26" s="444"/>
      <c r="Q26" s="442">
        <v>5420</v>
      </c>
      <c r="R26" s="443"/>
      <c r="S26" s="443"/>
      <c r="T26" s="443"/>
      <c r="U26" s="443"/>
      <c r="V26" s="444"/>
      <c r="W26" s="508"/>
      <c r="X26" s="499"/>
      <c r="Y26" s="500"/>
      <c r="Z26" s="439" t="s">
        <v>176</v>
      </c>
      <c r="AA26" s="521"/>
      <c r="AB26" s="521"/>
      <c r="AC26" s="521"/>
      <c r="AD26" s="521"/>
      <c r="AE26" s="521"/>
      <c r="AF26" s="521"/>
      <c r="AG26" s="522"/>
      <c r="AH26" s="442" t="s">
        <v>127</v>
      </c>
      <c r="AI26" s="443"/>
      <c r="AJ26" s="443"/>
      <c r="AK26" s="443"/>
      <c r="AL26" s="444"/>
      <c r="AM26" s="442" t="s">
        <v>127</v>
      </c>
      <c r="AN26" s="443"/>
      <c r="AO26" s="443"/>
      <c r="AP26" s="443"/>
      <c r="AQ26" s="443"/>
      <c r="AR26" s="444"/>
      <c r="AS26" s="442" t="s">
        <v>127</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127</v>
      </c>
      <c r="BO26" s="467"/>
      <c r="BP26" s="467"/>
      <c r="BQ26" s="467"/>
      <c r="BR26" s="467"/>
      <c r="BS26" s="467"/>
      <c r="BT26" s="467"/>
      <c r="BU26" s="468"/>
      <c r="BV26" s="466" t="s">
        <v>127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178</v>
      </c>
      <c r="F27" s="440"/>
      <c r="G27" s="440"/>
      <c r="H27" s="440"/>
      <c r="I27" s="440"/>
      <c r="J27" s="440"/>
      <c r="K27" s="441"/>
      <c r="L27" s="442">
        <v>1</v>
      </c>
      <c r="M27" s="443"/>
      <c r="N27" s="443"/>
      <c r="O27" s="443"/>
      <c r="P27" s="444"/>
      <c r="Q27" s="442">
        <v>3050</v>
      </c>
      <c r="R27" s="443"/>
      <c r="S27" s="443"/>
      <c r="T27" s="443"/>
      <c r="U27" s="443"/>
      <c r="V27" s="444"/>
      <c r="W27" s="508"/>
      <c r="X27" s="499"/>
      <c r="Y27" s="500"/>
      <c r="Z27" s="439" t="s">
        <v>179</v>
      </c>
      <c r="AA27" s="440"/>
      <c r="AB27" s="440"/>
      <c r="AC27" s="440"/>
      <c r="AD27" s="440"/>
      <c r="AE27" s="440"/>
      <c r="AF27" s="440"/>
      <c r="AG27" s="441"/>
      <c r="AH27" s="442">
        <v>9</v>
      </c>
      <c r="AI27" s="443"/>
      <c r="AJ27" s="443"/>
      <c r="AK27" s="443"/>
      <c r="AL27" s="444"/>
      <c r="AM27" s="442">
        <v>26065</v>
      </c>
      <c r="AN27" s="443"/>
      <c r="AO27" s="443"/>
      <c r="AP27" s="443"/>
      <c r="AQ27" s="443"/>
      <c r="AR27" s="444"/>
      <c r="AS27" s="442">
        <v>2896</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t="s">
        <v>127</v>
      </c>
      <c r="BO27" s="470"/>
      <c r="BP27" s="470"/>
      <c r="BQ27" s="470"/>
      <c r="BR27" s="470"/>
      <c r="BS27" s="470"/>
      <c r="BT27" s="470"/>
      <c r="BU27" s="471"/>
      <c r="BV27" s="469" t="s">
        <v>127</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181</v>
      </c>
      <c r="F28" s="440"/>
      <c r="G28" s="440"/>
      <c r="H28" s="440"/>
      <c r="I28" s="440"/>
      <c r="J28" s="440"/>
      <c r="K28" s="441"/>
      <c r="L28" s="442">
        <v>1</v>
      </c>
      <c r="M28" s="443"/>
      <c r="N28" s="443"/>
      <c r="O28" s="443"/>
      <c r="P28" s="444"/>
      <c r="Q28" s="442">
        <v>2350</v>
      </c>
      <c r="R28" s="443"/>
      <c r="S28" s="443"/>
      <c r="T28" s="443"/>
      <c r="U28" s="443"/>
      <c r="V28" s="444"/>
      <c r="W28" s="508"/>
      <c r="X28" s="499"/>
      <c r="Y28" s="500"/>
      <c r="Z28" s="439" t="s">
        <v>182</v>
      </c>
      <c r="AA28" s="440"/>
      <c r="AB28" s="440"/>
      <c r="AC28" s="440"/>
      <c r="AD28" s="440"/>
      <c r="AE28" s="440"/>
      <c r="AF28" s="440"/>
      <c r="AG28" s="441"/>
      <c r="AH28" s="442" t="s">
        <v>127</v>
      </c>
      <c r="AI28" s="443"/>
      <c r="AJ28" s="443"/>
      <c r="AK28" s="443"/>
      <c r="AL28" s="444"/>
      <c r="AM28" s="442" t="s">
        <v>127</v>
      </c>
      <c r="AN28" s="443"/>
      <c r="AO28" s="443"/>
      <c r="AP28" s="443"/>
      <c r="AQ28" s="443"/>
      <c r="AR28" s="444"/>
      <c r="AS28" s="442" t="s">
        <v>127</v>
      </c>
      <c r="AT28" s="443"/>
      <c r="AU28" s="443"/>
      <c r="AV28" s="443"/>
      <c r="AW28" s="443"/>
      <c r="AX28" s="445"/>
      <c r="AY28" s="449" t="s">
        <v>183</v>
      </c>
      <c r="AZ28" s="450"/>
      <c r="BA28" s="450"/>
      <c r="BB28" s="451"/>
      <c r="BC28" s="458" t="s">
        <v>47</v>
      </c>
      <c r="BD28" s="459"/>
      <c r="BE28" s="459"/>
      <c r="BF28" s="459"/>
      <c r="BG28" s="459"/>
      <c r="BH28" s="459"/>
      <c r="BI28" s="459"/>
      <c r="BJ28" s="459"/>
      <c r="BK28" s="459"/>
      <c r="BL28" s="459"/>
      <c r="BM28" s="460"/>
      <c r="BN28" s="461">
        <v>2185616</v>
      </c>
      <c r="BO28" s="462"/>
      <c r="BP28" s="462"/>
      <c r="BQ28" s="462"/>
      <c r="BR28" s="462"/>
      <c r="BS28" s="462"/>
      <c r="BT28" s="462"/>
      <c r="BU28" s="463"/>
      <c r="BV28" s="461">
        <v>2283548</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184</v>
      </c>
      <c r="F29" s="440"/>
      <c r="G29" s="440"/>
      <c r="H29" s="440"/>
      <c r="I29" s="440"/>
      <c r="J29" s="440"/>
      <c r="K29" s="441"/>
      <c r="L29" s="442">
        <v>10</v>
      </c>
      <c r="M29" s="443"/>
      <c r="N29" s="443"/>
      <c r="O29" s="443"/>
      <c r="P29" s="444"/>
      <c r="Q29" s="442">
        <v>2100</v>
      </c>
      <c r="R29" s="443"/>
      <c r="S29" s="443"/>
      <c r="T29" s="443"/>
      <c r="U29" s="443"/>
      <c r="V29" s="444"/>
      <c r="W29" s="509"/>
      <c r="X29" s="510"/>
      <c r="Y29" s="511"/>
      <c r="Z29" s="439" t="s">
        <v>185</v>
      </c>
      <c r="AA29" s="440"/>
      <c r="AB29" s="440"/>
      <c r="AC29" s="440"/>
      <c r="AD29" s="440"/>
      <c r="AE29" s="440"/>
      <c r="AF29" s="440"/>
      <c r="AG29" s="441"/>
      <c r="AH29" s="442">
        <v>87</v>
      </c>
      <c r="AI29" s="443"/>
      <c r="AJ29" s="443"/>
      <c r="AK29" s="443"/>
      <c r="AL29" s="444"/>
      <c r="AM29" s="442">
        <v>251563</v>
      </c>
      <c r="AN29" s="443"/>
      <c r="AO29" s="443"/>
      <c r="AP29" s="443"/>
      <c r="AQ29" s="443"/>
      <c r="AR29" s="444"/>
      <c r="AS29" s="442">
        <v>2892</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177647</v>
      </c>
      <c r="BO29" s="467"/>
      <c r="BP29" s="467"/>
      <c r="BQ29" s="467"/>
      <c r="BR29" s="467"/>
      <c r="BS29" s="467"/>
      <c r="BT29" s="467"/>
      <c r="BU29" s="468"/>
      <c r="BV29" s="466">
        <v>177985</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96.1</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2419882</v>
      </c>
      <c r="BO30" s="470"/>
      <c r="BP30" s="470"/>
      <c r="BQ30" s="470"/>
      <c r="BR30" s="470"/>
      <c r="BS30" s="470"/>
      <c r="BT30" s="470"/>
      <c r="BU30" s="471"/>
      <c r="BV30" s="469">
        <v>2423568</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194</v>
      </c>
      <c r="V33" s="429"/>
      <c r="W33" s="428" t="s">
        <v>195</v>
      </c>
      <c r="X33" s="428"/>
      <c r="Y33" s="428"/>
      <c r="Z33" s="428"/>
      <c r="AA33" s="428"/>
      <c r="AB33" s="428"/>
      <c r="AC33" s="428"/>
      <c r="AD33" s="428"/>
      <c r="AE33" s="428"/>
      <c r="AF33" s="428"/>
      <c r="AG33" s="428"/>
      <c r="AH33" s="428"/>
      <c r="AI33" s="428"/>
      <c r="AJ33" s="428"/>
      <c r="AK33" s="428"/>
      <c r="AL33" s="216"/>
      <c r="AM33" s="429" t="s">
        <v>194</v>
      </c>
      <c r="AN33" s="429"/>
      <c r="AO33" s="428" t="s">
        <v>195</v>
      </c>
      <c r="AP33" s="428"/>
      <c r="AQ33" s="428"/>
      <c r="AR33" s="428"/>
      <c r="AS33" s="428"/>
      <c r="AT33" s="428"/>
      <c r="AU33" s="428"/>
      <c r="AV33" s="428"/>
      <c r="AW33" s="428"/>
      <c r="AX33" s="428"/>
      <c r="AY33" s="428"/>
      <c r="AZ33" s="428"/>
      <c r="BA33" s="428"/>
      <c r="BB33" s="428"/>
      <c r="BC33" s="428"/>
      <c r="BD33" s="217"/>
      <c r="BE33" s="428" t="s">
        <v>196</v>
      </c>
      <c r="BF33" s="428"/>
      <c r="BG33" s="428" t="s">
        <v>197</v>
      </c>
      <c r="BH33" s="428"/>
      <c r="BI33" s="428"/>
      <c r="BJ33" s="428"/>
      <c r="BK33" s="428"/>
      <c r="BL33" s="428"/>
      <c r="BM33" s="428"/>
      <c r="BN33" s="428"/>
      <c r="BO33" s="428"/>
      <c r="BP33" s="428"/>
      <c r="BQ33" s="428"/>
      <c r="BR33" s="428"/>
      <c r="BS33" s="428"/>
      <c r="BT33" s="428"/>
      <c r="BU33" s="428"/>
      <c r="BV33" s="217"/>
      <c r="BW33" s="429" t="s">
        <v>196</v>
      </c>
      <c r="BX33" s="429"/>
      <c r="BY33" s="428" t="s">
        <v>198</v>
      </c>
      <c r="BZ33" s="428"/>
      <c r="CA33" s="428"/>
      <c r="CB33" s="428"/>
      <c r="CC33" s="428"/>
      <c r="CD33" s="428"/>
      <c r="CE33" s="428"/>
      <c r="CF33" s="428"/>
      <c r="CG33" s="428"/>
      <c r="CH33" s="428"/>
      <c r="CI33" s="428"/>
      <c r="CJ33" s="428"/>
      <c r="CK33" s="428"/>
      <c r="CL33" s="428"/>
      <c r="CM33" s="428"/>
      <c r="CN33" s="216"/>
      <c r="CO33" s="429" t="s">
        <v>194</v>
      </c>
      <c r="CP33" s="429"/>
      <c r="CQ33" s="428" t="s">
        <v>199</v>
      </c>
      <c r="CR33" s="428"/>
      <c r="CS33" s="428"/>
      <c r="CT33" s="428"/>
      <c r="CU33" s="428"/>
      <c r="CV33" s="428"/>
      <c r="CW33" s="428"/>
      <c r="CX33" s="428"/>
      <c r="CY33" s="428"/>
      <c r="CZ33" s="428"/>
      <c r="DA33" s="428"/>
      <c r="DB33" s="428"/>
      <c r="DC33" s="428"/>
      <c r="DD33" s="428"/>
      <c r="DE33" s="428"/>
      <c r="DF33" s="216"/>
      <c r="DG33" s="427" t="s">
        <v>200</v>
      </c>
      <c r="DH33" s="427"/>
      <c r="DI33" s="218"/>
      <c r="DJ33" s="186"/>
      <c r="DK33" s="186"/>
      <c r="DL33" s="186"/>
      <c r="DM33" s="186"/>
      <c r="DN33" s="186"/>
      <c r="DO33" s="186"/>
    </row>
    <row r="34" spans="1:119" ht="32.25" customHeight="1" x14ac:dyDescent="0.2">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IF('各会計、関係団体の財政状況及び健全化判断比率'!B31="","",'各会計、関係団体の財政状況及び健全化判断比率'!B31)</f>
        <v>上水道事業会計</v>
      </c>
      <c r="AP34" s="424"/>
      <c r="AQ34" s="424"/>
      <c r="AR34" s="424"/>
      <c r="AS34" s="424"/>
      <c r="AT34" s="424"/>
      <c r="AU34" s="424"/>
      <c r="AV34" s="424"/>
      <c r="AW34" s="424"/>
      <c r="AX34" s="424"/>
      <c r="AY34" s="424"/>
      <c r="AZ34" s="424"/>
      <c r="BA34" s="424"/>
      <c r="BB34" s="424"/>
      <c r="BC34" s="424"/>
      <c r="BD34" s="214"/>
      <c r="BE34" s="425">
        <f>IF(BG34="","",MAX(C34:D43,U34:V43,AM34:AN43)+1)</f>
        <v>8</v>
      </c>
      <c r="BF34" s="425"/>
      <c r="BG34" s="424" t="str">
        <f>IF('各会計、関係団体の財政状況及び健全化判断比率'!B32="","",'各会計、関係団体の財政状況及び健全化判断比率'!B32)</f>
        <v>公共下水道事業特別会計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11</v>
      </c>
      <c r="BX34" s="425"/>
      <c r="BY34" s="424" t="str">
        <f>IF('各会計、関係団体の財政状況及び健全化判断比率'!B68="","",'各会計、関係団体の財政状況及び健全化判断比率'!B68)</f>
        <v>群馬県市町村総合事務組合</v>
      </c>
      <c r="BZ34" s="424"/>
      <c r="CA34" s="424"/>
      <c r="CB34" s="424"/>
      <c r="CC34" s="424"/>
      <c r="CD34" s="424"/>
      <c r="CE34" s="424"/>
      <c r="CF34" s="424"/>
      <c r="CG34" s="424"/>
      <c r="CH34" s="424"/>
      <c r="CI34" s="424"/>
      <c r="CJ34" s="424"/>
      <c r="CK34" s="424"/>
      <c r="CL34" s="424"/>
      <c r="CM34" s="424"/>
      <c r="CN34" s="214"/>
      <c r="CO34" s="425">
        <f>IF(CQ34="","",MAX(C34:D43,U34:V43,AM34:AN43,BE34:BF43,BW34:BX43)+1)</f>
        <v>16</v>
      </c>
      <c r="CP34" s="425"/>
      <c r="CQ34" s="424" t="str">
        <f>IF('各会計、関係団体の財政状況及び健全化判断比率'!BS7="","",'各会計、関係団体の財政状況及び健全化判断比率'!BS7)</f>
        <v>榛東村土地開発公社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2">
      <c r="A35" s="187"/>
      <c r="B35" s="213"/>
      <c r="C35" s="425">
        <f>IF(E35="","",C34+1)</f>
        <v>2</v>
      </c>
      <c r="D35" s="425"/>
      <c r="E35" s="424" t="str">
        <f>IF('各会計、関係団体の財政状況及び健全化判断比率'!B8="","",'各会計、関係団体の財政状況及び健全化判断比率'!B8)</f>
        <v>住宅新築資金等貸付特別会計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9</v>
      </c>
      <c r="BF35" s="425"/>
      <c r="BG35" s="424" t="str">
        <f>IF('各会計、関係団体の財政状況及び健全化判断比率'!B33="","",'各会計、関係団体の財政状況及び健全化判断比率'!B33)</f>
        <v>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12</v>
      </c>
      <c r="BX35" s="425"/>
      <c r="BY35" s="424" t="str">
        <f>IF('各会計、関係団体の財政状況及び健全化判断比率'!B69="","",'各会計、関係団体の財政状況及び健全化判断比率'!B69)</f>
        <v>群馬県市町村会館管理組合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2">
      <c r="A36" s="187"/>
      <c r="B36" s="213"/>
      <c r="C36" s="425">
        <f>IF(E36="","",C35+1)</f>
        <v>3</v>
      </c>
      <c r="D36" s="425"/>
      <c r="E36" s="424" t="str">
        <f>IF('各会計、関係団体の財政状況及び健全化判断比率'!B9="","",'各会計、関係団体の財政状況及び健全化判断比率'!B9)</f>
        <v>学校給食事業特別会計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10</v>
      </c>
      <c r="BF36" s="425"/>
      <c r="BG36" s="424" t="str">
        <f>IF('各会計、関係団体の財政状況及び健全化判断比率'!B34="","",'各会計、関係団体の財政状況及び健全化判断比率'!B34)</f>
        <v>太陽光発電事業特別会計</v>
      </c>
      <c r="BH36" s="424"/>
      <c r="BI36" s="424"/>
      <c r="BJ36" s="424"/>
      <c r="BK36" s="424"/>
      <c r="BL36" s="424"/>
      <c r="BM36" s="424"/>
      <c r="BN36" s="424"/>
      <c r="BO36" s="424"/>
      <c r="BP36" s="424"/>
      <c r="BQ36" s="424"/>
      <c r="BR36" s="424"/>
      <c r="BS36" s="424"/>
      <c r="BT36" s="424"/>
      <c r="BU36" s="424"/>
      <c r="BV36" s="214"/>
      <c r="BW36" s="425">
        <f t="shared" si="2"/>
        <v>13</v>
      </c>
      <c r="BX36" s="425"/>
      <c r="BY36" s="424" t="str">
        <f>IF('各会計、関係団体の財政状況及び健全化判断比率'!B70="","",'各会計、関係団体の財政状況及び健全化判断比率'!B70)</f>
        <v>渋川地区広域市町村圏振興整備組合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14</v>
      </c>
      <c r="BX37" s="425"/>
      <c r="BY37" s="424" t="str">
        <f>IF('各会計、関係団体の財政状況及び健全化判断比率'!B71="","",'各会計、関係団体の財政状況及び健全化判断比率'!B71)</f>
        <v>群馬県後期高齢者医療広域連合（一般会計）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2">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15</v>
      </c>
      <c r="BX38" s="425"/>
      <c r="BY38" s="424" t="str">
        <f>IF('各会計、関係団体の財政状況及び健全化判断比率'!B72="","",'各会計、関係団体の財政状況及び健全化判断比率'!B72)</f>
        <v>群馬県後期高齢者医療広域連合（事業会計）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2">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205</v>
      </c>
    </row>
    <row r="50" spans="5:5" x14ac:dyDescent="0.2">
      <c r="E50" s="188" t="s">
        <v>206</v>
      </c>
    </row>
    <row r="51" spans="5:5" x14ac:dyDescent="0.2">
      <c r="E51" s="188" t="s">
        <v>207</v>
      </c>
    </row>
    <row r="52" spans="5:5" x14ac:dyDescent="0.2">
      <c r="E52" s="188" t="s">
        <v>208</v>
      </c>
    </row>
    <row r="53" spans="5:5" x14ac:dyDescent="0.2"/>
    <row r="54" spans="5:5" x14ac:dyDescent="0.2"/>
    <row r="55" spans="5:5" x14ac:dyDescent="0.2"/>
    <row r="56" spans="5:5" x14ac:dyDescent="0.2"/>
  </sheetData>
  <sheetProtection algorithmName="SHA-512" hashValue="pmmmKev5cuWg9N76822RVTr0R6SH+PeFGIuWMlAVm8v8/ZIYPcdeDrWF00PXRQA4xf6PDWjl2HjnHyVedJioKg==" saltValue="gtygRiijiHFxZdeq8Lth2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F28"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545</v>
      </c>
      <c r="G33" s="29" t="s">
        <v>546</v>
      </c>
      <c r="H33" s="29" t="s">
        <v>547</v>
      </c>
      <c r="I33" s="29" t="s">
        <v>548</v>
      </c>
      <c r="J33" s="30" t="s">
        <v>549</v>
      </c>
      <c r="K33" s="22"/>
      <c r="L33" s="22"/>
      <c r="M33" s="22"/>
      <c r="N33" s="22"/>
      <c r="O33" s="22"/>
      <c r="P33" s="22"/>
    </row>
    <row r="34" spans="1:16" ht="39" customHeight="1" x14ac:dyDescent="0.2">
      <c r="A34" s="22"/>
      <c r="B34" s="31"/>
      <c r="C34" s="1248" t="s">
        <v>552</v>
      </c>
      <c r="D34" s="1248"/>
      <c r="E34" s="1249"/>
      <c r="F34" s="32">
        <v>0</v>
      </c>
      <c r="G34" s="33">
        <v>0</v>
      </c>
      <c r="H34" s="33">
        <v>0</v>
      </c>
      <c r="I34" s="33">
        <v>0</v>
      </c>
      <c r="J34" s="34" t="s">
        <v>553</v>
      </c>
      <c r="K34" s="22"/>
      <c r="L34" s="22"/>
      <c r="M34" s="22"/>
      <c r="N34" s="22"/>
      <c r="O34" s="22"/>
      <c r="P34" s="22"/>
    </row>
    <row r="35" spans="1:16" ht="39" customHeight="1" x14ac:dyDescent="0.2">
      <c r="A35" s="22"/>
      <c r="B35" s="35"/>
      <c r="C35" s="1242" t="s">
        <v>554</v>
      </c>
      <c r="D35" s="1243"/>
      <c r="E35" s="1244"/>
      <c r="F35" s="36">
        <v>9.92</v>
      </c>
      <c r="G35" s="37">
        <v>10.92</v>
      </c>
      <c r="H35" s="37">
        <v>12.77</v>
      </c>
      <c r="I35" s="37">
        <v>13.98</v>
      </c>
      <c r="J35" s="38">
        <v>14.94</v>
      </c>
      <c r="K35" s="22"/>
      <c r="L35" s="22"/>
      <c r="M35" s="22"/>
      <c r="N35" s="22"/>
      <c r="O35" s="22"/>
      <c r="P35" s="22"/>
    </row>
    <row r="36" spans="1:16" ht="39" customHeight="1" x14ac:dyDescent="0.2">
      <c r="A36" s="22"/>
      <c r="B36" s="35"/>
      <c r="C36" s="1242" t="s">
        <v>555</v>
      </c>
      <c r="D36" s="1243"/>
      <c r="E36" s="1244"/>
      <c r="F36" s="36">
        <v>5.84</v>
      </c>
      <c r="G36" s="37">
        <v>6.01</v>
      </c>
      <c r="H36" s="37">
        <v>1.85</v>
      </c>
      <c r="I36" s="37">
        <v>4.54</v>
      </c>
      <c r="J36" s="38">
        <v>7.66</v>
      </c>
      <c r="K36" s="22"/>
      <c r="L36" s="22"/>
      <c r="M36" s="22"/>
      <c r="N36" s="22"/>
      <c r="O36" s="22"/>
      <c r="P36" s="22"/>
    </row>
    <row r="37" spans="1:16" ht="39" customHeight="1" x14ac:dyDescent="0.2">
      <c r="A37" s="22"/>
      <c r="B37" s="35"/>
      <c r="C37" s="1242" t="s">
        <v>556</v>
      </c>
      <c r="D37" s="1243"/>
      <c r="E37" s="1244"/>
      <c r="F37" s="36">
        <v>3.51</v>
      </c>
      <c r="G37" s="37">
        <v>4.99</v>
      </c>
      <c r="H37" s="37">
        <v>5.66</v>
      </c>
      <c r="I37" s="37">
        <v>0.02</v>
      </c>
      <c r="J37" s="38">
        <v>0.98</v>
      </c>
      <c r="K37" s="22"/>
      <c r="L37" s="22"/>
      <c r="M37" s="22"/>
      <c r="N37" s="22"/>
      <c r="O37" s="22"/>
      <c r="P37" s="22"/>
    </row>
    <row r="38" spans="1:16" ht="39" customHeight="1" x14ac:dyDescent="0.2">
      <c r="A38" s="22"/>
      <c r="B38" s="35"/>
      <c r="C38" s="1242" t="s">
        <v>557</v>
      </c>
      <c r="D38" s="1243"/>
      <c r="E38" s="1244"/>
      <c r="F38" s="36">
        <v>1.41</v>
      </c>
      <c r="G38" s="37">
        <v>0.91</v>
      </c>
      <c r="H38" s="37">
        <v>1.27</v>
      </c>
      <c r="I38" s="37">
        <v>0.7</v>
      </c>
      <c r="J38" s="38">
        <v>0.54</v>
      </c>
      <c r="K38" s="22"/>
      <c r="L38" s="22"/>
      <c r="M38" s="22"/>
      <c r="N38" s="22"/>
      <c r="O38" s="22"/>
      <c r="P38" s="22"/>
    </row>
    <row r="39" spans="1:16" ht="39" customHeight="1" x14ac:dyDescent="0.2">
      <c r="A39" s="22"/>
      <c r="B39" s="35"/>
      <c r="C39" s="1242" t="s">
        <v>558</v>
      </c>
      <c r="D39" s="1243"/>
      <c r="E39" s="1244"/>
      <c r="F39" s="36">
        <v>0</v>
      </c>
      <c r="G39" s="37">
        <v>0</v>
      </c>
      <c r="H39" s="37">
        <v>0</v>
      </c>
      <c r="I39" s="37">
        <v>0</v>
      </c>
      <c r="J39" s="38">
        <v>0.01</v>
      </c>
      <c r="K39" s="22"/>
      <c r="L39" s="22"/>
      <c r="M39" s="22"/>
      <c r="N39" s="22"/>
      <c r="O39" s="22"/>
      <c r="P39" s="22"/>
    </row>
    <row r="40" spans="1:16" ht="39" customHeight="1" x14ac:dyDescent="0.2">
      <c r="A40" s="22"/>
      <c r="B40" s="35"/>
      <c r="C40" s="1242" t="s">
        <v>559</v>
      </c>
      <c r="D40" s="1243"/>
      <c r="E40" s="1244"/>
      <c r="F40" s="36">
        <v>0</v>
      </c>
      <c r="G40" s="37">
        <v>0</v>
      </c>
      <c r="H40" s="37">
        <v>0</v>
      </c>
      <c r="I40" s="37">
        <v>0</v>
      </c>
      <c r="J40" s="38">
        <v>0.01</v>
      </c>
      <c r="K40" s="22"/>
      <c r="L40" s="22"/>
      <c r="M40" s="22"/>
      <c r="N40" s="22"/>
      <c r="O40" s="22"/>
      <c r="P40" s="22"/>
    </row>
    <row r="41" spans="1:16" ht="39" customHeight="1" x14ac:dyDescent="0.2">
      <c r="A41" s="22"/>
      <c r="B41" s="35"/>
      <c r="C41" s="1242" t="s">
        <v>560</v>
      </c>
      <c r="D41" s="1243"/>
      <c r="E41" s="1244"/>
      <c r="F41" s="36">
        <v>0</v>
      </c>
      <c r="G41" s="37">
        <v>0</v>
      </c>
      <c r="H41" s="37">
        <v>0</v>
      </c>
      <c r="I41" s="37">
        <v>0</v>
      </c>
      <c r="J41" s="38">
        <v>0</v>
      </c>
      <c r="K41" s="22"/>
      <c r="L41" s="22"/>
      <c r="M41" s="22"/>
      <c r="N41" s="22"/>
      <c r="O41" s="22"/>
      <c r="P41" s="22"/>
    </row>
    <row r="42" spans="1:16" ht="39" customHeight="1" x14ac:dyDescent="0.2">
      <c r="A42" s="22"/>
      <c r="B42" s="39"/>
      <c r="C42" s="1242" t="s">
        <v>561</v>
      </c>
      <c r="D42" s="1243"/>
      <c r="E42" s="1244"/>
      <c r="F42" s="36" t="s">
        <v>503</v>
      </c>
      <c r="G42" s="37" t="s">
        <v>503</v>
      </c>
      <c r="H42" s="37" t="s">
        <v>503</v>
      </c>
      <c r="I42" s="37" t="s">
        <v>503</v>
      </c>
      <c r="J42" s="38" t="s">
        <v>503</v>
      </c>
      <c r="K42" s="22"/>
      <c r="L42" s="22"/>
      <c r="M42" s="22"/>
      <c r="N42" s="22"/>
      <c r="O42" s="22"/>
      <c r="P42" s="22"/>
    </row>
    <row r="43" spans="1:16" ht="39" customHeight="1" thickBot="1" x14ac:dyDescent="0.25">
      <c r="A43" s="22"/>
      <c r="B43" s="40"/>
      <c r="C43" s="1245" t="s">
        <v>562</v>
      </c>
      <c r="D43" s="1246"/>
      <c r="E43" s="1247"/>
      <c r="F43" s="41">
        <v>0.04</v>
      </c>
      <c r="G43" s="42">
        <v>0.04</v>
      </c>
      <c r="H43" s="42">
        <v>0.03</v>
      </c>
      <c r="I43" s="42">
        <v>0.01</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q+zJWMrjEyTactcndW7NT6cTJ7w9eqkacGwO4RRFfbC16XfTdEOpoV3EJg+RCSV45HRIBFy2nUj6MShA+XwaxQ==" saltValue="EyGS5PUeEWr9HNMOYMat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4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2">
      <c r="A45" s="48"/>
      <c r="B45" s="1268" t="s">
        <v>10</v>
      </c>
      <c r="C45" s="1269"/>
      <c r="D45" s="58"/>
      <c r="E45" s="1274" t="s">
        <v>11</v>
      </c>
      <c r="F45" s="1274"/>
      <c r="G45" s="1274"/>
      <c r="H45" s="1274"/>
      <c r="I45" s="1274"/>
      <c r="J45" s="1275"/>
      <c r="K45" s="59">
        <v>350</v>
      </c>
      <c r="L45" s="60">
        <v>382</v>
      </c>
      <c r="M45" s="60">
        <v>408</v>
      </c>
      <c r="N45" s="60">
        <v>427</v>
      </c>
      <c r="O45" s="61">
        <v>360</v>
      </c>
      <c r="P45" s="48"/>
      <c r="Q45" s="48"/>
      <c r="R45" s="48"/>
      <c r="S45" s="48"/>
      <c r="T45" s="48"/>
      <c r="U45" s="48"/>
    </row>
    <row r="46" spans="1:21" ht="30.75" customHeight="1" x14ac:dyDescent="0.2">
      <c r="A46" s="48"/>
      <c r="B46" s="1270"/>
      <c r="C46" s="1271"/>
      <c r="D46" s="62"/>
      <c r="E46" s="1252" t="s">
        <v>12</v>
      </c>
      <c r="F46" s="1252"/>
      <c r="G46" s="1252"/>
      <c r="H46" s="1252"/>
      <c r="I46" s="1252"/>
      <c r="J46" s="1253"/>
      <c r="K46" s="63" t="s">
        <v>503</v>
      </c>
      <c r="L46" s="64" t="s">
        <v>503</v>
      </c>
      <c r="M46" s="64" t="s">
        <v>503</v>
      </c>
      <c r="N46" s="64" t="s">
        <v>503</v>
      </c>
      <c r="O46" s="65" t="s">
        <v>503</v>
      </c>
      <c r="P46" s="48"/>
      <c r="Q46" s="48"/>
      <c r="R46" s="48"/>
      <c r="S46" s="48"/>
      <c r="T46" s="48"/>
      <c r="U46" s="48"/>
    </row>
    <row r="47" spans="1:21" ht="30.75" customHeight="1" x14ac:dyDescent="0.2">
      <c r="A47" s="48"/>
      <c r="B47" s="1270"/>
      <c r="C47" s="1271"/>
      <c r="D47" s="62"/>
      <c r="E47" s="1252" t="s">
        <v>13</v>
      </c>
      <c r="F47" s="1252"/>
      <c r="G47" s="1252"/>
      <c r="H47" s="1252"/>
      <c r="I47" s="1252"/>
      <c r="J47" s="1253"/>
      <c r="K47" s="63" t="s">
        <v>503</v>
      </c>
      <c r="L47" s="64" t="s">
        <v>503</v>
      </c>
      <c r="M47" s="64" t="s">
        <v>503</v>
      </c>
      <c r="N47" s="64" t="s">
        <v>503</v>
      </c>
      <c r="O47" s="65" t="s">
        <v>503</v>
      </c>
      <c r="P47" s="48"/>
      <c r="Q47" s="48"/>
      <c r="R47" s="48"/>
      <c r="S47" s="48"/>
      <c r="T47" s="48"/>
      <c r="U47" s="48"/>
    </row>
    <row r="48" spans="1:21" ht="30.75" customHeight="1" x14ac:dyDescent="0.2">
      <c r="A48" s="48"/>
      <c r="B48" s="1270"/>
      <c r="C48" s="1271"/>
      <c r="D48" s="62"/>
      <c r="E48" s="1252" t="s">
        <v>14</v>
      </c>
      <c r="F48" s="1252"/>
      <c r="G48" s="1252"/>
      <c r="H48" s="1252"/>
      <c r="I48" s="1252"/>
      <c r="J48" s="1253"/>
      <c r="K48" s="63">
        <v>226</v>
      </c>
      <c r="L48" s="64">
        <v>220</v>
      </c>
      <c r="M48" s="64">
        <v>238</v>
      </c>
      <c r="N48" s="64">
        <v>246</v>
      </c>
      <c r="O48" s="65">
        <v>257</v>
      </c>
      <c r="P48" s="48"/>
      <c r="Q48" s="48"/>
      <c r="R48" s="48"/>
      <c r="S48" s="48"/>
      <c r="T48" s="48"/>
      <c r="U48" s="48"/>
    </row>
    <row r="49" spans="1:21" ht="30.75" customHeight="1" x14ac:dyDescent="0.2">
      <c r="A49" s="48"/>
      <c r="B49" s="1270"/>
      <c r="C49" s="1271"/>
      <c r="D49" s="62"/>
      <c r="E49" s="1252" t="s">
        <v>15</v>
      </c>
      <c r="F49" s="1252"/>
      <c r="G49" s="1252"/>
      <c r="H49" s="1252"/>
      <c r="I49" s="1252"/>
      <c r="J49" s="1253"/>
      <c r="K49" s="63">
        <v>21</v>
      </c>
      <c r="L49" s="64">
        <v>22</v>
      </c>
      <c r="M49" s="64">
        <v>28</v>
      </c>
      <c r="N49" s="64">
        <v>32</v>
      </c>
      <c r="O49" s="65">
        <v>32</v>
      </c>
      <c r="P49" s="48"/>
      <c r="Q49" s="48"/>
      <c r="R49" s="48"/>
      <c r="S49" s="48"/>
      <c r="T49" s="48"/>
      <c r="U49" s="48"/>
    </row>
    <row r="50" spans="1:21" ht="30.75" customHeight="1" x14ac:dyDescent="0.2">
      <c r="A50" s="48"/>
      <c r="B50" s="1270"/>
      <c r="C50" s="1271"/>
      <c r="D50" s="62"/>
      <c r="E50" s="1252" t="s">
        <v>16</v>
      </c>
      <c r="F50" s="1252"/>
      <c r="G50" s="1252"/>
      <c r="H50" s="1252"/>
      <c r="I50" s="1252"/>
      <c r="J50" s="1253"/>
      <c r="K50" s="63">
        <v>8</v>
      </c>
      <c r="L50" s="64">
        <v>8</v>
      </c>
      <c r="M50" s="64">
        <v>8</v>
      </c>
      <c r="N50" s="64">
        <v>8</v>
      </c>
      <c r="O50" s="65">
        <v>8</v>
      </c>
      <c r="P50" s="48"/>
      <c r="Q50" s="48"/>
      <c r="R50" s="48"/>
      <c r="S50" s="48"/>
      <c r="T50" s="48"/>
      <c r="U50" s="48"/>
    </row>
    <row r="51" spans="1:21" ht="30.75" customHeight="1" x14ac:dyDescent="0.2">
      <c r="A51" s="48"/>
      <c r="B51" s="1272"/>
      <c r="C51" s="1273"/>
      <c r="D51" s="66"/>
      <c r="E51" s="1252" t="s">
        <v>17</v>
      </c>
      <c r="F51" s="1252"/>
      <c r="G51" s="1252"/>
      <c r="H51" s="1252"/>
      <c r="I51" s="1252"/>
      <c r="J51" s="1253"/>
      <c r="K51" s="63" t="s">
        <v>503</v>
      </c>
      <c r="L51" s="64" t="s">
        <v>503</v>
      </c>
      <c r="M51" s="64" t="s">
        <v>503</v>
      </c>
      <c r="N51" s="64" t="s">
        <v>503</v>
      </c>
      <c r="O51" s="65" t="s">
        <v>503</v>
      </c>
      <c r="P51" s="48"/>
      <c r="Q51" s="48"/>
      <c r="R51" s="48"/>
      <c r="S51" s="48"/>
      <c r="T51" s="48"/>
      <c r="U51" s="48"/>
    </row>
    <row r="52" spans="1:21" ht="30.75" customHeight="1" x14ac:dyDescent="0.2">
      <c r="A52" s="48"/>
      <c r="B52" s="1250" t="s">
        <v>18</v>
      </c>
      <c r="C52" s="1251"/>
      <c r="D52" s="66"/>
      <c r="E52" s="1252" t="s">
        <v>19</v>
      </c>
      <c r="F52" s="1252"/>
      <c r="G52" s="1252"/>
      <c r="H52" s="1252"/>
      <c r="I52" s="1252"/>
      <c r="J52" s="1253"/>
      <c r="K52" s="63">
        <v>367</v>
      </c>
      <c r="L52" s="64">
        <v>380</v>
      </c>
      <c r="M52" s="64">
        <v>389</v>
      </c>
      <c r="N52" s="64">
        <v>395</v>
      </c>
      <c r="O52" s="65">
        <v>394</v>
      </c>
      <c r="P52" s="48"/>
      <c r="Q52" s="48"/>
      <c r="R52" s="48"/>
      <c r="S52" s="48"/>
      <c r="T52" s="48"/>
      <c r="U52" s="48"/>
    </row>
    <row r="53" spans="1:21" ht="30.75" customHeight="1" thickBot="1" x14ac:dyDescent="0.25">
      <c r="A53" s="48"/>
      <c r="B53" s="1254" t="s">
        <v>20</v>
      </c>
      <c r="C53" s="1255"/>
      <c r="D53" s="67"/>
      <c r="E53" s="1256" t="s">
        <v>21</v>
      </c>
      <c r="F53" s="1256"/>
      <c r="G53" s="1256"/>
      <c r="H53" s="1256"/>
      <c r="I53" s="1256"/>
      <c r="J53" s="1257"/>
      <c r="K53" s="68">
        <v>238</v>
      </c>
      <c r="L53" s="69">
        <v>252</v>
      </c>
      <c r="M53" s="69">
        <v>293</v>
      </c>
      <c r="N53" s="69">
        <v>318</v>
      </c>
      <c r="O53" s="70">
        <v>263</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5" t="s">
        <v>563</v>
      </c>
      <c r="P55" s="48"/>
      <c r="Q55" s="48"/>
      <c r="R55" s="48"/>
      <c r="S55" s="48"/>
      <c r="T55" s="48"/>
      <c r="U55" s="48"/>
    </row>
    <row r="56" spans="1:21" ht="31.5" customHeight="1" thickBot="1" x14ac:dyDescent="0.3">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2">
      <c r="B57" s="1258" t="s">
        <v>24</v>
      </c>
      <c r="C57" s="1259"/>
      <c r="D57" s="1262" t="s">
        <v>25</v>
      </c>
      <c r="E57" s="1263"/>
      <c r="F57" s="1263"/>
      <c r="G57" s="1263"/>
      <c r="H57" s="1263"/>
      <c r="I57" s="1263"/>
      <c r="J57" s="1264"/>
      <c r="K57" s="83"/>
      <c r="L57" s="84"/>
      <c r="M57" s="84"/>
      <c r="N57" s="84"/>
      <c r="O57" s="85"/>
    </row>
    <row r="58" spans="1:21" ht="31.5" customHeight="1" thickBot="1" x14ac:dyDescent="0.25">
      <c r="B58" s="1260"/>
      <c r="C58" s="1261"/>
      <c r="D58" s="1265" t="s">
        <v>26</v>
      </c>
      <c r="E58" s="1266"/>
      <c r="F58" s="1266"/>
      <c r="G58" s="1266"/>
      <c r="H58" s="1266"/>
      <c r="I58" s="1266"/>
      <c r="J58" s="1267"/>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nvCwvWOvIceAxMKj4XJXFk0D41elKTP2YRgzxgohd+uSasNDNwomhUG50uP3lEA3jBCPSDzxhED1tMUW7vxEA==" saltValue="elCLtUM1YtVwHDV9LYgDo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G28"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3">
      <c r="B40" s="95" t="s">
        <v>9</v>
      </c>
      <c r="C40" s="96"/>
      <c r="D40" s="96"/>
      <c r="E40" s="97"/>
      <c r="F40" s="97"/>
      <c r="G40" s="97"/>
      <c r="H40" s="98" t="s">
        <v>2</v>
      </c>
      <c r="I40" s="99" t="s">
        <v>545</v>
      </c>
      <c r="J40" s="100" t="s">
        <v>546</v>
      </c>
      <c r="K40" s="100" t="s">
        <v>547</v>
      </c>
      <c r="L40" s="100" t="s">
        <v>548</v>
      </c>
      <c r="M40" s="101" t="s">
        <v>549</v>
      </c>
    </row>
    <row r="41" spans="2:13" ht="27.75" customHeight="1" x14ac:dyDescent="0.2">
      <c r="B41" s="1288" t="s">
        <v>29</v>
      </c>
      <c r="C41" s="1289"/>
      <c r="D41" s="102"/>
      <c r="E41" s="1290" t="s">
        <v>30</v>
      </c>
      <c r="F41" s="1290"/>
      <c r="G41" s="1290"/>
      <c r="H41" s="1291"/>
      <c r="I41" s="103">
        <v>3172</v>
      </c>
      <c r="J41" s="104">
        <v>3004</v>
      </c>
      <c r="K41" s="104">
        <v>2723</v>
      </c>
      <c r="L41" s="104">
        <v>2515</v>
      </c>
      <c r="M41" s="105">
        <v>2274</v>
      </c>
    </row>
    <row r="42" spans="2:13" ht="27.75" customHeight="1" x14ac:dyDescent="0.2">
      <c r="B42" s="1278"/>
      <c r="C42" s="1279"/>
      <c r="D42" s="106"/>
      <c r="E42" s="1282" t="s">
        <v>31</v>
      </c>
      <c r="F42" s="1282"/>
      <c r="G42" s="1282"/>
      <c r="H42" s="1283"/>
      <c r="I42" s="107">
        <v>91</v>
      </c>
      <c r="J42" s="108">
        <v>84</v>
      </c>
      <c r="K42" s="108">
        <v>76</v>
      </c>
      <c r="L42" s="108">
        <v>68</v>
      </c>
      <c r="M42" s="109">
        <v>60</v>
      </c>
    </row>
    <row r="43" spans="2:13" ht="27.75" customHeight="1" x14ac:dyDescent="0.2">
      <c r="B43" s="1278"/>
      <c r="C43" s="1279"/>
      <c r="D43" s="106"/>
      <c r="E43" s="1282" t="s">
        <v>32</v>
      </c>
      <c r="F43" s="1282"/>
      <c r="G43" s="1282"/>
      <c r="H43" s="1283"/>
      <c r="I43" s="107">
        <v>3859</v>
      </c>
      <c r="J43" s="108">
        <v>3654</v>
      </c>
      <c r="K43" s="108">
        <v>3636</v>
      </c>
      <c r="L43" s="108">
        <v>3526</v>
      </c>
      <c r="M43" s="109">
        <v>3437</v>
      </c>
    </row>
    <row r="44" spans="2:13" ht="27.75" customHeight="1" x14ac:dyDescent="0.2">
      <c r="B44" s="1278"/>
      <c r="C44" s="1279"/>
      <c r="D44" s="106"/>
      <c r="E44" s="1282" t="s">
        <v>33</v>
      </c>
      <c r="F44" s="1282"/>
      <c r="G44" s="1282"/>
      <c r="H44" s="1283"/>
      <c r="I44" s="107">
        <v>242</v>
      </c>
      <c r="J44" s="108">
        <v>238</v>
      </c>
      <c r="K44" s="108">
        <v>220</v>
      </c>
      <c r="L44" s="108">
        <v>201</v>
      </c>
      <c r="M44" s="109">
        <v>176</v>
      </c>
    </row>
    <row r="45" spans="2:13" ht="27.75" customHeight="1" x14ac:dyDescent="0.2">
      <c r="B45" s="1278"/>
      <c r="C45" s="1279"/>
      <c r="D45" s="106"/>
      <c r="E45" s="1282" t="s">
        <v>34</v>
      </c>
      <c r="F45" s="1282"/>
      <c r="G45" s="1282"/>
      <c r="H45" s="1283"/>
      <c r="I45" s="107">
        <v>902</v>
      </c>
      <c r="J45" s="108">
        <v>831</v>
      </c>
      <c r="K45" s="108">
        <v>838</v>
      </c>
      <c r="L45" s="108">
        <v>866</v>
      </c>
      <c r="M45" s="109">
        <v>797</v>
      </c>
    </row>
    <row r="46" spans="2:13" ht="27.75" customHeight="1" x14ac:dyDescent="0.2">
      <c r="B46" s="1278"/>
      <c r="C46" s="1279"/>
      <c r="D46" s="110"/>
      <c r="E46" s="1282" t="s">
        <v>35</v>
      </c>
      <c r="F46" s="1282"/>
      <c r="G46" s="1282"/>
      <c r="H46" s="1283"/>
      <c r="I46" s="107" t="s">
        <v>503</v>
      </c>
      <c r="J46" s="108" t="s">
        <v>503</v>
      </c>
      <c r="K46" s="108" t="s">
        <v>503</v>
      </c>
      <c r="L46" s="108" t="s">
        <v>503</v>
      </c>
      <c r="M46" s="109" t="s">
        <v>503</v>
      </c>
    </row>
    <row r="47" spans="2:13" ht="27.75" customHeight="1" x14ac:dyDescent="0.2">
      <c r="B47" s="1278"/>
      <c r="C47" s="1279"/>
      <c r="D47" s="111"/>
      <c r="E47" s="1292" t="s">
        <v>36</v>
      </c>
      <c r="F47" s="1293"/>
      <c r="G47" s="1293"/>
      <c r="H47" s="1294"/>
      <c r="I47" s="107" t="s">
        <v>503</v>
      </c>
      <c r="J47" s="108" t="s">
        <v>503</v>
      </c>
      <c r="K47" s="108" t="s">
        <v>503</v>
      </c>
      <c r="L47" s="108" t="s">
        <v>503</v>
      </c>
      <c r="M47" s="109" t="s">
        <v>503</v>
      </c>
    </row>
    <row r="48" spans="2:13" ht="27.75" customHeight="1" x14ac:dyDescent="0.2">
      <c r="B48" s="1278"/>
      <c r="C48" s="1279"/>
      <c r="D48" s="106"/>
      <c r="E48" s="1282" t="s">
        <v>37</v>
      </c>
      <c r="F48" s="1282"/>
      <c r="G48" s="1282"/>
      <c r="H48" s="1283"/>
      <c r="I48" s="107" t="s">
        <v>503</v>
      </c>
      <c r="J48" s="108" t="s">
        <v>503</v>
      </c>
      <c r="K48" s="108" t="s">
        <v>503</v>
      </c>
      <c r="L48" s="108" t="s">
        <v>503</v>
      </c>
      <c r="M48" s="109" t="s">
        <v>503</v>
      </c>
    </row>
    <row r="49" spans="2:13" ht="27.75" customHeight="1" x14ac:dyDescent="0.2">
      <c r="B49" s="1280"/>
      <c r="C49" s="1281"/>
      <c r="D49" s="106"/>
      <c r="E49" s="1282" t="s">
        <v>38</v>
      </c>
      <c r="F49" s="1282"/>
      <c r="G49" s="1282"/>
      <c r="H49" s="1283"/>
      <c r="I49" s="107" t="s">
        <v>503</v>
      </c>
      <c r="J49" s="108" t="s">
        <v>503</v>
      </c>
      <c r="K49" s="108" t="s">
        <v>503</v>
      </c>
      <c r="L49" s="108" t="s">
        <v>503</v>
      </c>
      <c r="M49" s="109" t="s">
        <v>503</v>
      </c>
    </row>
    <row r="50" spans="2:13" ht="27.75" customHeight="1" x14ac:dyDescent="0.2">
      <c r="B50" s="1276" t="s">
        <v>39</v>
      </c>
      <c r="C50" s="1277"/>
      <c r="D50" s="112"/>
      <c r="E50" s="1282" t="s">
        <v>40</v>
      </c>
      <c r="F50" s="1282"/>
      <c r="G50" s="1282"/>
      <c r="H50" s="1283"/>
      <c r="I50" s="107">
        <v>5217</v>
      </c>
      <c r="J50" s="108">
        <v>5255</v>
      </c>
      <c r="K50" s="108">
        <v>5314</v>
      </c>
      <c r="L50" s="108">
        <v>5417</v>
      </c>
      <c r="M50" s="109">
        <v>5289</v>
      </c>
    </row>
    <row r="51" spans="2:13" ht="27.75" customHeight="1" x14ac:dyDescent="0.2">
      <c r="B51" s="1278"/>
      <c r="C51" s="1279"/>
      <c r="D51" s="106"/>
      <c r="E51" s="1282" t="s">
        <v>41</v>
      </c>
      <c r="F51" s="1282"/>
      <c r="G51" s="1282"/>
      <c r="H51" s="1283"/>
      <c r="I51" s="107">
        <v>58</v>
      </c>
      <c r="J51" s="108">
        <v>44</v>
      </c>
      <c r="K51" s="108">
        <v>32</v>
      </c>
      <c r="L51" s="108">
        <v>22</v>
      </c>
      <c r="M51" s="109">
        <v>13</v>
      </c>
    </row>
    <row r="52" spans="2:13" ht="27.75" customHeight="1" x14ac:dyDescent="0.2">
      <c r="B52" s="1280"/>
      <c r="C52" s="1281"/>
      <c r="D52" s="106"/>
      <c r="E52" s="1282" t="s">
        <v>42</v>
      </c>
      <c r="F52" s="1282"/>
      <c r="G52" s="1282"/>
      <c r="H52" s="1283"/>
      <c r="I52" s="107">
        <v>4814</v>
      </c>
      <c r="J52" s="108">
        <v>4777</v>
      </c>
      <c r="K52" s="108">
        <v>4677</v>
      </c>
      <c r="L52" s="108">
        <v>4575</v>
      </c>
      <c r="M52" s="109">
        <v>4454</v>
      </c>
    </row>
    <row r="53" spans="2:13" ht="27.75" customHeight="1" thickBot="1" x14ac:dyDescent="0.25">
      <c r="B53" s="1284" t="s">
        <v>43</v>
      </c>
      <c r="C53" s="1285"/>
      <c r="D53" s="113"/>
      <c r="E53" s="1286" t="s">
        <v>44</v>
      </c>
      <c r="F53" s="1286"/>
      <c r="G53" s="1286"/>
      <c r="H53" s="1287"/>
      <c r="I53" s="114">
        <v>-1823</v>
      </c>
      <c r="J53" s="115">
        <v>-2266</v>
      </c>
      <c r="K53" s="115">
        <v>-2530</v>
      </c>
      <c r="L53" s="115">
        <v>-2837</v>
      </c>
      <c r="M53" s="116">
        <v>-3012</v>
      </c>
    </row>
    <row r="54" spans="2:13" ht="27.75" customHeight="1" x14ac:dyDescent="0.25">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WuGKyCUDODj/PGZ3nfZqlWi5OfdjiBC/sG0Lor/Ao+DSL9a/mp7uWOPHM0Ly46dhVOKoR5mwFbjN51oBPeBh1g==" saltValue="5b0dy1+8SlKxSkkN4mVOC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52" zoomScale="70" zoomScaleNormal="70" zoomScaleSheetLayoutView="100" workbookViewId="0">
      <selection activeCell="H56" sqref="H56"/>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46</v>
      </c>
    </row>
    <row r="54" spans="2:8" ht="29.25" customHeight="1" thickBot="1" x14ac:dyDescent="0.35">
      <c r="B54" s="122" t="s">
        <v>1</v>
      </c>
      <c r="C54" s="123"/>
      <c r="D54" s="123"/>
      <c r="E54" s="124" t="s">
        <v>2</v>
      </c>
      <c r="F54" s="125" t="s">
        <v>547</v>
      </c>
      <c r="G54" s="125" t="s">
        <v>548</v>
      </c>
      <c r="H54" s="126" t="s">
        <v>549</v>
      </c>
    </row>
    <row r="55" spans="2:8" ht="52.5" customHeight="1" x14ac:dyDescent="0.2">
      <c r="B55" s="127"/>
      <c r="C55" s="1303" t="s">
        <v>47</v>
      </c>
      <c r="D55" s="1303"/>
      <c r="E55" s="1304"/>
      <c r="F55" s="128">
        <v>2382</v>
      </c>
      <c r="G55" s="128">
        <v>2284</v>
      </c>
      <c r="H55" s="129">
        <v>2186</v>
      </c>
    </row>
    <row r="56" spans="2:8" ht="52.5" customHeight="1" x14ac:dyDescent="0.2">
      <c r="B56" s="130"/>
      <c r="C56" s="1305" t="s">
        <v>48</v>
      </c>
      <c r="D56" s="1305"/>
      <c r="E56" s="1306"/>
      <c r="F56" s="131">
        <v>148</v>
      </c>
      <c r="G56" s="131">
        <v>178</v>
      </c>
      <c r="H56" s="132">
        <v>178</v>
      </c>
    </row>
    <row r="57" spans="2:8" ht="53.25" customHeight="1" x14ac:dyDescent="0.2">
      <c r="B57" s="130"/>
      <c r="C57" s="1307" t="s">
        <v>49</v>
      </c>
      <c r="D57" s="1307"/>
      <c r="E57" s="1308"/>
      <c r="F57" s="133">
        <v>2453</v>
      </c>
      <c r="G57" s="133">
        <v>2424</v>
      </c>
      <c r="H57" s="134">
        <v>2420</v>
      </c>
    </row>
    <row r="58" spans="2:8" ht="45.75" customHeight="1" x14ac:dyDescent="0.2">
      <c r="B58" s="135"/>
      <c r="C58" s="1295" t="s">
        <v>583</v>
      </c>
      <c r="D58" s="1296"/>
      <c r="E58" s="1297"/>
      <c r="F58" s="136">
        <v>1425</v>
      </c>
      <c r="G58" s="136">
        <v>1331</v>
      </c>
      <c r="H58" s="137">
        <v>1248</v>
      </c>
    </row>
    <row r="59" spans="2:8" ht="45.75" customHeight="1" x14ac:dyDescent="0.2">
      <c r="B59" s="135"/>
      <c r="C59" s="1295" t="s">
        <v>584</v>
      </c>
      <c r="D59" s="1296"/>
      <c r="E59" s="1297"/>
      <c r="F59" s="136">
        <v>763</v>
      </c>
      <c r="G59" s="136">
        <v>870</v>
      </c>
      <c r="H59" s="137">
        <v>941</v>
      </c>
    </row>
    <row r="60" spans="2:8" ht="45.75" customHeight="1" x14ac:dyDescent="0.2">
      <c r="B60" s="135"/>
      <c r="C60" s="1295" t="s">
        <v>585</v>
      </c>
      <c r="D60" s="1296"/>
      <c r="E60" s="1297"/>
      <c r="F60" s="136">
        <v>205</v>
      </c>
      <c r="G60" s="136">
        <v>201</v>
      </c>
      <c r="H60" s="137">
        <v>211</v>
      </c>
    </row>
    <row r="61" spans="2:8" ht="45.75" customHeight="1" x14ac:dyDescent="0.2">
      <c r="B61" s="135"/>
      <c r="C61" s="1295" t="s">
        <v>586</v>
      </c>
      <c r="D61" s="1296"/>
      <c r="E61" s="1297"/>
      <c r="F61" s="136">
        <v>49</v>
      </c>
      <c r="G61" s="136">
        <v>12</v>
      </c>
      <c r="H61" s="137">
        <v>9</v>
      </c>
    </row>
    <row r="62" spans="2:8" ht="45.75" customHeight="1" thickBot="1" x14ac:dyDescent="0.25">
      <c r="B62" s="138"/>
      <c r="C62" s="1298" t="s">
        <v>587</v>
      </c>
      <c r="D62" s="1299"/>
      <c r="E62" s="1300"/>
      <c r="F62" s="139">
        <v>10</v>
      </c>
      <c r="G62" s="139">
        <v>10</v>
      </c>
      <c r="H62" s="140">
        <v>10</v>
      </c>
    </row>
    <row r="63" spans="2:8" ht="52.5" customHeight="1" thickBot="1" x14ac:dyDescent="0.25">
      <c r="B63" s="141"/>
      <c r="C63" s="1301" t="s">
        <v>50</v>
      </c>
      <c r="D63" s="1301"/>
      <c r="E63" s="1302"/>
      <c r="F63" s="142">
        <v>4983</v>
      </c>
      <c r="G63" s="142">
        <v>4885</v>
      </c>
      <c r="H63" s="143">
        <v>4783</v>
      </c>
    </row>
    <row r="64" spans="2:8" ht="15" customHeight="1" x14ac:dyDescent="0.2"/>
  </sheetData>
  <sheetProtection algorithmName="SHA-512" hashValue="5PPqjzggQTgoDQ/ZmPE7vJp5tfgC9vR6Uz+rl6me4B+6mwEeO+PZQB2n3VP8p8KrAAVYX+nLG0ycLl6d+FoqBw==" saltValue="iNYGlGg9QmfzRINRGHbu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topLeftCell="A4" workbookViewId="0">
      <selection activeCell="AN65" sqref="AN65:DC69"/>
    </sheetView>
  </sheetViews>
  <sheetFormatPr defaultColWidth="0" defaultRowHeight="13.5" customHeight="1" zeroHeight="1" x14ac:dyDescent="0.2"/>
  <cols>
    <col min="1" max="1" width="6.36328125" style="388" customWidth="1"/>
    <col min="2" max="107" width="2.453125" style="388" customWidth="1"/>
    <col min="108" max="108" width="6.08984375" style="396" customWidth="1"/>
    <col min="109" max="109" width="5.90625" style="395" customWidth="1"/>
    <col min="110" max="110" width="19.08984375" style="388" hidden="1"/>
    <col min="111" max="115" width="12.6328125" style="388" hidden="1"/>
    <col min="116" max="349" width="8.6328125" style="388" hidden="1"/>
    <col min="350" max="355" width="14.90625" style="388" hidden="1"/>
    <col min="356" max="357" width="15.90625" style="388" hidden="1"/>
    <col min="358" max="363" width="16.08984375" style="388" hidden="1"/>
    <col min="364" max="364" width="6.08984375" style="388" hidden="1"/>
    <col min="365" max="365" width="3" style="388" hidden="1"/>
    <col min="366" max="605" width="8.6328125" style="388" hidden="1"/>
    <col min="606" max="611" width="14.90625" style="388" hidden="1"/>
    <col min="612" max="613" width="15.90625" style="388" hidden="1"/>
    <col min="614" max="619" width="16.08984375" style="388" hidden="1"/>
    <col min="620" max="620" width="6.08984375" style="388" hidden="1"/>
    <col min="621" max="621" width="3" style="388" hidden="1"/>
    <col min="622" max="861" width="8.6328125" style="388" hidden="1"/>
    <col min="862" max="867" width="14.90625" style="388" hidden="1"/>
    <col min="868" max="869" width="15.90625" style="388" hidden="1"/>
    <col min="870" max="875" width="16.08984375" style="388" hidden="1"/>
    <col min="876" max="876" width="6.08984375" style="388" hidden="1"/>
    <col min="877" max="877" width="3" style="388" hidden="1"/>
    <col min="878" max="1117" width="8.6328125" style="388" hidden="1"/>
    <col min="1118" max="1123" width="14.90625" style="388" hidden="1"/>
    <col min="1124" max="1125" width="15.90625" style="388" hidden="1"/>
    <col min="1126" max="1131" width="16.08984375" style="388" hidden="1"/>
    <col min="1132" max="1132" width="6.08984375" style="388" hidden="1"/>
    <col min="1133" max="1133" width="3" style="388" hidden="1"/>
    <col min="1134" max="1373" width="8.6328125" style="388" hidden="1"/>
    <col min="1374" max="1379" width="14.90625" style="388" hidden="1"/>
    <col min="1380" max="1381" width="15.90625" style="388" hidden="1"/>
    <col min="1382" max="1387" width="16.08984375" style="388" hidden="1"/>
    <col min="1388" max="1388" width="6.08984375" style="388" hidden="1"/>
    <col min="1389" max="1389" width="3" style="388" hidden="1"/>
    <col min="1390" max="1629" width="8.6328125" style="388" hidden="1"/>
    <col min="1630" max="1635" width="14.90625" style="388" hidden="1"/>
    <col min="1636" max="1637" width="15.90625" style="388" hidden="1"/>
    <col min="1638" max="1643" width="16.08984375" style="388" hidden="1"/>
    <col min="1644" max="1644" width="6.08984375" style="388" hidden="1"/>
    <col min="1645" max="1645" width="3" style="388" hidden="1"/>
    <col min="1646" max="1885" width="8.6328125" style="388" hidden="1"/>
    <col min="1886" max="1891" width="14.90625" style="388" hidden="1"/>
    <col min="1892" max="1893" width="15.90625" style="388" hidden="1"/>
    <col min="1894" max="1899" width="16.08984375" style="388" hidden="1"/>
    <col min="1900" max="1900" width="6.08984375" style="388" hidden="1"/>
    <col min="1901" max="1901" width="3" style="388" hidden="1"/>
    <col min="1902" max="2141" width="8.6328125" style="388" hidden="1"/>
    <col min="2142" max="2147" width="14.90625" style="388" hidden="1"/>
    <col min="2148" max="2149" width="15.90625" style="388" hidden="1"/>
    <col min="2150" max="2155" width="16.08984375" style="388" hidden="1"/>
    <col min="2156" max="2156" width="6.08984375" style="388" hidden="1"/>
    <col min="2157" max="2157" width="3" style="388" hidden="1"/>
    <col min="2158" max="2397" width="8.6328125" style="388" hidden="1"/>
    <col min="2398" max="2403" width="14.90625" style="388" hidden="1"/>
    <col min="2404" max="2405" width="15.90625" style="388" hidden="1"/>
    <col min="2406" max="2411" width="16.08984375" style="388" hidden="1"/>
    <col min="2412" max="2412" width="6.08984375" style="388" hidden="1"/>
    <col min="2413" max="2413" width="3" style="388" hidden="1"/>
    <col min="2414" max="2653" width="8.6328125" style="388" hidden="1"/>
    <col min="2654" max="2659" width="14.90625" style="388" hidden="1"/>
    <col min="2660" max="2661" width="15.90625" style="388" hidden="1"/>
    <col min="2662" max="2667" width="16.08984375" style="388" hidden="1"/>
    <col min="2668" max="2668" width="6.08984375" style="388" hidden="1"/>
    <col min="2669" max="2669" width="3" style="388" hidden="1"/>
    <col min="2670" max="2909" width="8.6328125" style="388" hidden="1"/>
    <col min="2910" max="2915" width="14.90625" style="388" hidden="1"/>
    <col min="2916" max="2917" width="15.90625" style="388" hidden="1"/>
    <col min="2918" max="2923" width="16.08984375" style="388" hidden="1"/>
    <col min="2924" max="2924" width="6.08984375" style="388" hidden="1"/>
    <col min="2925" max="2925" width="3" style="388" hidden="1"/>
    <col min="2926" max="3165" width="8.6328125" style="388" hidden="1"/>
    <col min="3166" max="3171" width="14.90625" style="388" hidden="1"/>
    <col min="3172" max="3173" width="15.90625" style="388" hidden="1"/>
    <col min="3174" max="3179" width="16.08984375" style="388" hidden="1"/>
    <col min="3180" max="3180" width="6.08984375" style="388" hidden="1"/>
    <col min="3181" max="3181" width="3" style="388" hidden="1"/>
    <col min="3182" max="3421" width="8.6328125" style="388" hidden="1"/>
    <col min="3422" max="3427" width="14.90625" style="388" hidden="1"/>
    <col min="3428" max="3429" width="15.90625" style="388" hidden="1"/>
    <col min="3430" max="3435" width="16.08984375" style="388" hidden="1"/>
    <col min="3436" max="3436" width="6.08984375" style="388" hidden="1"/>
    <col min="3437" max="3437" width="3" style="388" hidden="1"/>
    <col min="3438" max="3677" width="8.6328125" style="388" hidden="1"/>
    <col min="3678" max="3683" width="14.90625" style="388" hidden="1"/>
    <col min="3684" max="3685" width="15.90625" style="388" hidden="1"/>
    <col min="3686" max="3691" width="16.08984375" style="388" hidden="1"/>
    <col min="3692" max="3692" width="6.08984375" style="388" hidden="1"/>
    <col min="3693" max="3693" width="3" style="388" hidden="1"/>
    <col min="3694" max="3933" width="8.6328125" style="388" hidden="1"/>
    <col min="3934" max="3939" width="14.90625" style="388" hidden="1"/>
    <col min="3940" max="3941" width="15.90625" style="388" hidden="1"/>
    <col min="3942" max="3947" width="16.08984375" style="388" hidden="1"/>
    <col min="3948" max="3948" width="6.08984375" style="388" hidden="1"/>
    <col min="3949" max="3949" width="3" style="388" hidden="1"/>
    <col min="3950" max="4189" width="8.6328125" style="388" hidden="1"/>
    <col min="4190" max="4195" width="14.90625" style="388" hidden="1"/>
    <col min="4196" max="4197" width="15.90625" style="388" hidden="1"/>
    <col min="4198" max="4203" width="16.08984375" style="388" hidden="1"/>
    <col min="4204" max="4204" width="6.08984375" style="388" hidden="1"/>
    <col min="4205" max="4205" width="3" style="388" hidden="1"/>
    <col min="4206" max="4445" width="8.6328125" style="388" hidden="1"/>
    <col min="4446" max="4451" width="14.90625" style="388" hidden="1"/>
    <col min="4452" max="4453" width="15.90625" style="388" hidden="1"/>
    <col min="4454" max="4459" width="16.08984375" style="388" hidden="1"/>
    <col min="4460" max="4460" width="6.08984375" style="388" hidden="1"/>
    <col min="4461" max="4461" width="3" style="388" hidden="1"/>
    <col min="4462" max="4701" width="8.6328125" style="388" hidden="1"/>
    <col min="4702" max="4707" width="14.90625" style="388" hidden="1"/>
    <col min="4708" max="4709" width="15.90625" style="388" hidden="1"/>
    <col min="4710" max="4715" width="16.08984375" style="388" hidden="1"/>
    <col min="4716" max="4716" width="6.08984375" style="388" hidden="1"/>
    <col min="4717" max="4717" width="3" style="388" hidden="1"/>
    <col min="4718" max="4957" width="8.6328125" style="388" hidden="1"/>
    <col min="4958" max="4963" width="14.90625" style="388" hidden="1"/>
    <col min="4964" max="4965" width="15.90625" style="388" hidden="1"/>
    <col min="4966" max="4971" width="16.08984375" style="388" hidden="1"/>
    <col min="4972" max="4972" width="6.08984375" style="388" hidden="1"/>
    <col min="4973" max="4973" width="3" style="388" hidden="1"/>
    <col min="4974" max="5213" width="8.6328125" style="388" hidden="1"/>
    <col min="5214" max="5219" width="14.90625" style="388" hidden="1"/>
    <col min="5220" max="5221" width="15.90625" style="388" hidden="1"/>
    <col min="5222" max="5227" width="16.08984375" style="388" hidden="1"/>
    <col min="5228" max="5228" width="6.08984375" style="388" hidden="1"/>
    <col min="5229" max="5229" width="3" style="388" hidden="1"/>
    <col min="5230" max="5469" width="8.6328125" style="388" hidden="1"/>
    <col min="5470" max="5475" width="14.90625" style="388" hidden="1"/>
    <col min="5476" max="5477" width="15.90625" style="388" hidden="1"/>
    <col min="5478" max="5483" width="16.08984375" style="388" hidden="1"/>
    <col min="5484" max="5484" width="6.08984375" style="388" hidden="1"/>
    <col min="5485" max="5485" width="3" style="388" hidden="1"/>
    <col min="5486" max="5725" width="8.6328125" style="388" hidden="1"/>
    <col min="5726" max="5731" width="14.90625" style="388" hidden="1"/>
    <col min="5732" max="5733" width="15.90625" style="388" hidden="1"/>
    <col min="5734" max="5739" width="16.08984375" style="388" hidden="1"/>
    <col min="5740" max="5740" width="6.08984375" style="388" hidden="1"/>
    <col min="5741" max="5741" width="3" style="388" hidden="1"/>
    <col min="5742" max="5981" width="8.6328125" style="388" hidden="1"/>
    <col min="5982" max="5987" width="14.90625" style="388" hidden="1"/>
    <col min="5988" max="5989" width="15.90625" style="388" hidden="1"/>
    <col min="5990" max="5995" width="16.08984375" style="388" hidden="1"/>
    <col min="5996" max="5996" width="6.08984375" style="388" hidden="1"/>
    <col min="5997" max="5997" width="3" style="388" hidden="1"/>
    <col min="5998" max="6237" width="8.6328125" style="388" hidden="1"/>
    <col min="6238" max="6243" width="14.90625" style="388" hidden="1"/>
    <col min="6244" max="6245" width="15.90625" style="388" hidden="1"/>
    <col min="6246" max="6251" width="16.08984375" style="388" hidden="1"/>
    <col min="6252" max="6252" width="6.08984375" style="388" hidden="1"/>
    <col min="6253" max="6253" width="3" style="388" hidden="1"/>
    <col min="6254" max="6493" width="8.6328125" style="388" hidden="1"/>
    <col min="6494" max="6499" width="14.90625" style="388" hidden="1"/>
    <col min="6500" max="6501" width="15.90625" style="388" hidden="1"/>
    <col min="6502" max="6507" width="16.08984375" style="388" hidden="1"/>
    <col min="6508" max="6508" width="6.08984375" style="388" hidden="1"/>
    <col min="6509" max="6509" width="3" style="388" hidden="1"/>
    <col min="6510" max="6749" width="8.6328125" style="388" hidden="1"/>
    <col min="6750" max="6755" width="14.90625" style="388" hidden="1"/>
    <col min="6756" max="6757" width="15.90625" style="388" hidden="1"/>
    <col min="6758" max="6763" width="16.08984375" style="388" hidden="1"/>
    <col min="6764" max="6764" width="6.08984375" style="388" hidden="1"/>
    <col min="6765" max="6765" width="3" style="388" hidden="1"/>
    <col min="6766" max="7005" width="8.6328125" style="388" hidden="1"/>
    <col min="7006" max="7011" width="14.90625" style="388" hidden="1"/>
    <col min="7012" max="7013" width="15.90625" style="388" hidden="1"/>
    <col min="7014" max="7019" width="16.08984375" style="388" hidden="1"/>
    <col min="7020" max="7020" width="6.08984375" style="388" hidden="1"/>
    <col min="7021" max="7021" width="3" style="388" hidden="1"/>
    <col min="7022" max="7261" width="8.6328125" style="388" hidden="1"/>
    <col min="7262" max="7267" width="14.90625" style="388" hidden="1"/>
    <col min="7268" max="7269" width="15.90625" style="388" hidden="1"/>
    <col min="7270" max="7275" width="16.08984375" style="388" hidden="1"/>
    <col min="7276" max="7276" width="6.08984375" style="388" hidden="1"/>
    <col min="7277" max="7277" width="3" style="388" hidden="1"/>
    <col min="7278" max="7517" width="8.6328125" style="388" hidden="1"/>
    <col min="7518" max="7523" width="14.90625" style="388" hidden="1"/>
    <col min="7524" max="7525" width="15.90625" style="388" hidden="1"/>
    <col min="7526" max="7531" width="16.08984375" style="388" hidden="1"/>
    <col min="7532" max="7532" width="6.08984375" style="388" hidden="1"/>
    <col min="7533" max="7533" width="3" style="388" hidden="1"/>
    <col min="7534" max="7773" width="8.6328125" style="388" hidden="1"/>
    <col min="7774" max="7779" width="14.90625" style="388" hidden="1"/>
    <col min="7780" max="7781" width="15.90625" style="388" hidden="1"/>
    <col min="7782" max="7787" width="16.08984375" style="388" hidden="1"/>
    <col min="7788" max="7788" width="6.08984375" style="388" hidden="1"/>
    <col min="7789" max="7789" width="3" style="388" hidden="1"/>
    <col min="7790" max="8029" width="8.6328125" style="388" hidden="1"/>
    <col min="8030" max="8035" width="14.90625" style="388" hidden="1"/>
    <col min="8036" max="8037" width="15.90625" style="388" hidden="1"/>
    <col min="8038" max="8043" width="16.08984375" style="388" hidden="1"/>
    <col min="8044" max="8044" width="6.08984375" style="388" hidden="1"/>
    <col min="8045" max="8045" width="3" style="388" hidden="1"/>
    <col min="8046" max="8285" width="8.6328125" style="388" hidden="1"/>
    <col min="8286" max="8291" width="14.90625" style="388" hidden="1"/>
    <col min="8292" max="8293" width="15.90625" style="388" hidden="1"/>
    <col min="8294" max="8299" width="16.08984375" style="388" hidden="1"/>
    <col min="8300" max="8300" width="6.08984375" style="388" hidden="1"/>
    <col min="8301" max="8301" width="3" style="388" hidden="1"/>
    <col min="8302" max="8541" width="8.6328125" style="388" hidden="1"/>
    <col min="8542" max="8547" width="14.90625" style="388" hidden="1"/>
    <col min="8548" max="8549" width="15.90625" style="388" hidden="1"/>
    <col min="8550" max="8555" width="16.08984375" style="388" hidden="1"/>
    <col min="8556" max="8556" width="6.08984375" style="388" hidden="1"/>
    <col min="8557" max="8557" width="3" style="388" hidden="1"/>
    <col min="8558" max="8797" width="8.6328125" style="388" hidden="1"/>
    <col min="8798" max="8803" width="14.90625" style="388" hidden="1"/>
    <col min="8804" max="8805" width="15.90625" style="388" hidden="1"/>
    <col min="8806" max="8811" width="16.08984375" style="388" hidden="1"/>
    <col min="8812" max="8812" width="6.08984375" style="388" hidden="1"/>
    <col min="8813" max="8813" width="3" style="388" hidden="1"/>
    <col min="8814" max="9053" width="8.6328125" style="388" hidden="1"/>
    <col min="9054" max="9059" width="14.90625" style="388" hidden="1"/>
    <col min="9060" max="9061" width="15.90625" style="388" hidden="1"/>
    <col min="9062" max="9067" width="16.08984375" style="388" hidden="1"/>
    <col min="9068" max="9068" width="6.08984375" style="388" hidden="1"/>
    <col min="9069" max="9069" width="3" style="388" hidden="1"/>
    <col min="9070" max="9309" width="8.6328125" style="388" hidden="1"/>
    <col min="9310" max="9315" width="14.90625" style="388" hidden="1"/>
    <col min="9316" max="9317" width="15.90625" style="388" hidden="1"/>
    <col min="9318" max="9323" width="16.08984375" style="388" hidden="1"/>
    <col min="9324" max="9324" width="6.08984375" style="388" hidden="1"/>
    <col min="9325" max="9325" width="3" style="388" hidden="1"/>
    <col min="9326" max="9565" width="8.6328125" style="388" hidden="1"/>
    <col min="9566" max="9571" width="14.90625" style="388" hidden="1"/>
    <col min="9572" max="9573" width="15.90625" style="388" hidden="1"/>
    <col min="9574" max="9579" width="16.08984375" style="388" hidden="1"/>
    <col min="9580" max="9580" width="6.08984375" style="388" hidden="1"/>
    <col min="9581" max="9581" width="3" style="388" hidden="1"/>
    <col min="9582" max="9821" width="8.6328125" style="388" hidden="1"/>
    <col min="9822" max="9827" width="14.90625" style="388" hidden="1"/>
    <col min="9828" max="9829" width="15.90625" style="388" hidden="1"/>
    <col min="9830" max="9835" width="16.08984375" style="388" hidden="1"/>
    <col min="9836" max="9836" width="6.08984375" style="388" hidden="1"/>
    <col min="9837" max="9837" width="3" style="388" hidden="1"/>
    <col min="9838" max="10077" width="8.6328125" style="388" hidden="1"/>
    <col min="10078" max="10083" width="14.90625" style="388" hidden="1"/>
    <col min="10084" max="10085" width="15.90625" style="388" hidden="1"/>
    <col min="10086" max="10091" width="16.08984375" style="388" hidden="1"/>
    <col min="10092" max="10092" width="6.08984375" style="388" hidden="1"/>
    <col min="10093" max="10093" width="3" style="388" hidden="1"/>
    <col min="10094" max="10333" width="8.6328125" style="388" hidden="1"/>
    <col min="10334" max="10339" width="14.90625" style="388" hidden="1"/>
    <col min="10340" max="10341" width="15.90625" style="388" hidden="1"/>
    <col min="10342" max="10347" width="16.08984375" style="388" hidden="1"/>
    <col min="10348" max="10348" width="6.08984375" style="388" hidden="1"/>
    <col min="10349" max="10349" width="3" style="388" hidden="1"/>
    <col min="10350" max="10589" width="8.6328125" style="388" hidden="1"/>
    <col min="10590" max="10595" width="14.90625" style="388" hidden="1"/>
    <col min="10596" max="10597" width="15.90625" style="388" hidden="1"/>
    <col min="10598" max="10603" width="16.08984375" style="388" hidden="1"/>
    <col min="10604" max="10604" width="6.08984375" style="388" hidden="1"/>
    <col min="10605" max="10605" width="3" style="388" hidden="1"/>
    <col min="10606" max="10845" width="8.6328125" style="388" hidden="1"/>
    <col min="10846" max="10851" width="14.90625" style="388" hidden="1"/>
    <col min="10852" max="10853" width="15.90625" style="388" hidden="1"/>
    <col min="10854" max="10859" width="16.08984375" style="388" hidden="1"/>
    <col min="10860" max="10860" width="6.08984375" style="388" hidden="1"/>
    <col min="10861" max="10861" width="3" style="388" hidden="1"/>
    <col min="10862" max="11101" width="8.6328125" style="388" hidden="1"/>
    <col min="11102" max="11107" width="14.90625" style="388" hidden="1"/>
    <col min="11108" max="11109" width="15.90625" style="388" hidden="1"/>
    <col min="11110" max="11115" width="16.08984375" style="388" hidden="1"/>
    <col min="11116" max="11116" width="6.08984375" style="388" hidden="1"/>
    <col min="11117" max="11117" width="3" style="388" hidden="1"/>
    <col min="11118" max="11357" width="8.6328125" style="388" hidden="1"/>
    <col min="11358" max="11363" width="14.90625" style="388" hidden="1"/>
    <col min="11364" max="11365" width="15.90625" style="388" hidden="1"/>
    <col min="11366" max="11371" width="16.08984375" style="388" hidden="1"/>
    <col min="11372" max="11372" width="6.08984375" style="388" hidden="1"/>
    <col min="11373" max="11373" width="3" style="388" hidden="1"/>
    <col min="11374" max="11613" width="8.6328125" style="388" hidden="1"/>
    <col min="11614" max="11619" width="14.90625" style="388" hidden="1"/>
    <col min="11620" max="11621" width="15.90625" style="388" hidden="1"/>
    <col min="11622" max="11627" width="16.08984375" style="388" hidden="1"/>
    <col min="11628" max="11628" width="6.08984375" style="388" hidden="1"/>
    <col min="11629" max="11629" width="3" style="388" hidden="1"/>
    <col min="11630" max="11869" width="8.6328125" style="388" hidden="1"/>
    <col min="11870" max="11875" width="14.90625" style="388" hidden="1"/>
    <col min="11876" max="11877" width="15.90625" style="388" hidden="1"/>
    <col min="11878" max="11883" width="16.08984375" style="388" hidden="1"/>
    <col min="11884" max="11884" width="6.08984375" style="388" hidden="1"/>
    <col min="11885" max="11885" width="3" style="388" hidden="1"/>
    <col min="11886" max="12125" width="8.6328125" style="388" hidden="1"/>
    <col min="12126" max="12131" width="14.90625" style="388" hidden="1"/>
    <col min="12132" max="12133" width="15.90625" style="388" hidden="1"/>
    <col min="12134" max="12139" width="16.08984375" style="388" hidden="1"/>
    <col min="12140" max="12140" width="6.08984375" style="388" hidden="1"/>
    <col min="12141" max="12141" width="3" style="388" hidden="1"/>
    <col min="12142" max="12381" width="8.6328125" style="388" hidden="1"/>
    <col min="12382" max="12387" width="14.90625" style="388" hidden="1"/>
    <col min="12388" max="12389" width="15.90625" style="388" hidden="1"/>
    <col min="12390" max="12395" width="16.08984375" style="388" hidden="1"/>
    <col min="12396" max="12396" width="6.08984375" style="388" hidden="1"/>
    <col min="12397" max="12397" width="3" style="388" hidden="1"/>
    <col min="12398" max="12637" width="8.6328125" style="388" hidden="1"/>
    <col min="12638" max="12643" width="14.90625" style="388" hidden="1"/>
    <col min="12644" max="12645" width="15.90625" style="388" hidden="1"/>
    <col min="12646" max="12651" width="16.08984375" style="388" hidden="1"/>
    <col min="12652" max="12652" width="6.08984375" style="388" hidden="1"/>
    <col min="12653" max="12653" width="3" style="388" hidden="1"/>
    <col min="12654" max="12893" width="8.6328125" style="388" hidden="1"/>
    <col min="12894" max="12899" width="14.90625" style="388" hidden="1"/>
    <col min="12900" max="12901" width="15.90625" style="388" hidden="1"/>
    <col min="12902" max="12907" width="16.08984375" style="388" hidden="1"/>
    <col min="12908" max="12908" width="6.08984375" style="388" hidden="1"/>
    <col min="12909" max="12909" width="3" style="388" hidden="1"/>
    <col min="12910" max="13149" width="8.6328125" style="388" hidden="1"/>
    <col min="13150" max="13155" width="14.90625" style="388" hidden="1"/>
    <col min="13156" max="13157" width="15.90625" style="388" hidden="1"/>
    <col min="13158" max="13163" width="16.08984375" style="388" hidden="1"/>
    <col min="13164" max="13164" width="6.08984375" style="388" hidden="1"/>
    <col min="13165" max="13165" width="3" style="388" hidden="1"/>
    <col min="13166" max="13405" width="8.6328125" style="388" hidden="1"/>
    <col min="13406" max="13411" width="14.90625" style="388" hidden="1"/>
    <col min="13412" max="13413" width="15.90625" style="388" hidden="1"/>
    <col min="13414" max="13419" width="16.08984375" style="388" hidden="1"/>
    <col min="13420" max="13420" width="6.08984375" style="388" hidden="1"/>
    <col min="13421" max="13421" width="3" style="388" hidden="1"/>
    <col min="13422" max="13661" width="8.6328125" style="388" hidden="1"/>
    <col min="13662" max="13667" width="14.90625" style="388" hidden="1"/>
    <col min="13668" max="13669" width="15.90625" style="388" hidden="1"/>
    <col min="13670" max="13675" width="16.08984375" style="388" hidden="1"/>
    <col min="13676" max="13676" width="6.08984375" style="388" hidden="1"/>
    <col min="13677" max="13677" width="3" style="388" hidden="1"/>
    <col min="13678" max="13917" width="8.6328125" style="388" hidden="1"/>
    <col min="13918" max="13923" width="14.90625" style="388" hidden="1"/>
    <col min="13924" max="13925" width="15.90625" style="388" hidden="1"/>
    <col min="13926" max="13931" width="16.08984375" style="388" hidden="1"/>
    <col min="13932" max="13932" width="6.08984375" style="388" hidden="1"/>
    <col min="13933" max="13933" width="3" style="388" hidden="1"/>
    <col min="13934" max="14173" width="8.6328125" style="388" hidden="1"/>
    <col min="14174" max="14179" width="14.90625" style="388" hidden="1"/>
    <col min="14180" max="14181" width="15.90625" style="388" hidden="1"/>
    <col min="14182" max="14187" width="16.08984375" style="388" hidden="1"/>
    <col min="14188" max="14188" width="6.08984375" style="388" hidden="1"/>
    <col min="14189" max="14189" width="3" style="388" hidden="1"/>
    <col min="14190" max="14429" width="8.6328125" style="388" hidden="1"/>
    <col min="14430" max="14435" width="14.90625" style="388" hidden="1"/>
    <col min="14436" max="14437" width="15.90625" style="388" hidden="1"/>
    <col min="14438" max="14443" width="16.08984375" style="388" hidden="1"/>
    <col min="14444" max="14444" width="6.08984375" style="388" hidden="1"/>
    <col min="14445" max="14445" width="3" style="388" hidden="1"/>
    <col min="14446" max="14685" width="8.6328125" style="388" hidden="1"/>
    <col min="14686" max="14691" width="14.90625" style="388" hidden="1"/>
    <col min="14692" max="14693" width="15.90625" style="388" hidden="1"/>
    <col min="14694" max="14699" width="16.08984375" style="388" hidden="1"/>
    <col min="14700" max="14700" width="6.08984375" style="388" hidden="1"/>
    <col min="14701" max="14701" width="3" style="388" hidden="1"/>
    <col min="14702" max="14941" width="8.6328125" style="388" hidden="1"/>
    <col min="14942" max="14947" width="14.90625" style="388" hidden="1"/>
    <col min="14948" max="14949" width="15.90625" style="388" hidden="1"/>
    <col min="14950" max="14955" width="16.08984375" style="388" hidden="1"/>
    <col min="14956" max="14956" width="6.08984375" style="388" hidden="1"/>
    <col min="14957" max="14957" width="3" style="388" hidden="1"/>
    <col min="14958" max="15197" width="8.6328125" style="388" hidden="1"/>
    <col min="15198" max="15203" width="14.90625" style="388" hidden="1"/>
    <col min="15204" max="15205" width="15.90625" style="388" hidden="1"/>
    <col min="15206" max="15211" width="16.08984375" style="388" hidden="1"/>
    <col min="15212" max="15212" width="6.08984375" style="388" hidden="1"/>
    <col min="15213" max="15213" width="3" style="388" hidden="1"/>
    <col min="15214" max="15453" width="8.6328125" style="388" hidden="1"/>
    <col min="15454" max="15459" width="14.90625" style="388" hidden="1"/>
    <col min="15460" max="15461" width="15.90625" style="388" hidden="1"/>
    <col min="15462" max="15467" width="16.08984375" style="388" hidden="1"/>
    <col min="15468" max="15468" width="6.08984375" style="388" hidden="1"/>
    <col min="15469" max="15469" width="3" style="388" hidden="1"/>
    <col min="15470" max="15709" width="8.6328125" style="388" hidden="1"/>
    <col min="15710" max="15715" width="14.90625" style="388" hidden="1"/>
    <col min="15716" max="15717" width="15.90625" style="388" hidden="1"/>
    <col min="15718" max="15723" width="16.08984375" style="388" hidden="1"/>
    <col min="15724" max="15724" width="6.08984375" style="388" hidden="1"/>
    <col min="15725" max="15725" width="3" style="388" hidden="1"/>
    <col min="15726" max="15965" width="8.6328125" style="388" hidden="1"/>
    <col min="15966" max="15971" width="14.90625" style="388" hidden="1"/>
    <col min="15972" max="15973" width="15.90625" style="388" hidden="1"/>
    <col min="15974" max="15979" width="16.08984375" style="388" hidden="1"/>
    <col min="15980" max="15980" width="6.08984375" style="388" hidden="1"/>
    <col min="15981" max="15981" width="3" style="388" hidden="1"/>
    <col min="15982" max="16221" width="8.6328125" style="388" hidden="1"/>
    <col min="16222" max="16227" width="14.90625" style="388" hidden="1"/>
    <col min="16228" max="16229" width="15.90625" style="388" hidden="1"/>
    <col min="16230" max="16235" width="16.08984375" style="388" hidden="1"/>
    <col min="16236" max="16236" width="6.08984375" style="388" hidden="1"/>
    <col min="16237" max="16237" width="3" style="388" hidden="1"/>
    <col min="16238" max="16384" width="8.63281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589</v>
      </c>
    </row>
    <row r="11" spans="1:143" s="291" customFormat="1" ht="13"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589</v>
      </c>
    </row>
    <row r="13" spans="1:143" s="291" customFormat="1" ht="13"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388"/>
      <c r="DE19" s="388"/>
    </row>
    <row r="20" spans="1:351" ht="13" x14ac:dyDescent="0.2">
      <c r="DD20" s="388"/>
      <c r="DE20" s="388"/>
    </row>
    <row r="21" spans="1:351" ht="16.5"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5" x14ac:dyDescent="0.2">
      <c r="B22" s="395"/>
      <c r="MM22" s="394"/>
    </row>
    <row r="23" spans="1:351" ht="13" x14ac:dyDescent="0.2">
      <c r="B23" s="395"/>
    </row>
    <row r="24" spans="1:351" ht="13" x14ac:dyDescent="0.2">
      <c r="B24" s="395"/>
    </row>
    <row r="25" spans="1:351" ht="13" x14ac:dyDescent="0.2">
      <c r="B25" s="395"/>
    </row>
    <row r="26" spans="1:351" ht="13" x14ac:dyDescent="0.2">
      <c r="B26" s="395"/>
    </row>
    <row r="27" spans="1:351" ht="13" x14ac:dyDescent="0.2">
      <c r="B27" s="395"/>
    </row>
    <row r="28" spans="1:351" ht="13" x14ac:dyDescent="0.2">
      <c r="B28" s="395"/>
    </row>
    <row r="29" spans="1:351" ht="13" x14ac:dyDescent="0.2">
      <c r="B29" s="395"/>
    </row>
    <row r="30" spans="1:351" ht="13" x14ac:dyDescent="0.2">
      <c r="B30" s="395"/>
    </row>
    <row r="31" spans="1:351" ht="13" x14ac:dyDescent="0.2">
      <c r="B31" s="395"/>
    </row>
    <row r="32" spans="1:351" ht="13" x14ac:dyDescent="0.2">
      <c r="B32" s="395"/>
    </row>
    <row r="33" spans="2:109" ht="13" x14ac:dyDescent="0.2">
      <c r="B33" s="395"/>
    </row>
    <row r="34" spans="2:109" ht="13" x14ac:dyDescent="0.2">
      <c r="B34" s="395"/>
    </row>
    <row r="35" spans="2:109" ht="13" x14ac:dyDescent="0.2">
      <c r="B35" s="395"/>
    </row>
    <row r="36" spans="2:109" ht="13" x14ac:dyDescent="0.2">
      <c r="B36" s="395"/>
    </row>
    <row r="37" spans="2:109" ht="13" x14ac:dyDescent="0.2">
      <c r="B37" s="395"/>
    </row>
    <row r="38" spans="2:109" ht="13" x14ac:dyDescent="0.2">
      <c r="B38" s="395"/>
    </row>
    <row r="39" spans="2:109" ht="13"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 x14ac:dyDescent="0.2">
      <c r="B40" s="400"/>
      <c r="DD40" s="400"/>
      <c r="DE40" s="388"/>
    </row>
    <row r="41" spans="2:109" ht="16.5" x14ac:dyDescent="0.2">
      <c r="B41" s="401" t="s">
        <v>590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 x14ac:dyDescent="0.2">
      <c r="B42" s="395"/>
      <c r="G42" s="402"/>
      <c r="I42" s="403"/>
      <c r="J42" s="403"/>
      <c r="K42" s="403"/>
      <c r="AM42" s="402"/>
      <c r="AN42" s="402" t="s">
        <v>591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09" t="s">
        <v>599</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 x14ac:dyDescent="0.2">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 x14ac:dyDescent="0.2">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 x14ac:dyDescent="0.2">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 x14ac:dyDescent="0.2">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 x14ac:dyDescent="0.2">
      <c r="B49" s="395"/>
      <c r="AN49" s="388" t="s">
        <v>592</v>
      </c>
    </row>
    <row r="50" spans="1:109" ht="13" x14ac:dyDescent="0.2">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545</v>
      </c>
      <c r="BQ50" s="1322"/>
      <c r="BR50" s="1322"/>
      <c r="BS50" s="1322"/>
      <c r="BT50" s="1322"/>
      <c r="BU50" s="1322"/>
      <c r="BV50" s="1322"/>
      <c r="BW50" s="1322"/>
      <c r="BX50" s="1322" t="s">
        <v>546</v>
      </c>
      <c r="BY50" s="1322"/>
      <c r="BZ50" s="1322"/>
      <c r="CA50" s="1322"/>
      <c r="CB50" s="1322"/>
      <c r="CC50" s="1322"/>
      <c r="CD50" s="1322"/>
      <c r="CE50" s="1322"/>
      <c r="CF50" s="1322" t="s">
        <v>547</v>
      </c>
      <c r="CG50" s="1322"/>
      <c r="CH50" s="1322"/>
      <c r="CI50" s="1322"/>
      <c r="CJ50" s="1322"/>
      <c r="CK50" s="1322"/>
      <c r="CL50" s="1322"/>
      <c r="CM50" s="1322"/>
      <c r="CN50" s="1322" t="s">
        <v>548</v>
      </c>
      <c r="CO50" s="1322"/>
      <c r="CP50" s="1322"/>
      <c r="CQ50" s="1322"/>
      <c r="CR50" s="1322"/>
      <c r="CS50" s="1322"/>
      <c r="CT50" s="1322"/>
      <c r="CU50" s="1322"/>
      <c r="CV50" s="1322" t="s">
        <v>549</v>
      </c>
      <c r="CW50" s="1322"/>
      <c r="CX50" s="1322"/>
      <c r="CY50" s="1322"/>
      <c r="CZ50" s="1322"/>
      <c r="DA50" s="1322"/>
      <c r="DB50" s="1322"/>
      <c r="DC50" s="1322"/>
    </row>
    <row r="51" spans="1:109" ht="13.5" customHeight="1" x14ac:dyDescent="0.2">
      <c r="B51" s="395"/>
      <c r="G51" s="1329"/>
      <c r="H51" s="1329"/>
      <c r="I51" s="1327"/>
      <c r="J51" s="1327"/>
      <c r="K51" s="1325"/>
      <c r="L51" s="1325"/>
      <c r="M51" s="1325"/>
      <c r="N51" s="1325"/>
      <c r="AM51" s="404"/>
      <c r="AN51" s="1326" t="s">
        <v>593</v>
      </c>
      <c r="AO51" s="1326"/>
      <c r="AP51" s="1326"/>
      <c r="AQ51" s="1326"/>
      <c r="AR51" s="1326"/>
      <c r="AS51" s="1326"/>
      <c r="AT51" s="1326"/>
      <c r="AU51" s="1326"/>
      <c r="AV51" s="1326"/>
      <c r="AW51" s="1326"/>
      <c r="AX51" s="1326"/>
      <c r="AY51" s="1326"/>
      <c r="AZ51" s="1326"/>
      <c r="BA51" s="1326"/>
      <c r="BB51" s="1326" t="s">
        <v>594</v>
      </c>
      <c r="BC51" s="1326"/>
      <c r="BD51" s="1326"/>
      <c r="BE51" s="1326"/>
      <c r="BF51" s="1326"/>
      <c r="BG51" s="1326"/>
      <c r="BH51" s="1326"/>
      <c r="BI51" s="1326"/>
      <c r="BJ51" s="1326"/>
      <c r="BK51" s="1326"/>
      <c r="BL51" s="1326"/>
      <c r="BM51" s="1326"/>
      <c r="BN51" s="1326"/>
      <c r="BO51" s="1326"/>
      <c r="BP51" s="1323"/>
      <c r="BQ51" s="1324"/>
      <c r="BR51" s="1324"/>
      <c r="BS51" s="1324"/>
      <c r="BT51" s="1324"/>
      <c r="BU51" s="1324"/>
      <c r="BV51" s="1324"/>
      <c r="BW51" s="1324"/>
      <c r="BX51" s="1324"/>
      <c r="BY51" s="1324"/>
      <c r="BZ51" s="1324"/>
      <c r="CA51" s="1324"/>
      <c r="CB51" s="1324"/>
      <c r="CC51" s="1324"/>
      <c r="CD51" s="1324"/>
      <c r="CE51" s="1324"/>
      <c r="CF51" s="1324"/>
      <c r="CG51" s="1324"/>
      <c r="CH51" s="1324"/>
      <c r="CI51" s="1324"/>
      <c r="CJ51" s="1324"/>
      <c r="CK51" s="1324"/>
      <c r="CL51" s="1324"/>
      <c r="CM51" s="1324"/>
      <c r="CN51" s="1324"/>
      <c r="CO51" s="1324"/>
      <c r="CP51" s="1324"/>
      <c r="CQ51" s="1324"/>
      <c r="CR51" s="1324"/>
      <c r="CS51" s="1324"/>
      <c r="CT51" s="1324"/>
      <c r="CU51" s="1324"/>
      <c r="CV51" s="1323"/>
      <c r="CW51" s="1324"/>
      <c r="CX51" s="1324"/>
      <c r="CY51" s="1324"/>
      <c r="CZ51" s="1324"/>
      <c r="DA51" s="1324"/>
      <c r="DB51" s="1324"/>
      <c r="DC51" s="1324"/>
    </row>
    <row r="52" spans="1:109" ht="13" x14ac:dyDescent="0.2">
      <c r="B52" s="395"/>
      <c r="G52" s="1329"/>
      <c r="H52" s="1329"/>
      <c r="I52" s="1327"/>
      <c r="J52" s="1327"/>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ht="13" x14ac:dyDescent="0.2">
      <c r="A53" s="403"/>
      <c r="B53" s="395"/>
      <c r="G53" s="1329"/>
      <c r="H53" s="1329"/>
      <c r="I53" s="1318"/>
      <c r="J53" s="1318"/>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595</v>
      </c>
      <c r="BC53" s="1326"/>
      <c r="BD53" s="1326"/>
      <c r="BE53" s="1326"/>
      <c r="BF53" s="1326"/>
      <c r="BG53" s="1326"/>
      <c r="BH53" s="1326"/>
      <c r="BI53" s="1326"/>
      <c r="BJ53" s="1326"/>
      <c r="BK53" s="1326"/>
      <c r="BL53" s="1326"/>
      <c r="BM53" s="1326"/>
      <c r="BN53" s="1326"/>
      <c r="BO53" s="1326"/>
      <c r="BP53" s="1323"/>
      <c r="BQ53" s="1324"/>
      <c r="BR53" s="1324"/>
      <c r="BS53" s="1324"/>
      <c r="BT53" s="1324"/>
      <c r="BU53" s="1324"/>
      <c r="BV53" s="1324"/>
      <c r="BW53" s="1324"/>
      <c r="BX53" s="1324">
        <v>79</v>
      </c>
      <c r="BY53" s="1324"/>
      <c r="BZ53" s="1324"/>
      <c r="CA53" s="1324"/>
      <c r="CB53" s="1324"/>
      <c r="CC53" s="1324"/>
      <c r="CD53" s="1324"/>
      <c r="CE53" s="1324"/>
      <c r="CF53" s="1324">
        <v>79.599999999999994</v>
      </c>
      <c r="CG53" s="1324"/>
      <c r="CH53" s="1324"/>
      <c r="CI53" s="1324"/>
      <c r="CJ53" s="1324"/>
      <c r="CK53" s="1324"/>
      <c r="CL53" s="1324"/>
      <c r="CM53" s="1324"/>
      <c r="CN53" s="1324">
        <v>80</v>
      </c>
      <c r="CO53" s="1324"/>
      <c r="CP53" s="1324"/>
      <c r="CQ53" s="1324"/>
      <c r="CR53" s="1324"/>
      <c r="CS53" s="1324"/>
      <c r="CT53" s="1324"/>
      <c r="CU53" s="1324"/>
      <c r="CV53" s="1323"/>
      <c r="CW53" s="1324"/>
      <c r="CX53" s="1324"/>
      <c r="CY53" s="1324"/>
      <c r="CZ53" s="1324"/>
      <c r="DA53" s="1324"/>
      <c r="DB53" s="1324"/>
      <c r="DC53" s="1324"/>
    </row>
    <row r="54" spans="1:109" ht="13" x14ac:dyDescent="0.2">
      <c r="A54" s="403"/>
      <c r="B54" s="395"/>
      <c r="G54" s="1329"/>
      <c r="H54" s="1329"/>
      <c r="I54" s="1318"/>
      <c r="J54" s="1318"/>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ht="13" x14ac:dyDescent="0.2">
      <c r="A55" s="403"/>
      <c r="B55" s="395"/>
      <c r="G55" s="1318"/>
      <c r="H55" s="1318"/>
      <c r="I55" s="1318"/>
      <c r="J55" s="1318"/>
      <c r="K55" s="1325"/>
      <c r="L55" s="1325"/>
      <c r="M55" s="1325"/>
      <c r="N55" s="1325"/>
      <c r="AN55" s="1322" t="s">
        <v>596</v>
      </c>
      <c r="AO55" s="1322"/>
      <c r="AP55" s="1322"/>
      <c r="AQ55" s="1322"/>
      <c r="AR55" s="1322"/>
      <c r="AS55" s="1322"/>
      <c r="AT55" s="1322"/>
      <c r="AU55" s="1322"/>
      <c r="AV55" s="1322"/>
      <c r="AW55" s="1322"/>
      <c r="AX55" s="1322"/>
      <c r="AY55" s="1322"/>
      <c r="AZ55" s="1322"/>
      <c r="BA55" s="1322"/>
      <c r="BB55" s="1326" t="s">
        <v>594</v>
      </c>
      <c r="BC55" s="1326"/>
      <c r="BD55" s="1326"/>
      <c r="BE55" s="1326"/>
      <c r="BF55" s="1326"/>
      <c r="BG55" s="1326"/>
      <c r="BH55" s="1326"/>
      <c r="BI55" s="1326"/>
      <c r="BJ55" s="1326"/>
      <c r="BK55" s="1326"/>
      <c r="BL55" s="1326"/>
      <c r="BM55" s="1326"/>
      <c r="BN55" s="1326"/>
      <c r="BO55" s="1326"/>
      <c r="BP55" s="1323"/>
      <c r="BQ55" s="1324"/>
      <c r="BR55" s="1324"/>
      <c r="BS55" s="1324"/>
      <c r="BT55" s="1324"/>
      <c r="BU55" s="1324"/>
      <c r="BV55" s="1324"/>
      <c r="BW55" s="1324"/>
      <c r="BX55" s="1324">
        <v>0</v>
      </c>
      <c r="BY55" s="1324"/>
      <c r="BZ55" s="1324"/>
      <c r="CA55" s="1324"/>
      <c r="CB55" s="1324"/>
      <c r="CC55" s="1324"/>
      <c r="CD55" s="1324"/>
      <c r="CE55" s="1324"/>
      <c r="CF55" s="1324">
        <v>0</v>
      </c>
      <c r="CG55" s="1324"/>
      <c r="CH55" s="1324"/>
      <c r="CI55" s="1324"/>
      <c r="CJ55" s="1324"/>
      <c r="CK55" s="1324"/>
      <c r="CL55" s="1324"/>
      <c r="CM55" s="1324"/>
      <c r="CN55" s="1324">
        <v>0</v>
      </c>
      <c r="CO55" s="1324"/>
      <c r="CP55" s="1324"/>
      <c r="CQ55" s="1324"/>
      <c r="CR55" s="1324"/>
      <c r="CS55" s="1324"/>
      <c r="CT55" s="1324"/>
      <c r="CU55" s="1324"/>
      <c r="CV55" s="1323"/>
      <c r="CW55" s="1324"/>
      <c r="CX55" s="1324"/>
      <c r="CY55" s="1324"/>
      <c r="CZ55" s="1324"/>
      <c r="DA55" s="1324"/>
      <c r="DB55" s="1324"/>
      <c r="DC55" s="1324"/>
    </row>
    <row r="56" spans="1:109" ht="13" x14ac:dyDescent="0.2">
      <c r="A56" s="403"/>
      <c r="B56" s="395"/>
      <c r="G56" s="1318"/>
      <c r="H56" s="1318"/>
      <c r="I56" s="1318"/>
      <c r="J56" s="1318"/>
      <c r="K56" s="1325"/>
      <c r="L56" s="1325"/>
      <c r="M56" s="1325"/>
      <c r="N56" s="1325"/>
      <c r="AN56" s="1322"/>
      <c r="AO56" s="1322"/>
      <c r="AP56" s="1322"/>
      <c r="AQ56" s="1322"/>
      <c r="AR56" s="1322"/>
      <c r="AS56" s="1322"/>
      <c r="AT56" s="1322"/>
      <c r="AU56" s="1322"/>
      <c r="AV56" s="1322"/>
      <c r="AW56" s="1322"/>
      <c r="AX56" s="1322"/>
      <c r="AY56" s="1322"/>
      <c r="AZ56" s="1322"/>
      <c r="BA56" s="1322"/>
      <c r="BB56" s="1326"/>
      <c r="BC56" s="1326"/>
      <c r="BD56" s="1326"/>
      <c r="BE56" s="1326"/>
      <c r="BF56" s="1326"/>
      <c r="BG56" s="1326"/>
      <c r="BH56" s="1326"/>
      <c r="BI56" s="1326"/>
      <c r="BJ56" s="1326"/>
      <c r="BK56" s="1326"/>
      <c r="BL56" s="1326"/>
      <c r="BM56" s="1326"/>
      <c r="BN56" s="1326"/>
      <c r="BO56" s="1326"/>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03" customFormat="1" ht="13" x14ac:dyDescent="0.2">
      <c r="B57" s="407"/>
      <c r="G57" s="1318"/>
      <c r="H57" s="1318"/>
      <c r="I57" s="1328"/>
      <c r="J57" s="1328"/>
      <c r="K57" s="1325"/>
      <c r="L57" s="1325"/>
      <c r="M57" s="1325"/>
      <c r="N57" s="1325"/>
      <c r="AM57" s="388"/>
      <c r="AN57" s="1322"/>
      <c r="AO57" s="1322"/>
      <c r="AP57" s="1322"/>
      <c r="AQ57" s="1322"/>
      <c r="AR57" s="1322"/>
      <c r="AS57" s="1322"/>
      <c r="AT57" s="1322"/>
      <c r="AU57" s="1322"/>
      <c r="AV57" s="1322"/>
      <c r="AW57" s="1322"/>
      <c r="AX57" s="1322"/>
      <c r="AY57" s="1322"/>
      <c r="AZ57" s="1322"/>
      <c r="BA57" s="1322"/>
      <c r="BB57" s="1326" t="s">
        <v>595</v>
      </c>
      <c r="BC57" s="1326"/>
      <c r="BD57" s="1326"/>
      <c r="BE57" s="1326"/>
      <c r="BF57" s="1326"/>
      <c r="BG57" s="1326"/>
      <c r="BH57" s="1326"/>
      <c r="BI57" s="1326"/>
      <c r="BJ57" s="1326"/>
      <c r="BK57" s="1326"/>
      <c r="BL57" s="1326"/>
      <c r="BM57" s="1326"/>
      <c r="BN57" s="1326"/>
      <c r="BO57" s="1326"/>
      <c r="BP57" s="1323"/>
      <c r="BQ57" s="1324"/>
      <c r="BR57" s="1324"/>
      <c r="BS57" s="1324"/>
      <c r="BT57" s="1324"/>
      <c r="BU57" s="1324"/>
      <c r="BV57" s="1324"/>
      <c r="BW57" s="1324"/>
      <c r="BX57" s="1324">
        <v>52.1</v>
      </c>
      <c r="BY57" s="1324"/>
      <c r="BZ57" s="1324"/>
      <c r="CA57" s="1324"/>
      <c r="CB57" s="1324"/>
      <c r="CC57" s="1324"/>
      <c r="CD57" s="1324"/>
      <c r="CE57" s="1324"/>
      <c r="CF57" s="1324">
        <v>59.1</v>
      </c>
      <c r="CG57" s="1324"/>
      <c r="CH57" s="1324"/>
      <c r="CI57" s="1324"/>
      <c r="CJ57" s="1324"/>
      <c r="CK57" s="1324"/>
      <c r="CL57" s="1324"/>
      <c r="CM57" s="1324"/>
      <c r="CN57" s="1324">
        <v>59.8</v>
      </c>
      <c r="CO57" s="1324"/>
      <c r="CP57" s="1324"/>
      <c r="CQ57" s="1324"/>
      <c r="CR57" s="1324"/>
      <c r="CS57" s="1324"/>
      <c r="CT57" s="1324"/>
      <c r="CU57" s="1324"/>
      <c r="CV57" s="1323"/>
      <c r="CW57" s="1324"/>
      <c r="CX57" s="1324"/>
      <c r="CY57" s="1324"/>
      <c r="CZ57" s="1324"/>
      <c r="DA57" s="1324"/>
      <c r="DB57" s="1324"/>
      <c r="DC57" s="1324"/>
      <c r="DD57" s="408"/>
      <c r="DE57" s="407"/>
    </row>
    <row r="58" spans="1:109" s="403" customFormat="1" ht="13" x14ac:dyDescent="0.2">
      <c r="A58" s="388"/>
      <c r="B58" s="407"/>
      <c r="G58" s="1318"/>
      <c r="H58" s="1318"/>
      <c r="I58" s="1328"/>
      <c r="J58" s="1328"/>
      <c r="K58" s="1325"/>
      <c r="L58" s="1325"/>
      <c r="M58" s="1325"/>
      <c r="N58" s="1325"/>
      <c r="AM58" s="388"/>
      <c r="AN58" s="1322"/>
      <c r="AO58" s="1322"/>
      <c r="AP58" s="1322"/>
      <c r="AQ58" s="1322"/>
      <c r="AR58" s="1322"/>
      <c r="AS58" s="1322"/>
      <c r="AT58" s="1322"/>
      <c r="AU58" s="1322"/>
      <c r="AV58" s="1322"/>
      <c r="AW58" s="1322"/>
      <c r="AX58" s="1322"/>
      <c r="AY58" s="1322"/>
      <c r="AZ58" s="1322"/>
      <c r="BA58" s="1322"/>
      <c r="BB58" s="1326"/>
      <c r="BC58" s="1326"/>
      <c r="BD58" s="1326"/>
      <c r="BE58" s="1326"/>
      <c r="BF58" s="1326"/>
      <c r="BG58" s="1326"/>
      <c r="BH58" s="1326"/>
      <c r="BI58" s="1326"/>
      <c r="BJ58" s="1326"/>
      <c r="BK58" s="1326"/>
      <c r="BL58" s="1326"/>
      <c r="BM58" s="1326"/>
      <c r="BN58" s="1326"/>
      <c r="BO58" s="1326"/>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08"/>
      <c r="DE58" s="407"/>
    </row>
    <row r="59" spans="1:109" s="403" customFormat="1" ht="13"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5" x14ac:dyDescent="0.2">
      <c r="B63" s="414" t="s">
        <v>597</v>
      </c>
    </row>
    <row r="64" spans="1:109" ht="13" x14ac:dyDescent="0.2">
      <c r="B64" s="395"/>
      <c r="G64" s="402"/>
      <c r="I64" s="415"/>
      <c r="J64" s="415"/>
      <c r="K64" s="415"/>
      <c r="L64" s="415"/>
      <c r="M64" s="415"/>
      <c r="N64" s="416"/>
      <c r="AM64" s="402"/>
      <c r="AN64" s="402" t="s">
        <v>591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 x14ac:dyDescent="0.2">
      <c r="B65" s="395"/>
      <c r="AN65" s="1309" t="s">
        <v>600</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 x14ac:dyDescent="0.2">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 x14ac:dyDescent="0.2">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 x14ac:dyDescent="0.2">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 x14ac:dyDescent="0.2">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 x14ac:dyDescent="0.2">
      <c r="B71" s="395"/>
      <c r="G71" s="420"/>
      <c r="I71" s="421"/>
      <c r="J71" s="418"/>
      <c r="K71" s="418"/>
      <c r="L71" s="419"/>
      <c r="M71" s="418"/>
      <c r="N71" s="419"/>
      <c r="AM71" s="420"/>
      <c r="AN71" s="388" t="s">
        <v>592</v>
      </c>
    </row>
    <row r="72" spans="2:107" ht="13" x14ac:dyDescent="0.2">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545</v>
      </c>
      <c r="BQ72" s="1322"/>
      <c r="BR72" s="1322"/>
      <c r="BS72" s="1322"/>
      <c r="BT72" s="1322"/>
      <c r="BU72" s="1322"/>
      <c r="BV72" s="1322"/>
      <c r="BW72" s="1322"/>
      <c r="BX72" s="1322" t="s">
        <v>546</v>
      </c>
      <c r="BY72" s="1322"/>
      <c r="BZ72" s="1322"/>
      <c r="CA72" s="1322"/>
      <c r="CB72" s="1322"/>
      <c r="CC72" s="1322"/>
      <c r="CD72" s="1322"/>
      <c r="CE72" s="1322"/>
      <c r="CF72" s="1322" t="s">
        <v>547</v>
      </c>
      <c r="CG72" s="1322"/>
      <c r="CH72" s="1322"/>
      <c r="CI72" s="1322"/>
      <c r="CJ72" s="1322"/>
      <c r="CK72" s="1322"/>
      <c r="CL72" s="1322"/>
      <c r="CM72" s="1322"/>
      <c r="CN72" s="1322" t="s">
        <v>548</v>
      </c>
      <c r="CO72" s="1322"/>
      <c r="CP72" s="1322"/>
      <c r="CQ72" s="1322"/>
      <c r="CR72" s="1322"/>
      <c r="CS72" s="1322"/>
      <c r="CT72" s="1322"/>
      <c r="CU72" s="1322"/>
      <c r="CV72" s="1322" t="s">
        <v>549</v>
      </c>
      <c r="CW72" s="1322"/>
      <c r="CX72" s="1322"/>
      <c r="CY72" s="1322"/>
      <c r="CZ72" s="1322"/>
      <c r="DA72" s="1322"/>
      <c r="DB72" s="1322"/>
      <c r="DC72" s="1322"/>
    </row>
    <row r="73" spans="2:107" ht="13" x14ac:dyDescent="0.2">
      <c r="B73" s="395"/>
      <c r="G73" s="1329"/>
      <c r="H73" s="1329"/>
      <c r="I73" s="1329"/>
      <c r="J73" s="1329"/>
      <c r="K73" s="1330"/>
      <c r="L73" s="1330"/>
      <c r="M73" s="1330"/>
      <c r="N73" s="1330"/>
      <c r="AM73" s="404"/>
      <c r="AN73" s="1326" t="s">
        <v>593</v>
      </c>
      <c r="AO73" s="1326"/>
      <c r="AP73" s="1326"/>
      <c r="AQ73" s="1326"/>
      <c r="AR73" s="1326"/>
      <c r="AS73" s="1326"/>
      <c r="AT73" s="1326"/>
      <c r="AU73" s="1326"/>
      <c r="AV73" s="1326"/>
      <c r="AW73" s="1326"/>
      <c r="AX73" s="1326"/>
      <c r="AY73" s="1326"/>
      <c r="AZ73" s="1326"/>
      <c r="BA73" s="1326"/>
      <c r="BB73" s="1326" t="s">
        <v>594</v>
      </c>
      <c r="BC73" s="1326"/>
      <c r="BD73" s="1326"/>
      <c r="BE73" s="1326"/>
      <c r="BF73" s="1326"/>
      <c r="BG73" s="1326"/>
      <c r="BH73" s="1326"/>
      <c r="BI73" s="1326"/>
      <c r="BJ73" s="1326"/>
      <c r="BK73" s="1326"/>
      <c r="BL73" s="1326"/>
      <c r="BM73" s="1326"/>
      <c r="BN73" s="1326"/>
      <c r="BO73" s="1326"/>
      <c r="BP73" s="1324"/>
      <c r="BQ73" s="1324"/>
      <c r="BR73" s="1324"/>
      <c r="BS73" s="1324"/>
      <c r="BT73" s="1324"/>
      <c r="BU73" s="1324"/>
      <c r="BV73" s="1324"/>
      <c r="BW73" s="1324"/>
      <c r="BX73" s="1324"/>
      <c r="BY73" s="1324"/>
      <c r="BZ73" s="1324"/>
      <c r="CA73" s="1324"/>
      <c r="CB73" s="1324"/>
      <c r="CC73" s="1324"/>
      <c r="CD73" s="1324"/>
      <c r="CE73" s="1324"/>
      <c r="CF73" s="1324"/>
      <c r="CG73" s="1324"/>
      <c r="CH73" s="1324"/>
      <c r="CI73" s="1324"/>
      <c r="CJ73" s="1324"/>
      <c r="CK73" s="1324"/>
      <c r="CL73" s="1324"/>
      <c r="CM73" s="1324"/>
      <c r="CN73" s="1324"/>
      <c r="CO73" s="1324"/>
      <c r="CP73" s="1324"/>
      <c r="CQ73" s="1324"/>
      <c r="CR73" s="1324"/>
      <c r="CS73" s="1324"/>
      <c r="CT73" s="1324"/>
      <c r="CU73" s="1324"/>
      <c r="CV73" s="1324"/>
      <c r="CW73" s="1324"/>
      <c r="CX73" s="1324"/>
      <c r="CY73" s="1324"/>
      <c r="CZ73" s="1324"/>
      <c r="DA73" s="1324"/>
      <c r="DB73" s="1324"/>
      <c r="DC73" s="1324"/>
    </row>
    <row r="74" spans="2:107" ht="13" x14ac:dyDescent="0.2">
      <c r="B74" s="395"/>
      <c r="G74" s="1329"/>
      <c r="H74" s="1329"/>
      <c r="I74" s="1329"/>
      <c r="J74" s="1329"/>
      <c r="K74" s="1330"/>
      <c r="L74" s="1330"/>
      <c r="M74" s="1330"/>
      <c r="N74" s="1330"/>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ht="13" x14ac:dyDescent="0.2">
      <c r="B75" s="395"/>
      <c r="G75" s="1329"/>
      <c r="H75" s="1329"/>
      <c r="I75" s="1318"/>
      <c r="J75" s="1318"/>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598</v>
      </c>
      <c r="BC75" s="1326"/>
      <c r="BD75" s="1326"/>
      <c r="BE75" s="1326"/>
      <c r="BF75" s="1326"/>
      <c r="BG75" s="1326"/>
      <c r="BH75" s="1326"/>
      <c r="BI75" s="1326"/>
      <c r="BJ75" s="1326"/>
      <c r="BK75" s="1326"/>
      <c r="BL75" s="1326"/>
      <c r="BM75" s="1326"/>
      <c r="BN75" s="1326"/>
      <c r="BO75" s="1326"/>
      <c r="BP75" s="1324">
        <v>7.4</v>
      </c>
      <c r="BQ75" s="1324"/>
      <c r="BR75" s="1324"/>
      <c r="BS75" s="1324"/>
      <c r="BT75" s="1324"/>
      <c r="BU75" s="1324"/>
      <c r="BV75" s="1324"/>
      <c r="BW75" s="1324"/>
      <c r="BX75" s="1324">
        <v>8.1999999999999993</v>
      </c>
      <c r="BY75" s="1324"/>
      <c r="BZ75" s="1324"/>
      <c r="CA75" s="1324"/>
      <c r="CB75" s="1324"/>
      <c r="CC75" s="1324"/>
      <c r="CD75" s="1324"/>
      <c r="CE75" s="1324"/>
      <c r="CF75" s="1324">
        <v>9</v>
      </c>
      <c r="CG75" s="1324"/>
      <c r="CH75" s="1324"/>
      <c r="CI75" s="1324"/>
      <c r="CJ75" s="1324"/>
      <c r="CK75" s="1324"/>
      <c r="CL75" s="1324"/>
      <c r="CM75" s="1324"/>
      <c r="CN75" s="1324">
        <v>10</v>
      </c>
      <c r="CO75" s="1324"/>
      <c r="CP75" s="1324"/>
      <c r="CQ75" s="1324"/>
      <c r="CR75" s="1324"/>
      <c r="CS75" s="1324"/>
      <c r="CT75" s="1324"/>
      <c r="CU75" s="1324"/>
      <c r="CV75" s="1324">
        <v>10</v>
      </c>
      <c r="CW75" s="1324"/>
      <c r="CX75" s="1324"/>
      <c r="CY75" s="1324"/>
      <c r="CZ75" s="1324"/>
      <c r="DA75" s="1324"/>
      <c r="DB75" s="1324"/>
      <c r="DC75" s="1324"/>
    </row>
    <row r="76" spans="2:107" ht="13" x14ac:dyDescent="0.2">
      <c r="B76" s="395"/>
      <c r="G76" s="1329"/>
      <c r="H76" s="1329"/>
      <c r="I76" s="1318"/>
      <c r="J76" s="1318"/>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ht="13" x14ac:dyDescent="0.2">
      <c r="B77" s="395"/>
      <c r="G77" s="1318"/>
      <c r="H77" s="1318"/>
      <c r="I77" s="1318"/>
      <c r="J77" s="1318"/>
      <c r="K77" s="1330"/>
      <c r="L77" s="1330"/>
      <c r="M77" s="1330"/>
      <c r="N77" s="1330"/>
      <c r="AN77" s="1322" t="s">
        <v>596</v>
      </c>
      <c r="AO77" s="1322"/>
      <c r="AP77" s="1322"/>
      <c r="AQ77" s="1322"/>
      <c r="AR77" s="1322"/>
      <c r="AS77" s="1322"/>
      <c r="AT77" s="1322"/>
      <c r="AU77" s="1322"/>
      <c r="AV77" s="1322"/>
      <c r="AW77" s="1322"/>
      <c r="AX77" s="1322"/>
      <c r="AY77" s="1322"/>
      <c r="AZ77" s="1322"/>
      <c r="BA77" s="1322"/>
      <c r="BB77" s="1326" t="s">
        <v>594</v>
      </c>
      <c r="BC77" s="1326"/>
      <c r="BD77" s="1326"/>
      <c r="BE77" s="1326"/>
      <c r="BF77" s="1326"/>
      <c r="BG77" s="1326"/>
      <c r="BH77" s="1326"/>
      <c r="BI77" s="1326"/>
      <c r="BJ77" s="1326"/>
      <c r="BK77" s="1326"/>
      <c r="BL77" s="1326"/>
      <c r="BM77" s="1326"/>
      <c r="BN77" s="1326"/>
      <c r="BO77" s="1326"/>
      <c r="BP77" s="1324">
        <v>13.1</v>
      </c>
      <c r="BQ77" s="1324"/>
      <c r="BR77" s="1324"/>
      <c r="BS77" s="1324"/>
      <c r="BT77" s="1324"/>
      <c r="BU77" s="1324"/>
      <c r="BV77" s="1324"/>
      <c r="BW77" s="1324"/>
      <c r="BX77" s="1324">
        <v>0</v>
      </c>
      <c r="BY77" s="1324"/>
      <c r="BZ77" s="1324"/>
      <c r="CA77" s="1324"/>
      <c r="CB77" s="1324"/>
      <c r="CC77" s="1324"/>
      <c r="CD77" s="1324"/>
      <c r="CE77" s="1324"/>
      <c r="CF77" s="1324">
        <v>0</v>
      </c>
      <c r="CG77" s="1324"/>
      <c r="CH77" s="1324"/>
      <c r="CI77" s="1324"/>
      <c r="CJ77" s="1324"/>
      <c r="CK77" s="1324"/>
      <c r="CL77" s="1324"/>
      <c r="CM77" s="1324"/>
      <c r="CN77" s="1324">
        <v>0</v>
      </c>
      <c r="CO77" s="1324"/>
      <c r="CP77" s="1324"/>
      <c r="CQ77" s="1324"/>
      <c r="CR77" s="1324"/>
      <c r="CS77" s="1324"/>
      <c r="CT77" s="1324"/>
      <c r="CU77" s="1324"/>
      <c r="CV77" s="1324">
        <v>3.1</v>
      </c>
      <c r="CW77" s="1324"/>
      <c r="CX77" s="1324"/>
      <c r="CY77" s="1324"/>
      <c r="CZ77" s="1324"/>
      <c r="DA77" s="1324"/>
      <c r="DB77" s="1324"/>
      <c r="DC77" s="1324"/>
    </row>
    <row r="78" spans="2:107" ht="13" x14ac:dyDescent="0.2">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6"/>
      <c r="BC78" s="1326"/>
      <c r="BD78" s="1326"/>
      <c r="BE78" s="1326"/>
      <c r="BF78" s="1326"/>
      <c r="BG78" s="1326"/>
      <c r="BH78" s="1326"/>
      <c r="BI78" s="1326"/>
      <c r="BJ78" s="1326"/>
      <c r="BK78" s="1326"/>
      <c r="BL78" s="1326"/>
      <c r="BM78" s="1326"/>
      <c r="BN78" s="1326"/>
      <c r="BO78" s="1326"/>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ht="13" x14ac:dyDescent="0.2">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6" t="s">
        <v>598</v>
      </c>
      <c r="BC79" s="1326"/>
      <c r="BD79" s="1326"/>
      <c r="BE79" s="1326"/>
      <c r="BF79" s="1326"/>
      <c r="BG79" s="1326"/>
      <c r="BH79" s="1326"/>
      <c r="BI79" s="1326"/>
      <c r="BJ79" s="1326"/>
      <c r="BK79" s="1326"/>
      <c r="BL79" s="1326"/>
      <c r="BM79" s="1326"/>
      <c r="BN79" s="1326"/>
      <c r="BO79" s="1326"/>
      <c r="BP79" s="1324">
        <v>8.9</v>
      </c>
      <c r="BQ79" s="1324"/>
      <c r="BR79" s="1324"/>
      <c r="BS79" s="1324"/>
      <c r="BT79" s="1324"/>
      <c r="BU79" s="1324"/>
      <c r="BV79" s="1324"/>
      <c r="BW79" s="1324"/>
      <c r="BX79" s="1324">
        <v>7.9</v>
      </c>
      <c r="BY79" s="1324"/>
      <c r="BZ79" s="1324"/>
      <c r="CA79" s="1324"/>
      <c r="CB79" s="1324"/>
      <c r="CC79" s="1324"/>
      <c r="CD79" s="1324"/>
      <c r="CE79" s="1324"/>
      <c r="CF79" s="1324">
        <v>7.9</v>
      </c>
      <c r="CG79" s="1324"/>
      <c r="CH79" s="1324"/>
      <c r="CI79" s="1324"/>
      <c r="CJ79" s="1324"/>
      <c r="CK79" s="1324"/>
      <c r="CL79" s="1324"/>
      <c r="CM79" s="1324"/>
      <c r="CN79" s="1324">
        <v>7.8</v>
      </c>
      <c r="CO79" s="1324"/>
      <c r="CP79" s="1324"/>
      <c r="CQ79" s="1324"/>
      <c r="CR79" s="1324"/>
      <c r="CS79" s="1324"/>
      <c r="CT79" s="1324"/>
      <c r="CU79" s="1324"/>
      <c r="CV79" s="1324">
        <v>7.9</v>
      </c>
      <c r="CW79" s="1324"/>
      <c r="CX79" s="1324"/>
      <c r="CY79" s="1324"/>
      <c r="CZ79" s="1324"/>
      <c r="DA79" s="1324"/>
      <c r="DB79" s="1324"/>
      <c r="DC79" s="1324"/>
    </row>
    <row r="80" spans="2:107" ht="13" x14ac:dyDescent="0.2">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6"/>
      <c r="BC80" s="1326"/>
      <c r="BD80" s="1326"/>
      <c r="BE80" s="1326"/>
      <c r="BF80" s="1326"/>
      <c r="BG80" s="1326"/>
      <c r="BH80" s="1326"/>
      <c r="BI80" s="1326"/>
      <c r="BJ80" s="1326"/>
      <c r="BK80" s="1326"/>
      <c r="BL80" s="1326"/>
      <c r="BM80" s="1326"/>
      <c r="BN80" s="1326"/>
      <c r="BO80" s="1326"/>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ht="13" x14ac:dyDescent="0.2">
      <c r="B81" s="395"/>
    </row>
    <row r="82" spans="2:109" ht="16.5"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 x14ac:dyDescent="0.2">
      <c r="DD84" s="388"/>
      <c r="DE84" s="388"/>
    </row>
    <row r="85" spans="2:109" ht="13" x14ac:dyDescent="0.2">
      <c r="DD85" s="388"/>
      <c r="DE85" s="388"/>
    </row>
    <row r="86" spans="2:109" ht="13" hidden="1" x14ac:dyDescent="0.2">
      <c r="DD86" s="388"/>
      <c r="DE86" s="388"/>
    </row>
    <row r="87" spans="2:109" ht="13" hidden="1" x14ac:dyDescent="0.2">
      <c r="K87" s="423"/>
      <c r="AQ87" s="423"/>
      <c r="BC87" s="423"/>
      <c r="BO87" s="423"/>
      <c r="CA87" s="423"/>
      <c r="CM87" s="423"/>
      <c r="CY87" s="423"/>
      <c r="DD87" s="388"/>
      <c r="DE87" s="388"/>
    </row>
    <row r="88" spans="2:109" ht="13" hidden="1" x14ac:dyDescent="0.2">
      <c r="DD88" s="388"/>
      <c r="DE88" s="388"/>
    </row>
    <row r="89" spans="2:109" ht="13" hidden="1" x14ac:dyDescent="0.2">
      <c r="DD89" s="388"/>
      <c r="DE89" s="388"/>
    </row>
    <row r="90" spans="2:109" ht="13" hidden="1" x14ac:dyDescent="0.2">
      <c r="DD90" s="388"/>
      <c r="DE90" s="388"/>
    </row>
    <row r="91" spans="2:109" ht="13"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ageMargins left="0.7" right="0.7" top="0.75" bottom="0.75" header="0.3" footer="0.3"/>
  <pageSetup paperSize="9" scale="44"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topLeftCell="A43" workbookViewId="0">
      <selection activeCell="AN65" sqref="AN65:DC69"/>
    </sheetView>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544</v>
      </c>
    </row>
  </sheetData>
  <phoneticPr fontId="2"/>
  <pageMargins left="0.7" right="0.7" top="0.75" bottom="0.75" header="0.3" footer="0.3"/>
  <pageSetup paperSize="9" scale="3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topLeftCell="AE88" workbookViewId="0">
      <selection activeCell="AN65" sqref="AN65:DC69"/>
    </sheetView>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544</v>
      </c>
    </row>
  </sheetData>
  <phoneticPr fontId="2"/>
  <pageMargins left="0.7" right="0.7" top="0.75" bottom="0.75" header="0.3" footer="0.3"/>
  <pageSetup paperSize="9" scale="31"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51</v>
      </c>
      <c r="E2" s="155"/>
      <c r="F2" s="156" t="s">
        <v>542</v>
      </c>
      <c r="G2" s="157"/>
      <c r="H2" s="158"/>
    </row>
    <row r="3" spans="1:8" x14ac:dyDescent="0.2">
      <c r="A3" s="154" t="s">
        <v>535</v>
      </c>
      <c r="B3" s="159"/>
      <c r="C3" s="160"/>
      <c r="D3" s="161">
        <v>69280</v>
      </c>
      <c r="E3" s="162"/>
      <c r="F3" s="163">
        <v>75972</v>
      </c>
      <c r="G3" s="164"/>
      <c r="H3" s="165"/>
    </row>
    <row r="4" spans="1:8" x14ac:dyDescent="0.2">
      <c r="A4" s="166"/>
      <c r="B4" s="167"/>
      <c r="C4" s="168"/>
      <c r="D4" s="169">
        <v>30230</v>
      </c>
      <c r="E4" s="170"/>
      <c r="F4" s="171">
        <v>40712</v>
      </c>
      <c r="G4" s="172"/>
      <c r="H4" s="173"/>
    </row>
    <row r="5" spans="1:8" x14ac:dyDescent="0.2">
      <c r="A5" s="154" t="s">
        <v>537</v>
      </c>
      <c r="B5" s="159"/>
      <c r="C5" s="160"/>
      <c r="D5" s="161">
        <v>46675</v>
      </c>
      <c r="E5" s="162"/>
      <c r="F5" s="163">
        <v>79466</v>
      </c>
      <c r="G5" s="164"/>
      <c r="H5" s="165"/>
    </row>
    <row r="6" spans="1:8" x14ac:dyDescent="0.2">
      <c r="A6" s="166"/>
      <c r="B6" s="167"/>
      <c r="C6" s="168"/>
      <c r="D6" s="169">
        <v>29919</v>
      </c>
      <c r="E6" s="170"/>
      <c r="F6" s="171">
        <v>44645</v>
      </c>
      <c r="G6" s="172"/>
      <c r="H6" s="173"/>
    </row>
    <row r="7" spans="1:8" x14ac:dyDescent="0.2">
      <c r="A7" s="154" t="s">
        <v>538</v>
      </c>
      <c r="B7" s="159"/>
      <c r="C7" s="160"/>
      <c r="D7" s="161">
        <v>46701</v>
      </c>
      <c r="E7" s="162"/>
      <c r="F7" s="163">
        <v>90072</v>
      </c>
      <c r="G7" s="164"/>
      <c r="H7" s="165"/>
    </row>
    <row r="8" spans="1:8" x14ac:dyDescent="0.2">
      <c r="A8" s="166"/>
      <c r="B8" s="167"/>
      <c r="C8" s="168"/>
      <c r="D8" s="169">
        <v>31189</v>
      </c>
      <c r="E8" s="170"/>
      <c r="F8" s="171">
        <v>46083</v>
      </c>
      <c r="G8" s="172"/>
      <c r="H8" s="173"/>
    </row>
    <row r="9" spans="1:8" x14ac:dyDescent="0.2">
      <c r="A9" s="154" t="s">
        <v>539</v>
      </c>
      <c r="B9" s="159"/>
      <c r="C9" s="160"/>
      <c r="D9" s="161">
        <v>38754</v>
      </c>
      <c r="E9" s="162"/>
      <c r="F9" s="163">
        <v>88328</v>
      </c>
      <c r="G9" s="164"/>
      <c r="H9" s="165"/>
    </row>
    <row r="10" spans="1:8" x14ac:dyDescent="0.2">
      <c r="A10" s="166"/>
      <c r="B10" s="167"/>
      <c r="C10" s="168"/>
      <c r="D10" s="169">
        <v>29244</v>
      </c>
      <c r="E10" s="170"/>
      <c r="F10" s="171">
        <v>49013</v>
      </c>
      <c r="G10" s="172"/>
      <c r="H10" s="173"/>
    </row>
    <row r="11" spans="1:8" x14ac:dyDescent="0.2">
      <c r="A11" s="154" t="s">
        <v>540</v>
      </c>
      <c r="B11" s="159"/>
      <c r="C11" s="160"/>
      <c r="D11" s="161">
        <v>31615</v>
      </c>
      <c r="E11" s="162"/>
      <c r="F11" s="163">
        <v>103390</v>
      </c>
      <c r="G11" s="164"/>
      <c r="H11" s="165"/>
    </row>
    <row r="12" spans="1:8" x14ac:dyDescent="0.2">
      <c r="A12" s="166"/>
      <c r="B12" s="167"/>
      <c r="C12" s="174"/>
      <c r="D12" s="169">
        <v>24467</v>
      </c>
      <c r="E12" s="170"/>
      <c r="F12" s="171">
        <v>51269</v>
      </c>
      <c r="G12" s="172"/>
      <c r="H12" s="173"/>
    </row>
    <row r="13" spans="1:8" x14ac:dyDescent="0.2">
      <c r="A13" s="154"/>
      <c r="B13" s="159"/>
      <c r="C13" s="175"/>
      <c r="D13" s="176">
        <v>46605</v>
      </c>
      <c r="E13" s="177"/>
      <c r="F13" s="178">
        <v>87446</v>
      </c>
      <c r="G13" s="179"/>
      <c r="H13" s="165"/>
    </row>
    <row r="14" spans="1:8" x14ac:dyDescent="0.2">
      <c r="A14" s="166"/>
      <c r="B14" s="167"/>
      <c r="C14" s="168"/>
      <c r="D14" s="169">
        <v>29010</v>
      </c>
      <c r="E14" s="170"/>
      <c r="F14" s="171">
        <v>46344</v>
      </c>
      <c r="G14" s="172"/>
      <c r="H14" s="173"/>
    </row>
    <row r="17" spans="1:11" x14ac:dyDescent="0.2">
      <c r="A17" s="150" t="s">
        <v>52</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53</v>
      </c>
      <c r="B19" s="180">
        <f>ROUND(VALUE(SUBSTITUTE(実質収支比率等に係る経年分析!F$48,"▲","-")),2)</f>
        <v>5.85</v>
      </c>
      <c r="C19" s="180">
        <f>ROUND(VALUE(SUBSTITUTE(実質収支比率等に係る経年分析!G$48,"▲","-")),2)</f>
        <v>6.02</v>
      </c>
      <c r="D19" s="180">
        <f>ROUND(VALUE(SUBSTITUTE(実質収支比率等に係る経年分析!H$48,"▲","-")),2)</f>
        <v>1.86</v>
      </c>
      <c r="E19" s="180">
        <f>ROUND(VALUE(SUBSTITUTE(実質収支比率等に係る経年分析!I$48,"▲","-")),2)</f>
        <v>4.55</v>
      </c>
      <c r="F19" s="180">
        <f>ROUND(VALUE(SUBSTITUTE(実質収支比率等に係る経年分析!J$48,"▲","-")),2)</f>
        <v>7.69</v>
      </c>
    </row>
    <row r="20" spans="1:11" x14ac:dyDescent="0.2">
      <c r="A20" s="180" t="s">
        <v>54</v>
      </c>
      <c r="B20" s="180">
        <f>ROUND(VALUE(SUBSTITUTE(実質収支比率等に係る経年分析!F$47,"▲","-")),2)</f>
        <v>68.73</v>
      </c>
      <c r="C20" s="180">
        <f>ROUND(VALUE(SUBSTITUTE(実質収支比率等に係る経年分析!G$47,"▲","-")),2)</f>
        <v>73.45</v>
      </c>
      <c r="D20" s="180">
        <f>ROUND(VALUE(SUBSTITUTE(実質収支比率等に係る経年分析!H$47,"▲","-")),2)</f>
        <v>73.599999999999994</v>
      </c>
      <c r="E20" s="180">
        <f>ROUND(VALUE(SUBSTITUTE(実質収支比率等に係る経年分析!I$47,"▲","-")),2)</f>
        <v>69.569999999999993</v>
      </c>
      <c r="F20" s="180">
        <f>ROUND(VALUE(SUBSTITUTE(実質収支比率等に係る経年分析!J$47,"▲","-")),2)</f>
        <v>66.040000000000006</v>
      </c>
    </row>
    <row r="21" spans="1:11" x14ac:dyDescent="0.2">
      <c r="A21" s="180" t="s">
        <v>55</v>
      </c>
      <c r="B21" s="180">
        <f>IF(ISNUMBER(VALUE(SUBSTITUTE(実質収支比率等に係る経年分析!F$49,"▲","-"))),ROUND(VALUE(SUBSTITUTE(実質収支比率等に係る経年分析!F$49,"▲","-")),2),NA())</f>
        <v>3.73</v>
      </c>
      <c r="C21" s="180">
        <f>IF(ISNUMBER(VALUE(SUBSTITUTE(実質収支比率等に係る経年分析!G$49,"▲","-"))),ROUND(VALUE(SUBSTITUTE(実質収支比率等に係る経年分析!G$49,"▲","-")),2),NA())</f>
        <v>5.13</v>
      </c>
      <c r="D21" s="180">
        <f>IF(ISNUMBER(VALUE(SUBSTITUTE(実質収支比率等に係る経年分析!H$49,"▲","-"))),ROUND(VALUE(SUBSTITUTE(実質収支比率等に係る経年分析!H$49,"▲","-")),2),NA())</f>
        <v>-1.32</v>
      </c>
      <c r="E21" s="180">
        <f>IF(ISNUMBER(VALUE(SUBSTITUTE(実質収支比率等に係る経年分析!I$49,"▲","-"))),ROUND(VALUE(SUBSTITUTE(実質収支比率等に係る経年分析!I$49,"▲","-")),2),NA())</f>
        <v>-0.28000000000000003</v>
      </c>
      <c r="F21" s="180">
        <f>IF(ISNUMBER(VALUE(SUBSTITUTE(実質収支比率等に係る経年分析!J$49,"▲","-"))),ROUND(VALUE(SUBSTITUTE(実質収支比率等に係る経年分析!J$49,"▲","-")),2),NA())</f>
        <v>2.4900000000000002</v>
      </c>
    </row>
    <row r="24" spans="1:11" x14ac:dyDescent="0.2">
      <c r="A24" s="150" t="s">
        <v>56</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学校給食事業特別会計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2">
      <c r="A31" s="181" t="str">
        <f>IF(連結実質赤字比率に係る赤字・黒字の構成分析!C$39="",NA(),連結実質赤字比率に係る赤字・黒字の構成分析!C$39)</f>
        <v>住宅新築資金等貸付特別会計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2">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1.41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1.27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0.54</v>
      </c>
    </row>
    <row r="33" spans="1:16" x14ac:dyDescent="0.2">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3.51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5.66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0.98</v>
      </c>
    </row>
    <row r="34" spans="1:16" x14ac:dyDescent="0.2">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5.84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1.85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4.54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7.66</v>
      </c>
    </row>
    <row r="35" spans="1:16" x14ac:dyDescent="0.2">
      <c r="A35" s="181" t="str">
        <f>IF(連結実質赤字比率に係る赤字・黒字の構成分析!C$35="",NA(),連結実質赤字比率に係る赤字・黒字の構成分析!C$35)</f>
        <v>上水道事業会計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9.92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12.77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13.98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14.94</v>
      </c>
    </row>
    <row r="36" spans="1:16" x14ac:dyDescent="0.2">
      <c r="A36" s="181" t="str">
        <f>IF(連結実質赤字比率に係る赤字・黒字の構成分析!C$34="",NA(),連結実質赤字比率に係る赤字・黒字の構成分析!C$34)</f>
        <v>農業集落排水事業特別会計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v>
      </c>
      <c r="J36" s="181">
        <f>IF(ROUND(VALUE(SUBSTITUTE(連結実質赤字比率に係る赤字・黒字の構成分析!J$34,"▲", "-")), 2) &lt; 0, ABS(ROUND(VALUE(SUBSTITUTE(連結実質赤字比率に係る赤字・黒字の構成分析!J$34,"▲", "-")), 2)), NA())</f>
        <v>0.03</v>
      </c>
      <c r="K36" s="181" t="e">
        <f>IF(ROUND(VALUE(SUBSTITUTE(連結実質赤字比率に係る赤字・黒字の構成分析!J$34,"▲", "-")), 2) &gt;= 0, ABS(ROUND(VALUE(SUBSTITUTE(連結実質赤字比率に係る赤字・黒字の構成分析!J$34,"▲", "-")), 2)), NA())</f>
        <v>#N/A</v>
      </c>
    </row>
    <row r="39" spans="1:16" x14ac:dyDescent="0.2">
      <c r="A39" s="150" t="s">
        <v>59</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367</v>
      </c>
      <c r="E42" s="182"/>
      <c r="F42" s="182"/>
      <c r="G42" s="182">
        <f>'実質公債費比率（分子）の構造'!L$52</f>
        <v>380</v>
      </c>
      <c r="H42" s="182"/>
      <c r="I42" s="182"/>
      <c r="J42" s="182">
        <f>'実質公債費比率（分子）の構造'!M$52</f>
        <v>389</v>
      </c>
      <c r="K42" s="182"/>
      <c r="L42" s="182"/>
      <c r="M42" s="182">
        <f>'実質公債費比率（分子）の構造'!N$52</f>
        <v>395</v>
      </c>
      <c r="N42" s="182"/>
      <c r="O42" s="182"/>
      <c r="P42" s="182">
        <f>'実質公債費比率（分子）の構造'!O$52</f>
        <v>394</v>
      </c>
    </row>
    <row r="43" spans="1:16" x14ac:dyDescent="0.2">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f>'実質公債費比率（分子）の構造'!K$50</f>
        <v>8</v>
      </c>
      <c r="C44" s="182"/>
      <c r="D44" s="182"/>
      <c r="E44" s="182">
        <f>'実質公債費比率（分子）の構造'!L$50</f>
        <v>8</v>
      </c>
      <c r="F44" s="182"/>
      <c r="G44" s="182"/>
      <c r="H44" s="182">
        <f>'実質公債費比率（分子）の構造'!M$50</f>
        <v>8</v>
      </c>
      <c r="I44" s="182"/>
      <c r="J44" s="182"/>
      <c r="K44" s="182">
        <f>'実質公債費比率（分子）の構造'!N$50</f>
        <v>8</v>
      </c>
      <c r="L44" s="182"/>
      <c r="M44" s="182"/>
      <c r="N44" s="182">
        <f>'実質公債費比率（分子）の構造'!O$50</f>
        <v>8</v>
      </c>
      <c r="O44" s="182"/>
      <c r="P44" s="182"/>
    </row>
    <row r="45" spans="1:16" x14ac:dyDescent="0.2">
      <c r="A45" s="182" t="s">
        <v>65</v>
      </c>
      <c r="B45" s="182">
        <f>'実質公債費比率（分子）の構造'!K$49</f>
        <v>21</v>
      </c>
      <c r="C45" s="182"/>
      <c r="D45" s="182"/>
      <c r="E45" s="182">
        <f>'実質公債費比率（分子）の構造'!L$49</f>
        <v>22</v>
      </c>
      <c r="F45" s="182"/>
      <c r="G45" s="182"/>
      <c r="H45" s="182">
        <f>'実質公債費比率（分子）の構造'!M$49</f>
        <v>28</v>
      </c>
      <c r="I45" s="182"/>
      <c r="J45" s="182"/>
      <c r="K45" s="182">
        <f>'実質公債費比率（分子）の構造'!N$49</f>
        <v>32</v>
      </c>
      <c r="L45" s="182"/>
      <c r="M45" s="182"/>
      <c r="N45" s="182">
        <f>'実質公債費比率（分子）の構造'!O$49</f>
        <v>32</v>
      </c>
      <c r="O45" s="182"/>
      <c r="P45" s="182"/>
    </row>
    <row r="46" spans="1:16" x14ac:dyDescent="0.2">
      <c r="A46" s="182" t="s">
        <v>66</v>
      </c>
      <c r="B46" s="182">
        <f>'実質公債費比率（分子）の構造'!K$48</f>
        <v>226</v>
      </c>
      <c r="C46" s="182"/>
      <c r="D46" s="182"/>
      <c r="E46" s="182">
        <f>'実質公債費比率（分子）の構造'!L$48</f>
        <v>220</v>
      </c>
      <c r="F46" s="182"/>
      <c r="G46" s="182"/>
      <c r="H46" s="182">
        <f>'実質公債費比率（分子）の構造'!M$48</f>
        <v>238</v>
      </c>
      <c r="I46" s="182"/>
      <c r="J46" s="182"/>
      <c r="K46" s="182">
        <f>'実質公債費比率（分子）の構造'!N$48</f>
        <v>246</v>
      </c>
      <c r="L46" s="182"/>
      <c r="M46" s="182"/>
      <c r="N46" s="182">
        <f>'実質公債費比率（分子）の構造'!O$48</f>
        <v>257</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350</v>
      </c>
      <c r="C49" s="182"/>
      <c r="D49" s="182"/>
      <c r="E49" s="182">
        <f>'実質公債費比率（分子）の構造'!L$45</f>
        <v>382</v>
      </c>
      <c r="F49" s="182"/>
      <c r="G49" s="182"/>
      <c r="H49" s="182">
        <f>'実質公債費比率（分子）の構造'!M$45</f>
        <v>408</v>
      </c>
      <c r="I49" s="182"/>
      <c r="J49" s="182"/>
      <c r="K49" s="182">
        <f>'実質公債費比率（分子）の構造'!N$45</f>
        <v>427</v>
      </c>
      <c r="L49" s="182"/>
      <c r="M49" s="182"/>
      <c r="N49" s="182">
        <f>'実質公債費比率（分子）の構造'!O$45</f>
        <v>360</v>
      </c>
      <c r="O49" s="182"/>
      <c r="P49" s="182"/>
    </row>
    <row r="50" spans="1:16" x14ac:dyDescent="0.2">
      <c r="A50" s="182" t="s">
        <v>70</v>
      </c>
      <c r="B50" s="182" t="e">
        <f>NA()</f>
        <v>#N/A</v>
      </c>
      <c r="C50" s="182">
        <f>IF(ISNUMBER('実質公債費比率（分子）の構造'!K$53),'実質公債費比率（分子）の構造'!K$53,NA())</f>
        <v>238</v>
      </c>
      <c r="D50" s="182" t="e">
        <f>NA()</f>
        <v>#N/A</v>
      </c>
      <c r="E50" s="182" t="e">
        <f>NA()</f>
        <v>#N/A</v>
      </c>
      <c r="F50" s="182">
        <f>IF(ISNUMBER('実質公債費比率（分子）の構造'!L$53),'実質公債費比率（分子）の構造'!L$53,NA())</f>
        <v>252</v>
      </c>
      <c r="G50" s="182" t="e">
        <f>NA()</f>
        <v>#N/A</v>
      </c>
      <c r="H50" s="182" t="e">
        <f>NA()</f>
        <v>#N/A</v>
      </c>
      <c r="I50" s="182">
        <f>IF(ISNUMBER('実質公債費比率（分子）の構造'!M$53),'実質公債費比率（分子）の構造'!M$53,NA())</f>
        <v>293</v>
      </c>
      <c r="J50" s="182" t="e">
        <f>NA()</f>
        <v>#N/A</v>
      </c>
      <c r="K50" s="182" t="e">
        <f>NA()</f>
        <v>#N/A</v>
      </c>
      <c r="L50" s="182">
        <f>IF(ISNUMBER('実質公債費比率（分子）の構造'!N$53),'実質公債費比率（分子）の構造'!N$53,NA())</f>
        <v>318</v>
      </c>
      <c r="M50" s="182" t="e">
        <f>NA()</f>
        <v>#N/A</v>
      </c>
      <c r="N50" s="182" t="e">
        <f>NA()</f>
        <v>#N/A</v>
      </c>
      <c r="O50" s="182">
        <f>IF(ISNUMBER('実質公債費比率（分子）の構造'!O$53),'実質公債費比率（分子）の構造'!O$53,NA())</f>
        <v>263</v>
      </c>
      <c r="P50" s="182" t="e">
        <f>NA()</f>
        <v>#N/A</v>
      </c>
    </row>
    <row r="53" spans="1:16" x14ac:dyDescent="0.2">
      <c r="A53" s="150" t="s">
        <v>71</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4814</v>
      </c>
      <c r="E56" s="181"/>
      <c r="F56" s="181"/>
      <c r="G56" s="181">
        <f>'将来負担比率（分子）の構造'!J$52</f>
        <v>4777</v>
      </c>
      <c r="H56" s="181"/>
      <c r="I56" s="181"/>
      <c r="J56" s="181">
        <f>'将来負担比率（分子）の構造'!K$52</f>
        <v>4677</v>
      </c>
      <c r="K56" s="181"/>
      <c r="L56" s="181"/>
      <c r="M56" s="181">
        <f>'将来負担比率（分子）の構造'!L$52</f>
        <v>4575</v>
      </c>
      <c r="N56" s="181"/>
      <c r="O56" s="181"/>
      <c r="P56" s="181">
        <f>'将来負担比率（分子）の構造'!M$52</f>
        <v>4454</v>
      </c>
    </row>
    <row r="57" spans="1:16" x14ac:dyDescent="0.2">
      <c r="A57" s="181" t="s">
        <v>41</v>
      </c>
      <c r="B57" s="181"/>
      <c r="C57" s="181"/>
      <c r="D57" s="181">
        <f>'将来負担比率（分子）の構造'!I$51</f>
        <v>58</v>
      </c>
      <c r="E57" s="181"/>
      <c r="F57" s="181"/>
      <c r="G57" s="181">
        <f>'将来負担比率（分子）の構造'!J$51</f>
        <v>44</v>
      </c>
      <c r="H57" s="181"/>
      <c r="I57" s="181"/>
      <c r="J57" s="181">
        <f>'将来負担比率（分子）の構造'!K$51</f>
        <v>32</v>
      </c>
      <c r="K57" s="181"/>
      <c r="L57" s="181"/>
      <c r="M57" s="181">
        <f>'将来負担比率（分子）の構造'!L$51</f>
        <v>22</v>
      </c>
      <c r="N57" s="181"/>
      <c r="O57" s="181"/>
      <c r="P57" s="181">
        <f>'将来負担比率（分子）の構造'!M$51</f>
        <v>13</v>
      </c>
    </row>
    <row r="58" spans="1:16" x14ac:dyDescent="0.2">
      <c r="A58" s="181" t="s">
        <v>40</v>
      </c>
      <c r="B58" s="181"/>
      <c r="C58" s="181"/>
      <c r="D58" s="181">
        <f>'将来負担比率（分子）の構造'!I$50</f>
        <v>5217</v>
      </c>
      <c r="E58" s="181"/>
      <c r="F58" s="181"/>
      <c r="G58" s="181">
        <f>'将来負担比率（分子）の構造'!J$50</f>
        <v>5255</v>
      </c>
      <c r="H58" s="181"/>
      <c r="I58" s="181"/>
      <c r="J58" s="181">
        <f>'将来負担比率（分子）の構造'!K$50</f>
        <v>5314</v>
      </c>
      <c r="K58" s="181"/>
      <c r="L58" s="181"/>
      <c r="M58" s="181">
        <f>'将来負担比率（分子）の構造'!L$50</f>
        <v>5417</v>
      </c>
      <c r="N58" s="181"/>
      <c r="O58" s="181"/>
      <c r="P58" s="181">
        <f>'将来負担比率（分子）の構造'!M$50</f>
        <v>5289</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34</v>
      </c>
      <c r="B62" s="181">
        <f>'将来負担比率（分子）の構造'!I$45</f>
        <v>902</v>
      </c>
      <c r="C62" s="181"/>
      <c r="D62" s="181"/>
      <c r="E62" s="181">
        <f>'将来負担比率（分子）の構造'!J$45</f>
        <v>831</v>
      </c>
      <c r="F62" s="181"/>
      <c r="G62" s="181"/>
      <c r="H62" s="181">
        <f>'将来負担比率（分子）の構造'!K$45</f>
        <v>838</v>
      </c>
      <c r="I62" s="181"/>
      <c r="J62" s="181"/>
      <c r="K62" s="181">
        <f>'将来負担比率（分子）の構造'!L$45</f>
        <v>866</v>
      </c>
      <c r="L62" s="181"/>
      <c r="M62" s="181"/>
      <c r="N62" s="181">
        <f>'将来負担比率（分子）の構造'!M$45</f>
        <v>797</v>
      </c>
      <c r="O62" s="181"/>
      <c r="P62" s="181"/>
    </row>
    <row r="63" spans="1:16" x14ac:dyDescent="0.2">
      <c r="A63" s="181" t="s">
        <v>33</v>
      </c>
      <c r="B63" s="181">
        <f>'将来負担比率（分子）の構造'!I$44</f>
        <v>242</v>
      </c>
      <c r="C63" s="181"/>
      <c r="D63" s="181"/>
      <c r="E63" s="181">
        <f>'将来負担比率（分子）の構造'!J$44</f>
        <v>238</v>
      </c>
      <c r="F63" s="181"/>
      <c r="G63" s="181"/>
      <c r="H63" s="181">
        <f>'将来負担比率（分子）の構造'!K$44</f>
        <v>220</v>
      </c>
      <c r="I63" s="181"/>
      <c r="J63" s="181"/>
      <c r="K63" s="181">
        <f>'将来負担比率（分子）の構造'!L$44</f>
        <v>201</v>
      </c>
      <c r="L63" s="181"/>
      <c r="M63" s="181"/>
      <c r="N63" s="181">
        <f>'将来負担比率（分子）の構造'!M$44</f>
        <v>176</v>
      </c>
      <c r="O63" s="181"/>
      <c r="P63" s="181"/>
    </row>
    <row r="64" spans="1:16" x14ac:dyDescent="0.2">
      <c r="A64" s="181" t="s">
        <v>32</v>
      </c>
      <c r="B64" s="181">
        <f>'将来負担比率（分子）の構造'!I$43</f>
        <v>3859</v>
      </c>
      <c r="C64" s="181"/>
      <c r="D64" s="181"/>
      <c r="E64" s="181">
        <f>'将来負担比率（分子）の構造'!J$43</f>
        <v>3654</v>
      </c>
      <c r="F64" s="181"/>
      <c r="G64" s="181"/>
      <c r="H64" s="181">
        <f>'将来負担比率（分子）の構造'!K$43</f>
        <v>3636</v>
      </c>
      <c r="I64" s="181"/>
      <c r="J64" s="181"/>
      <c r="K64" s="181">
        <f>'将来負担比率（分子）の構造'!L$43</f>
        <v>3526</v>
      </c>
      <c r="L64" s="181"/>
      <c r="M64" s="181"/>
      <c r="N64" s="181">
        <f>'将来負担比率（分子）の構造'!M$43</f>
        <v>3437</v>
      </c>
      <c r="O64" s="181"/>
      <c r="P64" s="181"/>
    </row>
    <row r="65" spans="1:16" x14ac:dyDescent="0.2">
      <c r="A65" s="181" t="s">
        <v>31</v>
      </c>
      <c r="B65" s="181">
        <f>'将来負担比率（分子）の構造'!I$42</f>
        <v>91</v>
      </c>
      <c r="C65" s="181"/>
      <c r="D65" s="181"/>
      <c r="E65" s="181">
        <f>'将来負担比率（分子）の構造'!J$42</f>
        <v>84</v>
      </c>
      <c r="F65" s="181"/>
      <c r="G65" s="181"/>
      <c r="H65" s="181">
        <f>'将来負担比率（分子）の構造'!K$42</f>
        <v>76</v>
      </c>
      <c r="I65" s="181"/>
      <c r="J65" s="181"/>
      <c r="K65" s="181">
        <f>'将来負担比率（分子）の構造'!L$42</f>
        <v>68</v>
      </c>
      <c r="L65" s="181"/>
      <c r="M65" s="181"/>
      <c r="N65" s="181">
        <f>'将来負担比率（分子）の構造'!M$42</f>
        <v>60</v>
      </c>
      <c r="O65" s="181"/>
      <c r="P65" s="181"/>
    </row>
    <row r="66" spans="1:16" x14ac:dyDescent="0.2">
      <c r="A66" s="181" t="s">
        <v>30</v>
      </c>
      <c r="B66" s="181">
        <f>'将来負担比率（分子）の構造'!I$41</f>
        <v>3172</v>
      </c>
      <c r="C66" s="181"/>
      <c r="D66" s="181"/>
      <c r="E66" s="181">
        <f>'将来負担比率（分子）の構造'!J$41</f>
        <v>3004</v>
      </c>
      <c r="F66" s="181"/>
      <c r="G66" s="181"/>
      <c r="H66" s="181">
        <f>'将来負担比率（分子）の構造'!K$41</f>
        <v>2723</v>
      </c>
      <c r="I66" s="181"/>
      <c r="J66" s="181"/>
      <c r="K66" s="181">
        <f>'将来負担比率（分子）の構造'!L$41</f>
        <v>2515</v>
      </c>
      <c r="L66" s="181"/>
      <c r="M66" s="181"/>
      <c r="N66" s="181">
        <f>'将来負担比率（分子）の構造'!M$41</f>
        <v>2274</v>
      </c>
      <c r="O66" s="181"/>
      <c r="P66" s="181"/>
    </row>
    <row r="67" spans="1:16" x14ac:dyDescent="0.2">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75</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76</v>
      </c>
      <c r="B72" s="185">
        <f>基金残高に係る経年分析!F55</f>
        <v>2382</v>
      </c>
      <c r="C72" s="185">
        <f>基金残高に係る経年分析!G55</f>
        <v>2284</v>
      </c>
      <c r="D72" s="185">
        <f>基金残高に係る経年分析!H55</f>
        <v>2186</v>
      </c>
    </row>
    <row r="73" spans="1:16" x14ac:dyDescent="0.2">
      <c r="A73" s="184" t="s">
        <v>77</v>
      </c>
      <c r="B73" s="185">
        <f>基金残高に係る経年分析!F56</f>
        <v>148</v>
      </c>
      <c r="C73" s="185">
        <f>基金残高に係る経年分析!G56</f>
        <v>178</v>
      </c>
      <c r="D73" s="185">
        <f>基金残高に係る経年分析!H56</f>
        <v>178</v>
      </c>
    </row>
    <row r="74" spans="1:16" x14ac:dyDescent="0.2">
      <c r="A74" s="184" t="s">
        <v>78</v>
      </c>
      <c r="B74" s="185">
        <f>基金残高に係る経年分析!F57</f>
        <v>2453</v>
      </c>
      <c r="C74" s="185">
        <f>基金残高に係る経年分析!G57</f>
        <v>2424</v>
      </c>
      <c r="D74" s="185">
        <f>基金残高に係る経年分析!H57</f>
        <v>2420</v>
      </c>
    </row>
  </sheetData>
  <sheetProtection algorithmName="SHA-512" hashValue="1hpzqTKEUlCkNdBgwIAnk/qKbfAfsyqwwr0cCKPsirIYJR3wxth3qNdbgFxH/en9kA+YKnTJ48M2Jz1lS+Qaug==" saltValue="i5nLIU1OPo+KXWfKy+h57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209</v>
      </c>
      <c r="DI1" s="798"/>
      <c r="DJ1" s="798"/>
      <c r="DK1" s="798"/>
      <c r="DL1" s="798"/>
      <c r="DM1" s="798"/>
      <c r="DN1" s="799"/>
      <c r="DO1" s="226"/>
      <c r="DP1" s="797" t="s">
        <v>210</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212</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213</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214</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1</v>
      </c>
      <c r="C4" s="740"/>
      <c r="D4" s="740"/>
      <c r="E4" s="740"/>
      <c r="F4" s="740"/>
      <c r="G4" s="740"/>
      <c r="H4" s="740"/>
      <c r="I4" s="740"/>
      <c r="J4" s="740"/>
      <c r="K4" s="740"/>
      <c r="L4" s="740"/>
      <c r="M4" s="740"/>
      <c r="N4" s="740"/>
      <c r="O4" s="740"/>
      <c r="P4" s="740"/>
      <c r="Q4" s="741"/>
      <c r="R4" s="739" t="s">
        <v>215</v>
      </c>
      <c r="S4" s="740"/>
      <c r="T4" s="740"/>
      <c r="U4" s="740"/>
      <c r="V4" s="740"/>
      <c r="W4" s="740"/>
      <c r="X4" s="740"/>
      <c r="Y4" s="741"/>
      <c r="Z4" s="739" t="s">
        <v>216</v>
      </c>
      <c r="AA4" s="740"/>
      <c r="AB4" s="740"/>
      <c r="AC4" s="741"/>
      <c r="AD4" s="739" t="s">
        <v>217</v>
      </c>
      <c r="AE4" s="740"/>
      <c r="AF4" s="740"/>
      <c r="AG4" s="740"/>
      <c r="AH4" s="740"/>
      <c r="AI4" s="740"/>
      <c r="AJ4" s="740"/>
      <c r="AK4" s="741"/>
      <c r="AL4" s="739" t="s">
        <v>216</v>
      </c>
      <c r="AM4" s="740"/>
      <c r="AN4" s="740"/>
      <c r="AO4" s="741"/>
      <c r="AP4" s="800" t="s">
        <v>218</v>
      </c>
      <c r="AQ4" s="800"/>
      <c r="AR4" s="800"/>
      <c r="AS4" s="800"/>
      <c r="AT4" s="800"/>
      <c r="AU4" s="800"/>
      <c r="AV4" s="800"/>
      <c r="AW4" s="800"/>
      <c r="AX4" s="800"/>
      <c r="AY4" s="800"/>
      <c r="AZ4" s="800"/>
      <c r="BA4" s="800"/>
      <c r="BB4" s="800"/>
      <c r="BC4" s="800"/>
      <c r="BD4" s="800"/>
      <c r="BE4" s="800"/>
      <c r="BF4" s="800"/>
      <c r="BG4" s="800" t="s">
        <v>219</v>
      </c>
      <c r="BH4" s="800"/>
      <c r="BI4" s="800"/>
      <c r="BJ4" s="800"/>
      <c r="BK4" s="800"/>
      <c r="BL4" s="800"/>
      <c r="BM4" s="800"/>
      <c r="BN4" s="800"/>
      <c r="BO4" s="800" t="s">
        <v>216</v>
      </c>
      <c r="BP4" s="800"/>
      <c r="BQ4" s="800"/>
      <c r="BR4" s="800"/>
      <c r="BS4" s="800" t="s">
        <v>220</v>
      </c>
      <c r="BT4" s="800"/>
      <c r="BU4" s="800"/>
      <c r="BV4" s="800"/>
      <c r="BW4" s="800"/>
      <c r="BX4" s="800"/>
      <c r="BY4" s="800"/>
      <c r="BZ4" s="800"/>
      <c r="CA4" s="800"/>
      <c r="CB4" s="800"/>
      <c r="CD4" s="782" t="s">
        <v>221</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4" t="s">
        <v>222</v>
      </c>
      <c r="C5" s="745"/>
      <c r="D5" s="745"/>
      <c r="E5" s="745"/>
      <c r="F5" s="745"/>
      <c r="G5" s="745"/>
      <c r="H5" s="745"/>
      <c r="I5" s="745"/>
      <c r="J5" s="745"/>
      <c r="K5" s="745"/>
      <c r="L5" s="745"/>
      <c r="M5" s="745"/>
      <c r="N5" s="745"/>
      <c r="O5" s="745"/>
      <c r="P5" s="745"/>
      <c r="Q5" s="746"/>
      <c r="R5" s="733">
        <v>1589906</v>
      </c>
      <c r="S5" s="734"/>
      <c r="T5" s="734"/>
      <c r="U5" s="734"/>
      <c r="V5" s="734"/>
      <c r="W5" s="734"/>
      <c r="X5" s="734"/>
      <c r="Y5" s="777"/>
      <c r="Z5" s="795">
        <v>26.7</v>
      </c>
      <c r="AA5" s="795"/>
      <c r="AB5" s="795"/>
      <c r="AC5" s="795"/>
      <c r="AD5" s="796">
        <v>1589906</v>
      </c>
      <c r="AE5" s="796"/>
      <c r="AF5" s="796"/>
      <c r="AG5" s="796"/>
      <c r="AH5" s="796"/>
      <c r="AI5" s="796"/>
      <c r="AJ5" s="796"/>
      <c r="AK5" s="796"/>
      <c r="AL5" s="778">
        <v>48.1</v>
      </c>
      <c r="AM5" s="749"/>
      <c r="AN5" s="749"/>
      <c r="AO5" s="779"/>
      <c r="AP5" s="744" t="s">
        <v>223</v>
      </c>
      <c r="AQ5" s="745"/>
      <c r="AR5" s="745"/>
      <c r="AS5" s="745"/>
      <c r="AT5" s="745"/>
      <c r="AU5" s="745"/>
      <c r="AV5" s="745"/>
      <c r="AW5" s="745"/>
      <c r="AX5" s="745"/>
      <c r="AY5" s="745"/>
      <c r="AZ5" s="745"/>
      <c r="BA5" s="745"/>
      <c r="BB5" s="745"/>
      <c r="BC5" s="745"/>
      <c r="BD5" s="745"/>
      <c r="BE5" s="745"/>
      <c r="BF5" s="746"/>
      <c r="BG5" s="678">
        <v>1589906</v>
      </c>
      <c r="BH5" s="679"/>
      <c r="BI5" s="679"/>
      <c r="BJ5" s="679"/>
      <c r="BK5" s="679"/>
      <c r="BL5" s="679"/>
      <c r="BM5" s="679"/>
      <c r="BN5" s="680"/>
      <c r="BO5" s="715">
        <v>100</v>
      </c>
      <c r="BP5" s="715"/>
      <c r="BQ5" s="715"/>
      <c r="BR5" s="715"/>
      <c r="BS5" s="716" t="s">
        <v>128</v>
      </c>
      <c r="BT5" s="716"/>
      <c r="BU5" s="716"/>
      <c r="BV5" s="716"/>
      <c r="BW5" s="716"/>
      <c r="BX5" s="716"/>
      <c r="BY5" s="716"/>
      <c r="BZ5" s="716"/>
      <c r="CA5" s="716"/>
      <c r="CB5" s="775"/>
      <c r="CD5" s="782" t="s">
        <v>218</v>
      </c>
      <c r="CE5" s="783"/>
      <c r="CF5" s="783"/>
      <c r="CG5" s="783"/>
      <c r="CH5" s="783"/>
      <c r="CI5" s="783"/>
      <c r="CJ5" s="783"/>
      <c r="CK5" s="783"/>
      <c r="CL5" s="783"/>
      <c r="CM5" s="783"/>
      <c r="CN5" s="783"/>
      <c r="CO5" s="783"/>
      <c r="CP5" s="783"/>
      <c r="CQ5" s="784"/>
      <c r="CR5" s="782" t="s">
        <v>224</v>
      </c>
      <c r="CS5" s="783"/>
      <c r="CT5" s="783"/>
      <c r="CU5" s="783"/>
      <c r="CV5" s="783"/>
      <c r="CW5" s="783"/>
      <c r="CX5" s="783"/>
      <c r="CY5" s="784"/>
      <c r="CZ5" s="782" t="s">
        <v>216</v>
      </c>
      <c r="DA5" s="783"/>
      <c r="DB5" s="783"/>
      <c r="DC5" s="784"/>
      <c r="DD5" s="782" t="s">
        <v>225</v>
      </c>
      <c r="DE5" s="783"/>
      <c r="DF5" s="783"/>
      <c r="DG5" s="783"/>
      <c r="DH5" s="783"/>
      <c r="DI5" s="783"/>
      <c r="DJ5" s="783"/>
      <c r="DK5" s="783"/>
      <c r="DL5" s="783"/>
      <c r="DM5" s="783"/>
      <c r="DN5" s="783"/>
      <c r="DO5" s="783"/>
      <c r="DP5" s="784"/>
      <c r="DQ5" s="782" t="s">
        <v>226</v>
      </c>
      <c r="DR5" s="783"/>
      <c r="DS5" s="783"/>
      <c r="DT5" s="783"/>
      <c r="DU5" s="783"/>
      <c r="DV5" s="783"/>
      <c r="DW5" s="783"/>
      <c r="DX5" s="783"/>
      <c r="DY5" s="783"/>
      <c r="DZ5" s="783"/>
      <c r="EA5" s="783"/>
      <c r="EB5" s="783"/>
      <c r="EC5" s="784"/>
    </row>
    <row r="6" spans="2:143" ht="11.25" customHeight="1" x14ac:dyDescent="0.2">
      <c r="B6" s="675" t="s">
        <v>227</v>
      </c>
      <c r="C6" s="676"/>
      <c r="D6" s="676"/>
      <c r="E6" s="676"/>
      <c r="F6" s="676"/>
      <c r="G6" s="676"/>
      <c r="H6" s="676"/>
      <c r="I6" s="676"/>
      <c r="J6" s="676"/>
      <c r="K6" s="676"/>
      <c r="L6" s="676"/>
      <c r="M6" s="676"/>
      <c r="N6" s="676"/>
      <c r="O6" s="676"/>
      <c r="P6" s="676"/>
      <c r="Q6" s="677"/>
      <c r="R6" s="678">
        <v>80007</v>
      </c>
      <c r="S6" s="679"/>
      <c r="T6" s="679"/>
      <c r="U6" s="679"/>
      <c r="V6" s="679"/>
      <c r="W6" s="679"/>
      <c r="X6" s="679"/>
      <c r="Y6" s="680"/>
      <c r="Z6" s="715">
        <v>1.3</v>
      </c>
      <c r="AA6" s="715"/>
      <c r="AB6" s="715"/>
      <c r="AC6" s="715"/>
      <c r="AD6" s="716">
        <v>80007</v>
      </c>
      <c r="AE6" s="716"/>
      <c r="AF6" s="716"/>
      <c r="AG6" s="716"/>
      <c r="AH6" s="716"/>
      <c r="AI6" s="716"/>
      <c r="AJ6" s="716"/>
      <c r="AK6" s="716"/>
      <c r="AL6" s="681">
        <v>2.4</v>
      </c>
      <c r="AM6" s="682"/>
      <c r="AN6" s="682"/>
      <c r="AO6" s="717"/>
      <c r="AP6" s="675" t="s">
        <v>228</v>
      </c>
      <c r="AQ6" s="676"/>
      <c r="AR6" s="676"/>
      <c r="AS6" s="676"/>
      <c r="AT6" s="676"/>
      <c r="AU6" s="676"/>
      <c r="AV6" s="676"/>
      <c r="AW6" s="676"/>
      <c r="AX6" s="676"/>
      <c r="AY6" s="676"/>
      <c r="AZ6" s="676"/>
      <c r="BA6" s="676"/>
      <c r="BB6" s="676"/>
      <c r="BC6" s="676"/>
      <c r="BD6" s="676"/>
      <c r="BE6" s="676"/>
      <c r="BF6" s="677"/>
      <c r="BG6" s="678">
        <v>1589906</v>
      </c>
      <c r="BH6" s="679"/>
      <c r="BI6" s="679"/>
      <c r="BJ6" s="679"/>
      <c r="BK6" s="679"/>
      <c r="BL6" s="679"/>
      <c r="BM6" s="679"/>
      <c r="BN6" s="680"/>
      <c r="BO6" s="715">
        <v>100</v>
      </c>
      <c r="BP6" s="715"/>
      <c r="BQ6" s="715"/>
      <c r="BR6" s="715"/>
      <c r="BS6" s="716" t="s">
        <v>128</v>
      </c>
      <c r="BT6" s="716"/>
      <c r="BU6" s="716"/>
      <c r="BV6" s="716"/>
      <c r="BW6" s="716"/>
      <c r="BX6" s="716"/>
      <c r="BY6" s="716"/>
      <c r="BZ6" s="716"/>
      <c r="CA6" s="716"/>
      <c r="CB6" s="775"/>
      <c r="CD6" s="736" t="s">
        <v>229</v>
      </c>
      <c r="CE6" s="737"/>
      <c r="CF6" s="737"/>
      <c r="CG6" s="737"/>
      <c r="CH6" s="737"/>
      <c r="CI6" s="737"/>
      <c r="CJ6" s="737"/>
      <c r="CK6" s="737"/>
      <c r="CL6" s="737"/>
      <c r="CM6" s="737"/>
      <c r="CN6" s="737"/>
      <c r="CO6" s="737"/>
      <c r="CP6" s="737"/>
      <c r="CQ6" s="738"/>
      <c r="CR6" s="678">
        <v>85048</v>
      </c>
      <c r="CS6" s="679"/>
      <c r="CT6" s="679"/>
      <c r="CU6" s="679"/>
      <c r="CV6" s="679"/>
      <c r="CW6" s="679"/>
      <c r="CX6" s="679"/>
      <c r="CY6" s="680"/>
      <c r="CZ6" s="778">
        <v>1.5</v>
      </c>
      <c r="DA6" s="749"/>
      <c r="DB6" s="749"/>
      <c r="DC6" s="781"/>
      <c r="DD6" s="684" t="s">
        <v>128</v>
      </c>
      <c r="DE6" s="679"/>
      <c r="DF6" s="679"/>
      <c r="DG6" s="679"/>
      <c r="DH6" s="679"/>
      <c r="DI6" s="679"/>
      <c r="DJ6" s="679"/>
      <c r="DK6" s="679"/>
      <c r="DL6" s="679"/>
      <c r="DM6" s="679"/>
      <c r="DN6" s="679"/>
      <c r="DO6" s="679"/>
      <c r="DP6" s="680"/>
      <c r="DQ6" s="684">
        <v>85048</v>
      </c>
      <c r="DR6" s="679"/>
      <c r="DS6" s="679"/>
      <c r="DT6" s="679"/>
      <c r="DU6" s="679"/>
      <c r="DV6" s="679"/>
      <c r="DW6" s="679"/>
      <c r="DX6" s="679"/>
      <c r="DY6" s="679"/>
      <c r="DZ6" s="679"/>
      <c r="EA6" s="679"/>
      <c r="EB6" s="679"/>
      <c r="EC6" s="722"/>
    </row>
    <row r="7" spans="2:143" ht="11.25" customHeight="1" x14ac:dyDescent="0.2">
      <c r="B7" s="675" t="s">
        <v>230</v>
      </c>
      <c r="C7" s="676"/>
      <c r="D7" s="676"/>
      <c r="E7" s="676"/>
      <c r="F7" s="676"/>
      <c r="G7" s="676"/>
      <c r="H7" s="676"/>
      <c r="I7" s="676"/>
      <c r="J7" s="676"/>
      <c r="K7" s="676"/>
      <c r="L7" s="676"/>
      <c r="M7" s="676"/>
      <c r="N7" s="676"/>
      <c r="O7" s="676"/>
      <c r="P7" s="676"/>
      <c r="Q7" s="677"/>
      <c r="R7" s="678">
        <v>1455</v>
      </c>
      <c r="S7" s="679"/>
      <c r="T7" s="679"/>
      <c r="U7" s="679"/>
      <c r="V7" s="679"/>
      <c r="W7" s="679"/>
      <c r="X7" s="679"/>
      <c r="Y7" s="680"/>
      <c r="Z7" s="715">
        <v>0</v>
      </c>
      <c r="AA7" s="715"/>
      <c r="AB7" s="715"/>
      <c r="AC7" s="715"/>
      <c r="AD7" s="716">
        <v>1455</v>
      </c>
      <c r="AE7" s="716"/>
      <c r="AF7" s="716"/>
      <c r="AG7" s="716"/>
      <c r="AH7" s="716"/>
      <c r="AI7" s="716"/>
      <c r="AJ7" s="716"/>
      <c r="AK7" s="716"/>
      <c r="AL7" s="681">
        <v>0</v>
      </c>
      <c r="AM7" s="682"/>
      <c r="AN7" s="682"/>
      <c r="AO7" s="717"/>
      <c r="AP7" s="675" t="s">
        <v>231</v>
      </c>
      <c r="AQ7" s="676"/>
      <c r="AR7" s="676"/>
      <c r="AS7" s="676"/>
      <c r="AT7" s="676"/>
      <c r="AU7" s="676"/>
      <c r="AV7" s="676"/>
      <c r="AW7" s="676"/>
      <c r="AX7" s="676"/>
      <c r="AY7" s="676"/>
      <c r="AZ7" s="676"/>
      <c r="BA7" s="676"/>
      <c r="BB7" s="676"/>
      <c r="BC7" s="676"/>
      <c r="BD7" s="676"/>
      <c r="BE7" s="676"/>
      <c r="BF7" s="677"/>
      <c r="BG7" s="678">
        <v>780830</v>
      </c>
      <c r="BH7" s="679"/>
      <c r="BI7" s="679"/>
      <c r="BJ7" s="679"/>
      <c r="BK7" s="679"/>
      <c r="BL7" s="679"/>
      <c r="BM7" s="679"/>
      <c r="BN7" s="680"/>
      <c r="BO7" s="715">
        <v>49.1</v>
      </c>
      <c r="BP7" s="715"/>
      <c r="BQ7" s="715"/>
      <c r="BR7" s="715"/>
      <c r="BS7" s="716" t="s">
        <v>232</v>
      </c>
      <c r="BT7" s="716"/>
      <c r="BU7" s="716"/>
      <c r="BV7" s="716"/>
      <c r="BW7" s="716"/>
      <c r="BX7" s="716"/>
      <c r="BY7" s="716"/>
      <c r="BZ7" s="716"/>
      <c r="CA7" s="716"/>
      <c r="CB7" s="775"/>
      <c r="CD7" s="711" t="s">
        <v>233</v>
      </c>
      <c r="CE7" s="712"/>
      <c r="CF7" s="712"/>
      <c r="CG7" s="712"/>
      <c r="CH7" s="712"/>
      <c r="CI7" s="712"/>
      <c r="CJ7" s="712"/>
      <c r="CK7" s="712"/>
      <c r="CL7" s="712"/>
      <c r="CM7" s="712"/>
      <c r="CN7" s="712"/>
      <c r="CO7" s="712"/>
      <c r="CP7" s="712"/>
      <c r="CQ7" s="713"/>
      <c r="CR7" s="678">
        <v>869227</v>
      </c>
      <c r="CS7" s="679"/>
      <c r="CT7" s="679"/>
      <c r="CU7" s="679"/>
      <c r="CV7" s="679"/>
      <c r="CW7" s="679"/>
      <c r="CX7" s="679"/>
      <c r="CY7" s="680"/>
      <c r="CZ7" s="715">
        <v>15.4</v>
      </c>
      <c r="DA7" s="715"/>
      <c r="DB7" s="715"/>
      <c r="DC7" s="715"/>
      <c r="DD7" s="684">
        <v>30812</v>
      </c>
      <c r="DE7" s="679"/>
      <c r="DF7" s="679"/>
      <c r="DG7" s="679"/>
      <c r="DH7" s="679"/>
      <c r="DI7" s="679"/>
      <c r="DJ7" s="679"/>
      <c r="DK7" s="679"/>
      <c r="DL7" s="679"/>
      <c r="DM7" s="679"/>
      <c r="DN7" s="679"/>
      <c r="DO7" s="679"/>
      <c r="DP7" s="680"/>
      <c r="DQ7" s="684">
        <v>799819</v>
      </c>
      <c r="DR7" s="679"/>
      <c r="DS7" s="679"/>
      <c r="DT7" s="679"/>
      <c r="DU7" s="679"/>
      <c r="DV7" s="679"/>
      <c r="DW7" s="679"/>
      <c r="DX7" s="679"/>
      <c r="DY7" s="679"/>
      <c r="DZ7" s="679"/>
      <c r="EA7" s="679"/>
      <c r="EB7" s="679"/>
      <c r="EC7" s="722"/>
    </row>
    <row r="8" spans="2:143" ht="11.25" customHeight="1" x14ac:dyDescent="0.2">
      <c r="B8" s="675" t="s">
        <v>234</v>
      </c>
      <c r="C8" s="676"/>
      <c r="D8" s="676"/>
      <c r="E8" s="676"/>
      <c r="F8" s="676"/>
      <c r="G8" s="676"/>
      <c r="H8" s="676"/>
      <c r="I8" s="676"/>
      <c r="J8" s="676"/>
      <c r="K8" s="676"/>
      <c r="L8" s="676"/>
      <c r="M8" s="676"/>
      <c r="N8" s="676"/>
      <c r="O8" s="676"/>
      <c r="P8" s="676"/>
      <c r="Q8" s="677"/>
      <c r="R8" s="678">
        <v>7171</v>
      </c>
      <c r="S8" s="679"/>
      <c r="T8" s="679"/>
      <c r="U8" s="679"/>
      <c r="V8" s="679"/>
      <c r="W8" s="679"/>
      <c r="X8" s="679"/>
      <c r="Y8" s="680"/>
      <c r="Z8" s="715">
        <v>0.1</v>
      </c>
      <c r="AA8" s="715"/>
      <c r="AB8" s="715"/>
      <c r="AC8" s="715"/>
      <c r="AD8" s="716">
        <v>7171</v>
      </c>
      <c r="AE8" s="716"/>
      <c r="AF8" s="716"/>
      <c r="AG8" s="716"/>
      <c r="AH8" s="716"/>
      <c r="AI8" s="716"/>
      <c r="AJ8" s="716"/>
      <c r="AK8" s="716"/>
      <c r="AL8" s="681">
        <v>0.2</v>
      </c>
      <c r="AM8" s="682"/>
      <c r="AN8" s="682"/>
      <c r="AO8" s="717"/>
      <c r="AP8" s="675" t="s">
        <v>235</v>
      </c>
      <c r="AQ8" s="676"/>
      <c r="AR8" s="676"/>
      <c r="AS8" s="676"/>
      <c r="AT8" s="676"/>
      <c r="AU8" s="676"/>
      <c r="AV8" s="676"/>
      <c r="AW8" s="676"/>
      <c r="AX8" s="676"/>
      <c r="AY8" s="676"/>
      <c r="AZ8" s="676"/>
      <c r="BA8" s="676"/>
      <c r="BB8" s="676"/>
      <c r="BC8" s="676"/>
      <c r="BD8" s="676"/>
      <c r="BE8" s="676"/>
      <c r="BF8" s="677"/>
      <c r="BG8" s="678">
        <v>26082</v>
      </c>
      <c r="BH8" s="679"/>
      <c r="BI8" s="679"/>
      <c r="BJ8" s="679"/>
      <c r="BK8" s="679"/>
      <c r="BL8" s="679"/>
      <c r="BM8" s="679"/>
      <c r="BN8" s="680"/>
      <c r="BO8" s="715">
        <v>1.6</v>
      </c>
      <c r="BP8" s="715"/>
      <c r="BQ8" s="715"/>
      <c r="BR8" s="715"/>
      <c r="BS8" s="684" t="s">
        <v>128</v>
      </c>
      <c r="BT8" s="679"/>
      <c r="BU8" s="679"/>
      <c r="BV8" s="679"/>
      <c r="BW8" s="679"/>
      <c r="BX8" s="679"/>
      <c r="BY8" s="679"/>
      <c r="BZ8" s="679"/>
      <c r="CA8" s="679"/>
      <c r="CB8" s="722"/>
      <c r="CD8" s="711" t="s">
        <v>236</v>
      </c>
      <c r="CE8" s="712"/>
      <c r="CF8" s="712"/>
      <c r="CG8" s="712"/>
      <c r="CH8" s="712"/>
      <c r="CI8" s="712"/>
      <c r="CJ8" s="712"/>
      <c r="CK8" s="712"/>
      <c r="CL8" s="712"/>
      <c r="CM8" s="712"/>
      <c r="CN8" s="712"/>
      <c r="CO8" s="712"/>
      <c r="CP8" s="712"/>
      <c r="CQ8" s="713"/>
      <c r="CR8" s="678">
        <v>2013553</v>
      </c>
      <c r="CS8" s="679"/>
      <c r="CT8" s="679"/>
      <c r="CU8" s="679"/>
      <c r="CV8" s="679"/>
      <c r="CW8" s="679"/>
      <c r="CX8" s="679"/>
      <c r="CY8" s="680"/>
      <c r="CZ8" s="715">
        <v>35.700000000000003</v>
      </c>
      <c r="DA8" s="715"/>
      <c r="DB8" s="715"/>
      <c r="DC8" s="715"/>
      <c r="DD8" s="684">
        <v>15611</v>
      </c>
      <c r="DE8" s="679"/>
      <c r="DF8" s="679"/>
      <c r="DG8" s="679"/>
      <c r="DH8" s="679"/>
      <c r="DI8" s="679"/>
      <c r="DJ8" s="679"/>
      <c r="DK8" s="679"/>
      <c r="DL8" s="679"/>
      <c r="DM8" s="679"/>
      <c r="DN8" s="679"/>
      <c r="DO8" s="679"/>
      <c r="DP8" s="680"/>
      <c r="DQ8" s="684">
        <v>1010354</v>
      </c>
      <c r="DR8" s="679"/>
      <c r="DS8" s="679"/>
      <c r="DT8" s="679"/>
      <c r="DU8" s="679"/>
      <c r="DV8" s="679"/>
      <c r="DW8" s="679"/>
      <c r="DX8" s="679"/>
      <c r="DY8" s="679"/>
      <c r="DZ8" s="679"/>
      <c r="EA8" s="679"/>
      <c r="EB8" s="679"/>
      <c r="EC8" s="722"/>
    </row>
    <row r="9" spans="2:143" ht="11.25" customHeight="1" x14ac:dyDescent="0.2">
      <c r="B9" s="675" t="s">
        <v>237</v>
      </c>
      <c r="C9" s="676"/>
      <c r="D9" s="676"/>
      <c r="E9" s="676"/>
      <c r="F9" s="676"/>
      <c r="G9" s="676"/>
      <c r="H9" s="676"/>
      <c r="I9" s="676"/>
      <c r="J9" s="676"/>
      <c r="K9" s="676"/>
      <c r="L9" s="676"/>
      <c r="M9" s="676"/>
      <c r="N9" s="676"/>
      <c r="O9" s="676"/>
      <c r="P9" s="676"/>
      <c r="Q9" s="677"/>
      <c r="R9" s="678">
        <v>4303</v>
      </c>
      <c r="S9" s="679"/>
      <c r="T9" s="679"/>
      <c r="U9" s="679"/>
      <c r="V9" s="679"/>
      <c r="W9" s="679"/>
      <c r="X9" s="679"/>
      <c r="Y9" s="680"/>
      <c r="Z9" s="715">
        <v>0.1</v>
      </c>
      <c r="AA9" s="715"/>
      <c r="AB9" s="715"/>
      <c r="AC9" s="715"/>
      <c r="AD9" s="716">
        <v>4303</v>
      </c>
      <c r="AE9" s="716"/>
      <c r="AF9" s="716"/>
      <c r="AG9" s="716"/>
      <c r="AH9" s="716"/>
      <c r="AI9" s="716"/>
      <c r="AJ9" s="716"/>
      <c r="AK9" s="716"/>
      <c r="AL9" s="681">
        <v>0.1</v>
      </c>
      <c r="AM9" s="682"/>
      <c r="AN9" s="682"/>
      <c r="AO9" s="717"/>
      <c r="AP9" s="675" t="s">
        <v>238</v>
      </c>
      <c r="AQ9" s="676"/>
      <c r="AR9" s="676"/>
      <c r="AS9" s="676"/>
      <c r="AT9" s="676"/>
      <c r="AU9" s="676"/>
      <c r="AV9" s="676"/>
      <c r="AW9" s="676"/>
      <c r="AX9" s="676"/>
      <c r="AY9" s="676"/>
      <c r="AZ9" s="676"/>
      <c r="BA9" s="676"/>
      <c r="BB9" s="676"/>
      <c r="BC9" s="676"/>
      <c r="BD9" s="676"/>
      <c r="BE9" s="676"/>
      <c r="BF9" s="677"/>
      <c r="BG9" s="678">
        <v>695701</v>
      </c>
      <c r="BH9" s="679"/>
      <c r="BI9" s="679"/>
      <c r="BJ9" s="679"/>
      <c r="BK9" s="679"/>
      <c r="BL9" s="679"/>
      <c r="BM9" s="679"/>
      <c r="BN9" s="680"/>
      <c r="BO9" s="715">
        <v>43.8</v>
      </c>
      <c r="BP9" s="715"/>
      <c r="BQ9" s="715"/>
      <c r="BR9" s="715"/>
      <c r="BS9" s="684" t="s">
        <v>128</v>
      </c>
      <c r="BT9" s="679"/>
      <c r="BU9" s="679"/>
      <c r="BV9" s="679"/>
      <c r="BW9" s="679"/>
      <c r="BX9" s="679"/>
      <c r="BY9" s="679"/>
      <c r="BZ9" s="679"/>
      <c r="CA9" s="679"/>
      <c r="CB9" s="722"/>
      <c r="CD9" s="711" t="s">
        <v>239</v>
      </c>
      <c r="CE9" s="712"/>
      <c r="CF9" s="712"/>
      <c r="CG9" s="712"/>
      <c r="CH9" s="712"/>
      <c r="CI9" s="712"/>
      <c r="CJ9" s="712"/>
      <c r="CK9" s="712"/>
      <c r="CL9" s="712"/>
      <c r="CM9" s="712"/>
      <c r="CN9" s="712"/>
      <c r="CO9" s="712"/>
      <c r="CP9" s="712"/>
      <c r="CQ9" s="713"/>
      <c r="CR9" s="678">
        <v>304294</v>
      </c>
      <c r="CS9" s="679"/>
      <c r="CT9" s="679"/>
      <c r="CU9" s="679"/>
      <c r="CV9" s="679"/>
      <c r="CW9" s="679"/>
      <c r="CX9" s="679"/>
      <c r="CY9" s="680"/>
      <c r="CZ9" s="715">
        <v>5.4</v>
      </c>
      <c r="DA9" s="715"/>
      <c r="DB9" s="715"/>
      <c r="DC9" s="715"/>
      <c r="DD9" s="684">
        <v>5970</v>
      </c>
      <c r="DE9" s="679"/>
      <c r="DF9" s="679"/>
      <c r="DG9" s="679"/>
      <c r="DH9" s="679"/>
      <c r="DI9" s="679"/>
      <c r="DJ9" s="679"/>
      <c r="DK9" s="679"/>
      <c r="DL9" s="679"/>
      <c r="DM9" s="679"/>
      <c r="DN9" s="679"/>
      <c r="DO9" s="679"/>
      <c r="DP9" s="680"/>
      <c r="DQ9" s="684">
        <v>288350</v>
      </c>
      <c r="DR9" s="679"/>
      <c r="DS9" s="679"/>
      <c r="DT9" s="679"/>
      <c r="DU9" s="679"/>
      <c r="DV9" s="679"/>
      <c r="DW9" s="679"/>
      <c r="DX9" s="679"/>
      <c r="DY9" s="679"/>
      <c r="DZ9" s="679"/>
      <c r="EA9" s="679"/>
      <c r="EB9" s="679"/>
      <c r="EC9" s="722"/>
    </row>
    <row r="10" spans="2:143" ht="11.25" customHeight="1" x14ac:dyDescent="0.2">
      <c r="B10" s="675" t="s">
        <v>240</v>
      </c>
      <c r="C10" s="676"/>
      <c r="D10" s="676"/>
      <c r="E10" s="676"/>
      <c r="F10" s="676"/>
      <c r="G10" s="676"/>
      <c r="H10" s="676"/>
      <c r="I10" s="676"/>
      <c r="J10" s="676"/>
      <c r="K10" s="676"/>
      <c r="L10" s="676"/>
      <c r="M10" s="676"/>
      <c r="N10" s="676"/>
      <c r="O10" s="676"/>
      <c r="P10" s="676"/>
      <c r="Q10" s="677"/>
      <c r="R10" s="678" t="s">
        <v>128</v>
      </c>
      <c r="S10" s="679"/>
      <c r="T10" s="679"/>
      <c r="U10" s="679"/>
      <c r="V10" s="679"/>
      <c r="W10" s="679"/>
      <c r="X10" s="679"/>
      <c r="Y10" s="680"/>
      <c r="Z10" s="715" t="s">
        <v>127</v>
      </c>
      <c r="AA10" s="715"/>
      <c r="AB10" s="715"/>
      <c r="AC10" s="715"/>
      <c r="AD10" s="716" t="s">
        <v>232</v>
      </c>
      <c r="AE10" s="716"/>
      <c r="AF10" s="716"/>
      <c r="AG10" s="716"/>
      <c r="AH10" s="716"/>
      <c r="AI10" s="716"/>
      <c r="AJ10" s="716"/>
      <c r="AK10" s="716"/>
      <c r="AL10" s="681" t="s">
        <v>232</v>
      </c>
      <c r="AM10" s="682"/>
      <c r="AN10" s="682"/>
      <c r="AO10" s="717"/>
      <c r="AP10" s="675" t="s">
        <v>241</v>
      </c>
      <c r="AQ10" s="676"/>
      <c r="AR10" s="676"/>
      <c r="AS10" s="676"/>
      <c r="AT10" s="676"/>
      <c r="AU10" s="676"/>
      <c r="AV10" s="676"/>
      <c r="AW10" s="676"/>
      <c r="AX10" s="676"/>
      <c r="AY10" s="676"/>
      <c r="AZ10" s="676"/>
      <c r="BA10" s="676"/>
      <c r="BB10" s="676"/>
      <c r="BC10" s="676"/>
      <c r="BD10" s="676"/>
      <c r="BE10" s="676"/>
      <c r="BF10" s="677"/>
      <c r="BG10" s="678">
        <v>25075</v>
      </c>
      <c r="BH10" s="679"/>
      <c r="BI10" s="679"/>
      <c r="BJ10" s="679"/>
      <c r="BK10" s="679"/>
      <c r="BL10" s="679"/>
      <c r="BM10" s="679"/>
      <c r="BN10" s="680"/>
      <c r="BO10" s="715">
        <v>1.6</v>
      </c>
      <c r="BP10" s="715"/>
      <c r="BQ10" s="715"/>
      <c r="BR10" s="715"/>
      <c r="BS10" s="684" t="s">
        <v>232</v>
      </c>
      <c r="BT10" s="679"/>
      <c r="BU10" s="679"/>
      <c r="BV10" s="679"/>
      <c r="BW10" s="679"/>
      <c r="BX10" s="679"/>
      <c r="BY10" s="679"/>
      <c r="BZ10" s="679"/>
      <c r="CA10" s="679"/>
      <c r="CB10" s="722"/>
      <c r="CD10" s="711" t="s">
        <v>242</v>
      </c>
      <c r="CE10" s="712"/>
      <c r="CF10" s="712"/>
      <c r="CG10" s="712"/>
      <c r="CH10" s="712"/>
      <c r="CI10" s="712"/>
      <c r="CJ10" s="712"/>
      <c r="CK10" s="712"/>
      <c r="CL10" s="712"/>
      <c r="CM10" s="712"/>
      <c r="CN10" s="712"/>
      <c r="CO10" s="712"/>
      <c r="CP10" s="712"/>
      <c r="CQ10" s="713"/>
      <c r="CR10" s="678">
        <v>5457</v>
      </c>
      <c r="CS10" s="679"/>
      <c r="CT10" s="679"/>
      <c r="CU10" s="679"/>
      <c r="CV10" s="679"/>
      <c r="CW10" s="679"/>
      <c r="CX10" s="679"/>
      <c r="CY10" s="680"/>
      <c r="CZ10" s="715">
        <v>0.1</v>
      </c>
      <c r="DA10" s="715"/>
      <c r="DB10" s="715"/>
      <c r="DC10" s="715"/>
      <c r="DD10" s="684" t="s">
        <v>232</v>
      </c>
      <c r="DE10" s="679"/>
      <c r="DF10" s="679"/>
      <c r="DG10" s="679"/>
      <c r="DH10" s="679"/>
      <c r="DI10" s="679"/>
      <c r="DJ10" s="679"/>
      <c r="DK10" s="679"/>
      <c r="DL10" s="679"/>
      <c r="DM10" s="679"/>
      <c r="DN10" s="679"/>
      <c r="DO10" s="679"/>
      <c r="DP10" s="680"/>
      <c r="DQ10" s="684">
        <v>4657</v>
      </c>
      <c r="DR10" s="679"/>
      <c r="DS10" s="679"/>
      <c r="DT10" s="679"/>
      <c r="DU10" s="679"/>
      <c r="DV10" s="679"/>
      <c r="DW10" s="679"/>
      <c r="DX10" s="679"/>
      <c r="DY10" s="679"/>
      <c r="DZ10" s="679"/>
      <c r="EA10" s="679"/>
      <c r="EB10" s="679"/>
      <c r="EC10" s="722"/>
    </row>
    <row r="11" spans="2:143" ht="11.25" customHeight="1" x14ac:dyDescent="0.2">
      <c r="B11" s="675" t="s">
        <v>243</v>
      </c>
      <c r="C11" s="676"/>
      <c r="D11" s="676"/>
      <c r="E11" s="676"/>
      <c r="F11" s="676"/>
      <c r="G11" s="676"/>
      <c r="H11" s="676"/>
      <c r="I11" s="676"/>
      <c r="J11" s="676"/>
      <c r="K11" s="676"/>
      <c r="L11" s="676"/>
      <c r="M11" s="676"/>
      <c r="N11" s="676"/>
      <c r="O11" s="676"/>
      <c r="P11" s="676"/>
      <c r="Q11" s="677"/>
      <c r="R11" s="678">
        <v>241841</v>
      </c>
      <c r="S11" s="679"/>
      <c r="T11" s="679"/>
      <c r="U11" s="679"/>
      <c r="V11" s="679"/>
      <c r="W11" s="679"/>
      <c r="X11" s="679"/>
      <c r="Y11" s="680"/>
      <c r="Z11" s="681">
        <v>4.0999999999999996</v>
      </c>
      <c r="AA11" s="682"/>
      <c r="AB11" s="682"/>
      <c r="AC11" s="683"/>
      <c r="AD11" s="684">
        <v>241841</v>
      </c>
      <c r="AE11" s="679"/>
      <c r="AF11" s="679"/>
      <c r="AG11" s="679"/>
      <c r="AH11" s="679"/>
      <c r="AI11" s="679"/>
      <c r="AJ11" s="679"/>
      <c r="AK11" s="680"/>
      <c r="AL11" s="681">
        <v>7.3</v>
      </c>
      <c r="AM11" s="682"/>
      <c r="AN11" s="682"/>
      <c r="AO11" s="717"/>
      <c r="AP11" s="675" t="s">
        <v>244</v>
      </c>
      <c r="AQ11" s="676"/>
      <c r="AR11" s="676"/>
      <c r="AS11" s="676"/>
      <c r="AT11" s="676"/>
      <c r="AU11" s="676"/>
      <c r="AV11" s="676"/>
      <c r="AW11" s="676"/>
      <c r="AX11" s="676"/>
      <c r="AY11" s="676"/>
      <c r="AZ11" s="676"/>
      <c r="BA11" s="676"/>
      <c r="BB11" s="676"/>
      <c r="BC11" s="676"/>
      <c r="BD11" s="676"/>
      <c r="BE11" s="676"/>
      <c r="BF11" s="677"/>
      <c r="BG11" s="678">
        <v>33972</v>
      </c>
      <c r="BH11" s="679"/>
      <c r="BI11" s="679"/>
      <c r="BJ11" s="679"/>
      <c r="BK11" s="679"/>
      <c r="BL11" s="679"/>
      <c r="BM11" s="679"/>
      <c r="BN11" s="680"/>
      <c r="BO11" s="715">
        <v>2.1</v>
      </c>
      <c r="BP11" s="715"/>
      <c r="BQ11" s="715"/>
      <c r="BR11" s="715"/>
      <c r="BS11" s="684" t="s">
        <v>128</v>
      </c>
      <c r="BT11" s="679"/>
      <c r="BU11" s="679"/>
      <c r="BV11" s="679"/>
      <c r="BW11" s="679"/>
      <c r="BX11" s="679"/>
      <c r="BY11" s="679"/>
      <c r="BZ11" s="679"/>
      <c r="CA11" s="679"/>
      <c r="CB11" s="722"/>
      <c r="CD11" s="711" t="s">
        <v>245</v>
      </c>
      <c r="CE11" s="712"/>
      <c r="CF11" s="712"/>
      <c r="CG11" s="712"/>
      <c r="CH11" s="712"/>
      <c r="CI11" s="712"/>
      <c r="CJ11" s="712"/>
      <c r="CK11" s="712"/>
      <c r="CL11" s="712"/>
      <c r="CM11" s="712"/>
      <c r="CN11" s="712"/>
      <c r="CO11" s="712"/>
      <c r="CP11" s="712"/>
      <c r="CQ11" s="713"/>
      <c r="CR11" s="678">
        <v>382338</v>
      </c>
      <c r="CS11" s="679"/>
      <c r="CT11" s="679"/>
      <c r="CU11" s="679"/>
      <c r="CV11" s="679"/>
      <c r="CW11" s="679"/>
      <c r="CX11" s="679"/>
      <c r="CY11" s="680"/>
      <c r="CZ11" s="715">
        <v>6.8</v>
      </c>
      <c r="DA11" s="715"/>
      <c r="DB11" s="715"/>
      <c r="DC11" s="715"/>
      <c r="DD11" s="684">
        <v>84509</v>
      </c>
      <c r="DE11" s="679"/>
      <c r="DF11" s="679"/>
      <c r="DG11" s="679"/>
      <c r="DH11" s="679"/>
      <c r="DI11" s="679"/>
      <c r="DJ11" s="679"/>
      <c r="DK11" s="679"/>
      <c r="DL11" s="679"/>
      <c r="DM11" s="679"/>
      <c r="DN11" s="679"/>
      <c r="DO11" s="679"/>
      <c r="DP11" s="680"/>
      <c r="DQ11" s="684">
        <v>261842</v>
      </c>
      <c r="DR11" s="679"/>
      <c r="DS11" s="679"/>
      <c r="DT11" s="679"/>
      <c r="DU11" s="679"/>
      <c r="DV11" s="679"/>
      <c r="DW11" s="679"/>
      <c r="DX11" s="679"/>
      <c r="DY11" s="679"/>
      <c r="DZ11" s="679"/>
      <c r="EA11" s="679"/>
      <c r="EB11" s="679"/>
      <c r="EC11" s="722"/>
    </row>
    <row r="12" spans="2:143" ht="11.25" customHeight="1" x14ac:dyDescent="0.2">
      <c r="B12" s="675" t="s">
        <v>246</v>
      </c>
      <c r="C12" s="676"/>
      <c r="D12" s="676"/>
      <c r="E12" s="676"/>
      <c r="F12" s="676"/>
      <c r="G12" s="676"/>
      <c r="H12" s="676"/>
      <c r="I12" s="676"/>
      <c r="J12" s="676"/>
      <c r="K12" s="676"/>
      <c r="L12" s="676"/>
      <c r="M12" s="676"/>
      <c r="N12" s="676"/>
      <c r="O12" s="676"/>
      <c r="P12" s="676"/>
      <c r="Q12" s="677"/>
      <c r="R12" s="678">
        <v>10071</v>
      </c>
      <c r="S12" s="679"/>
      <c r="T12" s="679"/>
      <c r="U12" s="679"/>
      <c r="V12" s="679"/>
      <c r="W12" s="679"/>
      <c r="X12" s="679"/>
      <c r="Y12" s="680"/>
      <c r="Z12" s="715">
        <v>0.2</v>
      </c>
      <c r="AA12" s="715"/>
      <c r="AB12" s="715"/>
      <c r="AC12" s="715"/>
      <c r="AD12" s="716">
        <v>10071</v>
      </c>
      <c r="AE12" s="716"/>
      <c r="AF12" s="716"/>
      <c r="AG12" s="716"/>
      <c r="AH12" s="716"/>
      <c r="AI12" s="716"/>
      <c r="AJ12" s="716"/>
      <c r="AK12" s="716"/>
      <c r="AL12" s="681">
        <v>0.3</v>
      </c>
      <c r="AM12" s="682"/>
      <c r="AN12" s="682"/>
      <c r="AO12" s="717"/>
      <c r="AP12" s="675" t="s">
        <v>247</v>
      </c>
      <c r="AQ12" s="676"/>
      <c r="AR12" s="676"/>
      <c r="AS12" s="676"/>
      <c r="AT12" s="676"/>
      <c r="AU12" s="676"/>
      <c r="AV12" s="676"/>
      <c r="AW12" s="676"/>
      <c r="AX12" s="676"/>
      <c r="AY12" s="676"/>
      <c r="AZ12" s="676"/>
      <c r="BA12" s="676"/>
      <c r="BB12" s="676"/>
      <c r="BC12" s="676"/>
      <c r="BD12" s="676"/>
      <c r="BE12" s="676"/>
      <c r="BF12" s="677"/>
      <c r="BG12" s="678">
        <v>674819</v>
      </c>
      <c r="BH12" s="679"/>
      <c r="BI12" s="679"/>
      <c r="BJ12" s="679"/>
      <c r="BK12" s="679"/>
      <c r="BL12" s="679"/>
      <c r="BM12" s="679"/>
      <c r="BN12" s="680"/>
      <c r="BO12" s="715">
        <v>42.4</v>
      </c>
      <c r="BP12" s="715"/>
      <c r="BQ12" s="715"/>
      <c r="BR12" s="715"/>
      <c r="BS12" s="684" t="s">
        <v>128</v>
      </c>
      <c r="BT12" s="679"/>
      <c r="BU12" s="679"/>
      <c r="BV12" s="679"/>
      <c r="BW12" s="679"/>
      <c r="BX12" s="679"/>
      <c r="BY12" s="679"/>
      <c r="BZ12" s="679"/>
      <c r="CA12" s="679"/>
      <c r="CB12" s="722"/>
      <c r="CD12" s="711" t="s">
        <v>248</v>
      </c>
      <c r="CE12" s="712"/>
      <c r="CF12" s="712"/>
      <c r="CG12" s="712"/>
      <c r="CH12" s="712"/>
      <c r="CI12" s="712"/>
      <c r="CJ12" s="712"/>
      <c r="CK12" s="712"/>
      <c r="CL12" s="712"/>
      <c r="CM12" s="712"/>
      <c r="CN12" s="712"/>
      <c r="CO12" s="712"/>
      <c r="CP12" s="712"/>
      <c r="CQ12" s="713"/>
      <c r="CR12" s="678">
        <v>12347</v>
      </c>
      <c r="CS12" s="679"/>
      <c r="CT12" s="679"/>
      <c r="CU12" s="679"/>
      <c r="CV12" s="679"/>
      <c r="CW12" s="679"/>
      <c r="CX12" s="679"/>
      <c r="CY12" s="680"/>
      <c r="CZ12" s="715">
        <v>0.2</v>
      </c>
      <c r="DA12" s="715"/>
      <c r="DB12" s="715"/>
      <c r="DC12" s="715"/>
      <c r="DD12" s="684" t="s">
        <v>127</v>
      </c>
      <c r="DE12" s="679"/>
      <c r="DF12" s="679"/>
      <c r="DG12" s="679"/>
      <c r="DH12" s="679"/>
      <c r="DI12" s="679"/>
      <c r="DJ12" s="679"/>
      <c r="DK12" s="679"/>
      <c r="DL12" s="679"/>
      <c r="DM12" s="679"/>
      <c r="DN12" s="679"/>
      <c r="DO12" s="679"/>
      <c r="DP12" s="680"/>
      <c r="DQ12" s="684">
        <v>11186</v>
      </c>
      <c r="DR12" s="679"/>
      <c r="DS12" s="679"/>
      <c r="DT12" s="679"/>
      <c r="DU12" s="679"/>
      <c r="DV12" s="679"/>
      <c r="DW12" s="679"/>
      <c r="DX12" s="679"/>
      <c r="DY12" s="679"/>
      <c r="DZ12" s="679"/>
      <c r="EA12" s="679"/>
      <c r="EB12" s="679"/>
      <c r="EC12" s="722"/>
    </row>
    <row r="13" spans="2:143" ht="11.25" customHeight="1" x14ac:dyDescent="0.2">
      <c r="B13" s="675" t="s">
        <v>249</v>
      </c>
      <c r="C13" s="676"/>
      <c r="D13" s="676"/>
      <c r="E13" s="676"/>
      <c r="F13" s="676"/>
      <c r="G13" s="676"/>
      <c r="H13" s="676"/>
      <c r="I13" s="676"/>
      <c r="J13" s="676"/>
      <c r="K13" s="676"/>
      <c r="L13" s="676"/>
      <c r="M13" s="676"/>
      <c r="N13" s="676"/>
      <c r="O13" s="676"/>
      <c r="P13" s="676"/>
      <c r="Q13" s="677"/>
      <c r="R13" s="678" t="s">
        <v>128</v>
      </c>
      <c r="S13" s="679"/>
      <c r="T13" s="679"/>
      <c r="U13" s="679"/>
      <c r="V13" s="679"/>
      <c r="W13" s="679"/>
      <c r="X13" s="679"/>
      <c r="Y13" s="680"/>
      <c r="Z13" s="715" t="s">
        <v>127</v>
      </c>
      <c r="AA13" s="715"/>
      <c r="AB13" s="715"/>
      <c r="AC13" s="715"/>
      <c r="AD13" s="716" t="s">
        <v>128</v>
      </c>
      <c r="AE13" s="716"/>
      <c r="AF13" s="716"/>
      <c r="AG13" s="716"/>
      <c r="AH13" s="716"/>
      <c r="AI13" s="716"/>
      <c r="AJ13" s="716"/>
      <c r="AK13" s="716"/>
      <c r="AL13" s="681" t="s">
        <v>128</v>
      </c>
      <c r="AM13" s="682"/>
      <c r="AN13" s="682"/>
      <c r="AO13" s="717"/>
      <c r="AP13" s="675" t="s">
        <v>250</v>
      </c>
      <c r="AQ13" s="676"/>
      <c r="AR13" s="676"/>
      <c r="AS13" s="676"/>
      <c r="AT13" s="676"/>
      <c r="AU13" s="676"/>
      <c r="AV13" s="676"/>
      <c r="AW13" s="676"/>
      <c r="AX13" s="676"/>
      <c r="AY13" s="676"/>
      <c r="AZ13" s="676"/>
      <c r="BA13" s="676"/>
      <c r="BB13" s="676"/>
      <c r="BC13" s="676"/>
      <c r="BD13" s="676"/>
      <c r="BE13" s="676"/>
      <c r="BF13" s="677"/>
      <c r="BG13" s="678">
        <v>663506</v>
      </c>
      <c r="BH13" s="679"/>
      <c r="BI13" s="679"/>
      <c r="BJ13" s="679"/>
      <c r="BK13" s="679"/>
      <c r="BL13" s="679"/>
      <c r="BM13" s="679"/>
      <c r="BN13" s="680"/>
      <c r="BO13" s="715">
        <v>41.7</v>
      </c>
      <c r="BP13" s="715"/>
      <c r="BQ13" s="715"/>
      <c r="BR13" s="715"/>
      <c r="BS13" s="684" t="s">
        <v>232</v>
      </c>
      <c r="BT13" s="679"/>
      <c r="BU13" s="679"/>
      <c r="BV13" s="679"/>
      <c r="BW13" s="679"/>
      <c r="BX13" s="679"/>
      <c r="BY13" s="679"/>
      <c r="BZ13" s="679"/>
      <c r="CA13" s="679"/>
      <c r="CB13" s="722"/>
      <c r="CD13" s="711" t="s">
        <v>251</v>
      </c>
      <c r="CE13" s="712"/>
      <c r="CF13" s="712"/>
      <c r="CG13" s="712"/>
      <c r="CH13" s="712"/>
      <c r="CI13" s="712"/>
      <c r="CJ13" s="712"/>
      <c r="CK13" s="712"/>
      <c r="CL13" s="712"/>
      <c r="CM13" s="712"/>
      <c r="CN13" s="712"/>
      <c r="CO13" s="712"/>
      <c r="CP13" s="712"/>
      <c r="CQ13" s="713"/>
      <c r="CR13" s="678">
        <v>460663</v>
      </c>
      <c r="CS13" s="679"/>
      <c r="CT13" s="679"/>
      <c r="CU13" s="679"/>
      <c r="CV13" s="679"/>
      <c r="CW13" s="679"/>
      <c r="CX13" s="679"/>
      <c r="CY13" s="680"/>
      <c r="CZ13" s="715">
        <v>8.1999999999999993</v>
      </c>
      <c r="DA13" s="715"/>
      <c r="DB13" s="715"/>
      <c r="DC13" s="715"/>
      <c r="DD13" s="684">
        <v>235918</v>
      </c>
      <c r="DE13" s="679"/>
      <c r="DF13" s="679"/>
      <c r="DG13" s="679"/>
      <c r="DH13" s="679"/>
      <c r="DI13" s="679"/>
      <c r="DJ13" s="679"/>
      <c r="DK13" s="679"/>
      <c r="DL13" s="679"/>
      <c r="DM13" s="679"/>
      <c r="DN13" s="679"/>
      <c r="DO13" s="679"/>
      <c r="DP13" s="680"/>
      <c r="DQ13" s="684">
        <v>402431</v>
      </c>
      <c r="DR13" s="679"/>
      <c r="DS13" s="679"/>
      <c r="DT13" s="679"/>
      <c r="DU13" s="679"/>
      <c r="DV13" s="679"/>
      <c r="DW13" s="679"/>
      <c r="DX13" s="679"/>
      <c r="DY13" s="679"/>
      <c r="DZ13" s="679"/>
      <c r="EA13" s="679"/>
      <c r="EB13" s="679"/>
      <c r="EC13" s="722"/>
    </row>
    <row r="14" spans="2:143" ht="11.25" customHeight="1" x14ac:dyDescent="0.2">
      <c r="B14" s="675" t="s">
        <v>252</v>
      </c>
      <c r="C14" s="676"/>
      <c r="D14" s="676"/>
      <c r="E14" s="676"/>
      <c r="F14" s="676"/>
      <c r="G14" s="676"/>
      <c r="H14" s="676"/>
      <c r="I14" s="676"/>
      <c r="J14" s="676"/>
      <c r="K14" s="676"/>
      <c r="L14" s="676"/>
      <c r="M14" s="676"/>
      <c r="N14" s="676"/>
      <c r="O14" s="676"/>
      <c r="P14" s="676"/>
      <c r="Q14" s="677"/>
      <c r="R14" s="678">
        <v>12155</v>
      </c>
      <c r="S14" s="679"/>
      <c r="T14" s="679"/>
      <c r="U14" s="679"/>
      <c r="V14" s="679"/>
      <c r="W14" s="679"/>
      <c r="X14" s="679"/>
      <c r="Y14" s="680"/>
      <c r="Z14" s="715">
        <v>0.2</v>
      </c>
      <c r="AA14" s="715"/>
      <c r="AB14" s="715"/>
      <c r="AC14" s="715"/>
      <c r="AD14" s="716">
        <v>12155</v>
      </c>
      <c r="AE14" s="716"/>
      <c r="AF14" s="716"/>
      <c r="AG14" s="716"/>
      <c r="AH14" s="716"/>
      <c r="AI14" s="716"/>
      <c r="AJ14" s="716"/>
      <c r="AK14" s="716"/>
      <c r="AL14" s="681">
        <v>0.4</v>
      </c>
      <c r="AM14" s="682"/>
      <c r="AN14" s="682"/>
      <c r="AO14" s="717"/>
      <c r="AP14" s="675" t="s">
        <v>253</v>
      </c>
      <c r="AQ14" s="676"/>
      <c r="AR14" s="676"/>
      <c r="AS14" s="676"/>
      <c r="AT14" s="676"/>
      <c r="AU14" s="676"/>
      <c r="AV14" s="676"/>
      <c r="AW14" s="676"/>
      <c r="AX14" s="676"/>
      <c r="AY14" s="676"/>
      <c r="AZ14" s="676"/>
      <c r="BA14" s="676"/>
      <c r="BB14" s="676"/>
      <c r="BC14" s="676"/>
      <c r="BD14" s="676"/>
      <c r="BE14" s="676"/>
      <c r="BF14" s="677"/>
      <c r="BG14" s="678">
        <v>53749</v>
      </c>
      <c r="BH14" s="679"/>
      <c r="BI14" s="679"/>
      <c r="BJ14" s="679"/>
      <c r="BK14" s="679"/>
      <c r="BL14" s="679"/>
      <c r="BM14" s="679"/>
      <c r="BN14" s="680"/>
      <c r="BO14" s="715">
        <v>3.4</v>
      </c>
      <c r="BP14" s="715"/>
      <c r="BQ14" s="715"/>
      <c r="BR14" s="715"/>
      <c r="BS14" s="684" t="s">
        <v>232</v>
      </c>
      <c r="BT14" s="679"/>
      <c r="BU14" s="679"/>
      <c r="BV14" s="679"/>
      <c r="BW14" s="679"/>
      <c r="BX14" s="679"/>
      <c r="BY14" s="679"/>
      <c r="BZ14" s="679"/>
      <c r="CA14" s="679"/>
      <c r="CB14" s="722"/>
      <c r="CD14" s="711" t="s">
        <v>254</v>
      </c>
      <c r="CE14" s="712"/>
      <c r="CF14" s="712"/>
      <c r="CG14" s="712"/>
      <c r="CH14" s="712"/>
      <c r="CI14" s="712"/>
      <c r="CJ14" s="712"/>
      <c r="CK14" s="712"/>
      <c r="CL14" s="712"/>
      <c r="CM14" s="712"/>
      <c r="CN14" s="712"/>
      <c r="CO14" s="712"/>
      <c r="CP14" s="712"/>
      <c r="CQ14" s="713"/>
      <c r="CR14" s="678">
        <v>301291</v>
      </c>
      <c r="CS14" s="679"/>
      <c r="CT14" s="679"/>
      <c r="CU14" s="679"/>
      <c r="CV14" s="679"/>
      <c r="CW14" s="679"/>
      <c r="CX14" s="679"/>
      <c r="CY14" s="680"/>
      <c r="CZ14" s="715">
        <v>5.3</v>
      </c>
      <c r="DA14" s="715"/>
      <c r="DB14" s="715"/>
      <c r="DC14" s="715"/>
      <c r="DD14" s="684">
        <v>50638</v>
      </c>
      <c r="DE14" s="679"/>
      <c r="DF14" s="679"/>
      <c r="DG14" s="679"/>
      <c r="DH14" s="679"/>
      <c r="DI14" s="679"/>
      <c r="DJ14" s="679"/>
      <c r="DK14" s="679"/>
      <c r="DL14" s="679"/>
      <c r="DM14" s="679"/>
      <c r="DN14" s="679"/>
      <c r="DO14" s="679"/>
      <c r="DP14" s="680"/>
      <c r="DQ14" s="684">
        <v>290766</v>
      </c>
      <c r="DR14" s="679"/>
      <c r="DS14" s="679"/>
      <c r="DT14" s="679"/>
      <c r="DU14" s="679"/>
      <c r="DV14" s="679"/>
      <c r="DW14" s="679"/>
      <c r="DX14" s="679"/>
      <c r="DY14" s="679"/>
      <c r="DZ14" s="679"/>
      <c r="EA14" s="679"/>
      <c r="EB14" s="679"/>
      <c r="EC14" s="722"/>
    </row>
    <row r="15" spans="2:143" ht="11.25" customHeight="1" x14ac:dyDescent="0.2">
      <c r="B15" s="675" t="s">
        <v>255</v>
      </c>
      <c r="C15" s="676"/>
      <c r="D15" s="676"/>
      <c r="E15" s="676"/>
      <c r="F15" s="676"/>
      <c r="G15" s="676"/>
      <c r="H15" s="676"/>
      <c r="I15" s="676"/>
      <c r="J15" s="676"/>
      <c r="K15" s="676"/>
      <c r="L15" s="676"/>
      <c r="M15" s="676"/>
      <c r="N15" s="676"/>
      <c r="O15" s="676"/>
      <c r="P15" s="676"/>
      <c r="Q15" s="677"/>
      <c r="R15" s="678" t="s">
        <v>128</v>
      </c>
      <c r="S15" s="679"/>
      <c r="T15" s="679"/>
      <c r="U15" s="679"/>
      <c r="V15" s="679"/>
      <c r="W15" s="679"/>
      <c r="X15" s="679"/>
      <c r="Y15" s="680"/>
      <c r="Z15" s="715" t="s">
        <v>232</v>
      </c>
      <c r="AA15" s="715"/>
      <c r="AB15" s="715"/>
      <c r="AC15" s="715"/>
      <c r="AD15" s="716" t="s">
        <v>128</v>
      </c>
      <c r="AE15" s="716"/>
      <c r="AF15" s="716"/>
      <c r="AG15" s="716"/>
      <c r="AH15" s="716"/>
      <c r="AI15" s="716"/>
      <c r="AJ15" s="716"/>
      <c r="AK15" s="716"/>
      <c r="AL15" s="681" t="s">
        <v>232</v>
      </c>
      <c r="AM15" s="682"/>
      <c r="AN15" s="682"/>
      <c r="AO15" s="717"/>
      <c r="AP15" s="675" t="s">
        <v>256</v>
      </c>
      <c r="AQ15" s="676"/>
      <c r="AR15" s="676"/>
      <c r="AS15" s="676"/>
      <c r="AT15" s="676"/>
      <c r="AU15" s="676"/>
      <c r="AV15" s="676"/>
      <c r="AW15" s="676"/>
      <c r="AX15" s="676"/>
      <c r="AY15" s="676"/>
      <c r="AZ15" s="676"/>
      <c r="BA15" s="676"/>
      <c r="BB15" s="676"/>
      <c r="BC15" s="676"/>
      <c r="BD15" s="676"/>
      <c r="BE15" s="676"/>
      <c r="BF15" s="677"/>
      <c r="BG15" s="678">
        <v>80508</v>
      </c>
      <c r="BH15" s="679"/>
      <c r="BI15" s="679"/>
      <c r="BJ15" s="679"/>
      <c r="BK15" s="679"/>
      <c r="BL15" s="679"/>
      <c r="BM15" s="679"/>
      <c r="BN15" s="680"/>
      <c r="BO15" s="715">
        <v>5.0999999999999996</v>
      </c>
      <c r="BP15" s="715"/>
      <c r="BQ15" s="715"/>
      <c r="BR15" s="715"/>
      <c r="BS15" s="684" t="s">
        <v>127</v>
      </c>
      <c r="BT15" s="679"/>
      <c r="BU15" s="679"/>
      <c r="BV15" s="679"/>
      <c r="BW15" s="679"/>
      <c r="BX15" s="679"/>
      <c r="BY15" s="679"/>
      <c r="BZ15" s="679"/>
      <c r="CA15" s="679"/>
      <c r="CB15" s="722"/>
      <c r="CD15" s="711" t="s">
        <v>257</v>
      </c>
      <c r="CE15" s="712"/>
      <c r="CF15" s="712"/>
      <c r="CG15" s="712"/>
      <c r="CH15" s="712"/>
      <c r="CI15" s="712"/>
      <c r="CJ15" s="712"/>
      <c r="CK15" s="712"/>
      <c r="CL15" s="712"/>
      <c r="CM15" s="712"/>
      <c r="CN15" s="712"/>
      <c r="CO15" s="712"/>
      <c r="CP15" s="712"/>
      <c r="CQ15" s="713"/>
      <c r="CR15" s="678">
        <v>777374</v>
      </c>
      <c r="CS15" s="679"/>
      <c r="CT15" s="679"/>
      <c r="CU15" s="679"/>
      <c r="CV15" s="679"/>
      <c r="CW15" s="679"/>
      <c r="CX15" s="679"/>
      <c r="CY15" s="680"/>
      <c r="CZ15" s="715">
        <v>13.8</v>
      </c>
      <c r="DA15" s="715"/>
      <c r="DB15" s="715"/>
      <c r="DC15" s="715"/>
      <c r="DD15" s="684">
        <v>40526</v>
      </c>
      <c r="DE15" s="679"/>
      <c r="DF15" s="679"/>
      <c r="DG15" s="679"/>
      <c r="DH15" s="679"/>
      <c r="DI15" s="679"/>
      <c r="DJ15" s="679"/>
      <c r="DK15" s="679"/>
      <c r="DL15" s="679"/>
      <c r="DM15" s="679"/>
      <c r="DN15" s="679"/>
      <c r="DO15" s="679"/>
      <c r="DP15" s="680"/>
      <c r="DQ15" s="684">
        <v>634261</v>
      </c>
      <c r="DR15" s="679"/>
      <c r="DS15" s="679"/>
      <c r="DT15" s="679"/>
      <c r="DU15" s="679"/>
      <c r="DV15" s="679"/>
      <c r="DW15" s="679"/>
      <c r="DX15" s="679"/>
      <c r="DY15" s="679"/>
      <c r="DZ15" s="679"/>
      <c r="EA15" s="679"/>
      <c r="EB15" s="679"/>
      <c r="EC15" s="722"/>
    </row>
    <row r="16" spans="2:143" ht="11.25" customHeight="1" x14ac:dyDescent="0.2">
      <c r="B16" s="675" t="s">
        <v>258</v>
      </c>
      <c r="C16" s="676"/>
      <c r="D16" s="676"/>
      <c r="E16" s="676"/>
      <c r="F16" s="676"/>
      <c r="G16" s="676"/>
      <c r="H16" s="676"/>
      <c r="I16" s="676"/>
      <c r="J16" s="676"/>
      <c r="K16" s="676"/>
      <c r="L16" s="676"/>
      <c r="M16" s="676"/>
      <c r="N16" s="676"/>
      <c r="O16" s="676"/>
      <c r="P16" s="676"/>
      <c r="Q16" s="677"/>
      <c r="R16" s="678">
        <v>3570</v>
      </c>
      <c r="S16" s="679"/>
      <c r="T16" s="679"/>
      <c r="U16" s="679"/>
      <c r="V16" s="679"/>
      <c r="W16" s="679"/>
      <c r="X16" s="679"/>
      <c r="Y16" s="680"/>
      <c r="Z16" s="715">
        <v>0.1</v>
      </c>
      <c r="AA16" s="715"/>
      <c r="AB16" s="715"/>
      <c r="AC16" s="715"/>
      <c r="AD16" s="716">
        <v>3570</v>
      </c>
      <c r="AE16" s="716"/>
      <c r="AF16" s="716"/>
      <c r="AG16" s="716"/>
      <c r="AH16" s="716"/>
      <c r="AI16" s="716"/>
      <c r="AJ16" s="716"/>
      <c r="AK16" s="716"/>
      <c r="AL16" s="681">
        <v>0.1</v>
      </c>
      <c r="AM16" s="682"/>
      <c r="AN16" s="682"/>
      <c r="AO16" s="717"/>
      <c r="AP16" s="675" t="s">
        <v>259</v>
      </c>
      <c r="AQ16" s="676"/>
      <c r="AR16" s="676"/>
      <c r="AS16" s="676"/>
      <c r="AT16" s="676"/>
      <c r="AU16" s="676"/>
      <c r="AV16" s="676"/>
      <c r="AW16" s="676"/>
      <c r="AX16" s="676"/>
      <c r="AY16" s="676"/>
      <c r="AZ16" s="676"/>
      <c r="BA16" s="676"/>
      <c r="BB16" s="676"/>
      <c r="BC16" s="676"/>
      <c r="BD16" s="676"/>
      <c r="BE16" s="676"/>
      <c r="BF16" s="677"/>
      <c r="BG16" s="678" t="s">
        <v>232</v>
      </c>
      <c r="BH16" s="679"/>
      <c r="BI16" s="679"/>
      <c r="BJ16" s="679"/>
      <c r="BK16" s="679"/>
      <c r="BL16" s="679"/>
      <c r="BM16" s="679"/>
      <c r="BN16" s="680"/>
      <c r="BO16" s="715" t="s">
        <v>232</v>
      </c>
      <c r="BP16" s="715"/>
      <c r="BQ16" s="715"/>
      <c r="BR16" s="715"/>
      <c r="BS16" s="684" t="s">
        <v>232</v>
      </c>
      <c r="BT16" s="679"/>
      <c r="BU16" s="679"/>
      <c r="BV16" s="679"/>
      <c r="BW16" s="679"/>
      <c r="BX16" s="679"/>
      <c r="BY16" s="679"/>
      <c r="BZ16" s="679"/>
      <c r="CA16" s="679"/>
      <c r="CB16" s="722"/>
      <c r="CD16" s="711" t="s">
        <v>260</v>
      </c>
      <c r="CE16" s="712"/>
      <c r="CF16" s="712"/>
      <c r="CG16" s="712"/>
      <c r="CH16" s="712"/>
      <c r="CI16" s="712"/>
      <c r="CJ16" s="712"/>
      <c r="CK16" s="712"/>
      <c r="CL16" s="712"/>
      <c r="CM16" s="712"/>
      <c r="CN16" s="712"/>
      <c r="CO16" s="712"/>
      <c r="CP16" s="712"/>
      <c r="CQ16" s="713"/>
      <c r="CR16" s="678" t="s">
        <v>128</v>
      </c>
      <c r="CS16" s="679"/>
      <c r="CT16" s="679"/>
      <c r="CU16" s="679"/>
      <c r="CV16" s="679"/>
      <c r="CW16" s="679"/>
      <c r="CX16" s="679"/>
      <c r="CY16" s="680"/>
      <c r="CZ16" s="715" t="s">
        <v>128</v>
      </c>
      <c r="DA16" s="715"/>
      <c r="DB16" s="715"/>
      <c r="DC16" s="715"/>
      <c r="DD16" s="684" t="s">
        <v>232</v>
      </c>
      <c r="DE16" s="679"/>
      <c r="DF16" s="679"/>
      <c r="DG16" s="679"/>
      <c r="DH16" s="679"/>
      <c r="DI16" s="679"/>
      <c r="DJ16" s="679"/>
      <c r="DK16" s="679"/>
      <c r="DL16" s="679"/>
      <c r="DM16" s="679"/>
      <c r="DN16" s="679"/>
      <c r="DO16" s="679"/>
      <c r="DP16" s="680"/>
      <c r="DQ16" s="684" t="s">
        <v>232</v>
      </c>
      <c r="DR16" s="679"/>
      <c r="DS16" s="679"/>
      <c r="DT16" s="679"/>
      <c r="DU16" s="679"/>
      <c r="DV16" s="679"/>
      <c r="DW16" s="679"/>
      <c r="DX16" s="679"/>
      <c r="DY16" s="679"/>
      <c r="DZ16" s="679"/>
      <c r="EA16" s="679"/>
      <c r="EB16" s="679"/>
      <c r="EC16" s="722"/>
    </row>
    <row r="17" spans="2:133" ht="11.25" customHeight="1" x14ac:dyDescent="0.2">
      <c r="B17" s="675" t="s">
        <v>261</v>
      </c>
      <c r="C17" s="676"/>
      <c r="D17" s="676"/>
      <c r="E17" s="676"/>
      <c r="F17" s="676"/>
      <c r="G17" s="676"/>
      <c r="H17" s="676"/>
      <c r="I17" s="676"/>
      <c r="J17" s="676"/>
      <c r="K17" s="676"/>
      <c r="L17" s="676"/>
      <c r="M17" s="676"/>
      <c r="N17" s="676"/>
      <c r="O17" s="676"/>
      <c r="P17" s="676"/>
      <c r="Q17" s="677"/>
      <c r="R17" s="678">
        <v>43200</v>
      </c>
      <c r="S17" s="679"/>
      <c r="T17" s="679"/>
      <c r="U17" s="679"/>
      <c r="V17" s="679"/>
      <c r="W17" s="679"/>
      <c r="X17" s="679"/>
      <c r="Y17" s="680"/>
      <c r="Z17" s="715">
        <v>0.7</v>
      </c>
      <c r="AA17" s="715"/>
      <c r="AB17" s="715"/>
      <c r="AC17" s="715"/>
      <c r="AD17" s="716">
        <v>43200</v>
      </c>
      <c r="AE17" s="716"/>
      <c r="AF17" s="716"/>
      <c r="AG17" s="716"/>
      <c r="AH17" s="716"/>
      <c r="AI17" s="716"/>
      <c r="AJ17" s="716"/>
      <c r="AK17" s="716"/>
      <c r="AL17" s="681">
        <v>1.3</v>
      </c>
      <c r="AM17" s="682"/>
      <c r="AN17" s="682"/>
      <c r="AO17" s="717"/>
      <c r="AP17" s="675" t="s">
        <v>262</v>
      </c>
      <c r="AQ17" s="676"/>
      <c r="AR17" s="676"/>
      <c r="AS17" s="676"/>
      <c r="AT17" s="676"/>
      <c r="AU17" s="676"/>
      <c r="AV17" s="676"/>
      <c r="AW17" s="676"/>
      <c r="AX17" s="676"/>
      <c r="AY17" s="676"/>
      <c r="AZ17" s="676"/>
      <c r="BA17" s="676"/>
      <c r="BB17" s="676"/>
      <c r="BC17" s="676"/>
      <c r="BD17" s="676"/>
      <c r="BE17" s="676"/>
      <c r="BF17" s="677"/>
      <c r="BG17" s="678" t="s">
        <v>232</v>
      </c>
      <c r="BH17" s="679"/>
      <c r="BI17" s="679"/>
      <c r="BJ17" s="679"/>
      <c r="BK17" s="679"/>
      <c r="BL17" s="679"/>
      <c r="BM17" s="679"/>
      <c r="BN17" s="680"/>
      <c r="BO17" s="715" t="s">
        <v>232</v>
      </c>
      <c r="BP17" s="715"/>
      <c r="BQ17" s="715"/>
      <c r="BR17" s="715"/>
      <c r="BS17" s="684" t="s">
        <v>128</v>
      </c>
      <c r="BT17" s="679"/>
      <c r="BU17" s="679"/>
      <c r="BV17" s="679"/>
      <c r="BW17" s="679"/>
      <c r="BX17" s="679"/>
      <c r="BY17" s="679"/>
      <c r="BZ17" s="679"/>
      <c r="CA17" s="679"/>
      <c r="CB17" s="722"/>
      <c r="CD17" s="711" t="s">
        <v>263</v>
      </c>
      <c r="CE17" s="712"/>
      <c r="CF17" s="712"/>
      <c r="CG17" s="712"/>
      <c r="CH17" s="712"/>
      <c r="CI17" s="712"/>
      <c r="CJ17" s="712"/>
      <c r="CK17" s="712"/>
      <c r="CL17" s="712"/>
      <c r="CM17" s="712"/>
      <c r="CN17" s="712"/>
      <c r="CO17" s="712"/>
      <c r="CP17" s="712"/>
      <c r="CQ17" s="713"/>
      <c r="CR17" s="678">
        <v>434906</v>
      </c>
      <c r="CS17" s="679"/>
      <c r="CT17" s="679"/>
      <c r="CU17" s="679"/>
      <c r="CV17" s="679"/>
      <c r="CW17" s="679"/>
      <c r="CX17" s="679"/>
      <c r="CY17" s="680"/>
      <c r="CZ17" s="715">
        <v>7.7</v>
      </c>
      <c r="DA17" s="715"/>
      <c r="DB17" s="715"/>
      <c r="DC17" s="715"/>
      <c r="DD17" s="684" t="s">
        <v>232</v>
      </c>
      <c r="DE17" s="679"/>
      <c r="DF17" s="679"/>
      <c r="DG17" s="679"/>
      <c r="DH17" s="679"/>
      <c r="DI17" s="679"/>
      <c r="DJ17" s="679"/>
      <c r="DK17" s="679"/>
      <c r="DL17" s="679"/>
      <c r="DM17" s="679"/>
      <c r="DN17" s="679"/>
      <c r="DO17" s="679"/>
      <c r="DP17" s="680"/>
      <c r="DQ17" s="684">
        <v>425317</v>
      </c>
      <c r="DR17" s="679"/>
      <c r="DS17" s="679"/>
      <c r="DT17" s="679"/>
      <c r="DU17" s="679"/>
      <c r="DV17" s="679"/>
      <c r="DW17" s="679"/>
      <c r="DX17" s="679"/>
      <c r="DY17" s="679"/>
      <c r="DZ17" s="679"/>
      <c r="EA17" s="679"/>
      <c r="EB17" s="679"/>
      <c r="EC17" s="722"/>
    </row>
    <row r="18" spans="2:133" ht="11.25" customHeight="1" x14ac:dyDescent="0.2">
      <c r="B18" s="675" t="s">
        <v>264</v>
      </c>
      <c r="C18" s="676"/>
      <c r="D18" s="676"/>
      <c r="E18" s="676"/>
      <c r="F18" s="676"/>
      <c r="G18" s="676"/>
      <c r="H18" s="676"/>
      <c r="I18" s="676"/>
      <c r="J18" s="676"/>
      <c r="K18" s="676"/>
      <c r="L18" s="676"/>
      <c r="M18" s="676"/>
      <c r="N18" s="676"/>
      <c r="O18" s="676"/>
      <c r="P18" s="676"/>
      <c r="Q18" s="677"/>
      <c r="R18" s="678">
        <v>20024</v>
      </c>
      <c r="S18" s="679"/>
      <c r="T18" s="679"/>
      <c r="U18" s="679"/>
      <c r="V18" s="679"/>
      <c r="W18" s="679"/>
      <c r="X18" s="679"/>
      <c r="Y18" s="680"/>
      <c r="Z18" s="715">
        <v>0.3</v>
      </c>
      <c r="AA18" s="715"/>
      <c r="AB18" s="715"/>
      <c r="AC18" s="715"/>
      <c r="AD18" s="716">
        <v>20024</v>
      </c>
      <c r="AE18" s="716"/>
      <c r="AF18" s="716"/>
      <c r="AG18" s="716"/>
      <c r="AH18" s="716"/>
      <c r="AI18" s="716"/>
      <c r="AJ18" s="716"/>
      <c r="AK18" s="716"/>
      <c r="AL18" s="681">
        <v>0.6</v>
      </c>
      <c r="AM18" s="682"/>
      <c r="AN18" s="682"/>
      <c r="AO18" s="717"/>
      <c r="AP18" s="675" t="s">
        <v>265</v>
      </c>
      <c r="AQ18" s="676"/>
      <c r="AR18" s="676"/>
      <c r="AS18" s="676"/>
      <c r="AT18" s="676"/>
      <c r="AU18" s="676"/>
      <c r="AV18" s="676"/>
      <c r="AW18" s="676"/>
      <c r="AX18" s="676"/>
      <c r="AY18" s="676"/>
      <c r="AZ18" s="676"/>
      <c r="BA18" s="676"/>
      <c r="BB18" s="676"/>
      <c r="BC18" s="676"/>
      <c r="BD18" s="676"/>
      <c r="BE18" s="676"/>
      <c r="BF18" s="677"/>
      <c r="BG18" s="678" t="s">
        <v>128</v>
      </c>
      <c r="BH18" s="679"/>
      <c r="BI18" s="679"/>
      <c r="BJ18" s="679"/>
      <c r="BK18" s="679"/>
      <c r="BL18" s="679"/>
      <c r="BM18" s="679"/>
      <c r="BN18" s="680"/>
      <c r="BO18" s="715" t="s">
        <v>128</v>
      </c>
      <c r="BP18" s="715"/>
      <c r="BQ18" s="715"/>
      <c r="BR18" s="715"/>
      <c r="BS18" s="684" t="s">
        <v>127</v>
      </c>
      <c r="BT18" s="679"/>
      <c r="BU18" s="679"/>
      <c r="BV18" s="679"/>
      <c r="BW18" s="679"/>
      <c r="BX18" s="679"/>
      <c r="BY18" s="679"/>
      <c r="BZ18" s="679"/>
      <c r="CA18" s="679"/>
      <c r="CB18" s="722"/>
      <c r="CD18" s="711" t="s">
        <v>266</v>
      </c>
      <c r="CE18" s="712"/>
      <c r="CF18" s="712"/>
      <c r="CG18" s="712"/>
      <c r="CH18" s="712"/>
      <c r="CI18" s="712"/>
      <c r="CJ18" s="712"/>
      <c r="CK18" s="712"/>
      <c r="CL18" s="712"/>
      <c r="CM18" s="712"/>
      <c r="CN18" s="712"/>
      <c r="CO18" s="712"/>
      <c r="CP18" s="712"/>
      <c r="CQ18" s="713"/>
      <c r="CR18" s="678" t="s">
        <v>128</v>
      </c>
      <c r="CS18" s="679"/>
      <c r="CT18" s="679"/>
      <c r="CU18" s="679"/>
      <c r="CV18" s="679"/>
      <c r="CW18" s="679"/>
      <c r="CX18" s="679"/>
      <c r="CY18" s="680"/>
      <c r="CZ18" s="715" t="s">
        <v>128</v>
      </c>
      <c r="DA18" s="715"/>
      <c r="DB18" s="715"/>
      <c r="DC18" s="715"/>
      <c r="DD18" s="684" t="s">
        <v>128</v>
      </c>
      <c r="DE18" s="679"/>
      <c r="DF18" s="679"/>
      <c r="DG18" s="679"/>
      <c r="DH18" s="679"/>
      <c r="DI18" s="679"/>
      <c r="DJ18" s="679"/>
      <c r="DK18" s="679"/>
      <c r="DL18" s="679"/>
      <c r="DM18" s="679"/>
      <c r="DN18" s="679"/>
      <c r="DO18" s="679"/>
      <c r="DP18" s="680"/>
      <c r="DQ18" s="684" t="s">
        <v>128</v>
      </c>
      <c r="DR18" s="679"/>
      <c r="DS18" s="679"/>
      <c r="DT18" s="679"/>
      <c r="DU18" s="679"/>
      <c r="DV18" s="679"/>
      <c r="DW18" s="679"/>
      <c r="DX18" s="679"/>
      <c r="DY18" s="679"/>
      <c r="DZ18" s="679"/>
      <c r="EA18" s="679"/>
      <c r="EB18" s="679"/>
      <c r="EC18" s="722"/>
    </row>
    <row r="19" spans="2:133" ht="11.25" customHeight="1" x14ac:dyDescent="0.2">
      <c r="B19" s="675" t="s">
        <v>267</v>
      </c>
      <c r="C19" s="676"/>
      <c r="D19" s="676"/>
      <c r="E19" s="676"/>
      <c r="F19" s="676"/>
      <c r="G19" s="676"/>
      <c r="H19" s="676"/>
      <c r="I19" s="676"/>
      <c r="J19" s="676"/>
      <c r="K19" s="676"/>
      <c r="L19" s="676"/>
      <c r="M19" s="676"/>
      <c r="N19" s="676"/>
      <c r="O19" s="676"/>
      <c r="P19" s="676"/>
      <c r="Q19" s="677"/>
      <c r="R19" s="678" t="s">
        <v>232</v>
      </c>
      <c r="S19" s="679"/>
      <c r="T19" s="679"/>
      <c r="U19" s="679"/>
      <c r="V19" s="679"/>
      <c r="W19" s="679"/>
      <c r="X19" s="679"/>
      <c r="Y19" s="680"/>
      <c r="Z19" s="715" t="s">
        <v>128</v>
      </c>
      <c r="AA19" s="715"/>
      <c r="AB19" s="715"/>
      <c r="AC19" s="715"/>
      <c r="AD19" s="716" t="s">
        <v>128</v>
      </c>
      <c r="AE19" s="716"/>
      <c r="AF19" s="716"/>
      <c r="AG19" s="716"/>
      <c r="AH19" s="716"/>
      <c r="AI19" s="716"/>
      <c r="AJ19" s="716"/>
      <c r="AK19" s="716"/>
      <c r="AL19" s="681" t="s">
        <v>128</v>
      </c>
      <c r="AM19" s="682"/>
      <c r="AN19" s="682"/>
      <c r="AO19" s="717"/>
      <c r="AP19" s="675" t="s">
        <v>268</v>
      </c>
      <c r="AQ19" s="676"/>
      <c r="AR19" s="676"/>
      <c r="AS19" s="676"/>
      <c r="AT19" s="676"/>
      <c r="AU19" s="676"/>
      <c r="AV19" s="676"/>
      <c r="AW19" s="676"/>
      <c r="AX19" s="676"/>
      <c r="AY19" s="676"/>
      <c r="AZ19" s="676"/>
      <c r="BA19" s="676"/>
      <c r="BB19" s="676"/>
      <c r="BC19" s="676"/>
      <c r="BD19" s="676"/>
      <c r="BE19" s="676"/>
      <c r="BF19" s="677"/>
      <c r="BG19" s="678" t="s">
        <v>128</v>
      </c>
      <c r="BH19" s="679"/>
      <c r="BI19" s="679"/>
      <c r="BJ19" s="679"/>
      <c r="BK19" s="679"/>
      <c r="BL19" s="679"/>
      <c r="BM19" s="679"/>
      <c r="BN19" s="680"/>
      <c r="BO19" s="715" t="s">
        <v>128</v>
      </c>
      <c r="BP19" s="715"/>
      <c r="BQ19" s="715"/>
      <c r="BR19" s="715"/>
      <c r="BS19" s="684" t="s">
        <v>232</v>
      </c>
      <c r="BT19" s="679"/>
      <c r="BU19" s="679"/>
      <c r="BV19" s="679"/>
      <c r="BW19" s="679"/>
      <c r="BX19" s="679"/>
      <c r="BY19" s="679"/>
      <c r="BZ19" s="679"/>
      <c r="CA19" s="679"/>
      <c r="CB19" s="722"/>
      <c r="CD19" s="711" t="s">
        <v>269</v>
      </c>
      <c r="CE19" s="712"/>
      <c r="CF19" s="712"/>
      <c r="CG19" s="712"/>
      <c r="CH19" s="712"/>
      <c r="CI19" s="712"/>
      <c r="CJ19" s="712"/>
      <c r="CK19" s="712"/>
      <c r="CL19" s="712"/>
      <c r="CM19" s="712"/>
      <c r="CN19" s="712"/>
      <c r="CO19" s="712"/>
      <c r="CP19" s="712"/>
      <c r="CQ19" s="713"/>
      <c r="CR19" s="678" t="s">
        <v>232</v>
      </c>
      <c r="CS19" s="679"/>
      <c r="CT19" s="679"/>
      <c r="CU19" s="679"/>
      <c r="CV19" s="679"/>
      <c r="CW19" s="679"/>
      <c r="CX19" s="679"/>
      <c r="CY19" s="680"/>
      <c r="CZ19" s="715" t="s">
        <v>232</v>
      </c>
      <c r="DA19" s="715"/>
      <c r="DB19" s="715"/>
      <c r="DC19" s="715"/>
      <c r="DD19" s="684" t="s">
        <v>128</v>
      </c>
      <c r="DE19" s="679"/>
      <c r="DF19" s="679"/>
      <c r="DG19" s="679"/>
      <c r="DH19" s="679"/>
      <c r="DI19" s="679"/>
      <c r="DJ19" s="679"/>
      <c r="DK19" s="679"/>
      <c r="DL19" s="679"/>
      <c r="DM19" s="679"/>
      <c r="DN19" s="679"/>
      <c r="DO19" s="679"/>
      <c r="DP19" s="680"/>
      <c r="DQ19" s="684" t="s">
        <v>232</v>
      </c>
      <c r="DR19" s="679"/>
      <c r="DS19" s="679"/>
      <c r="DT19" s="679"/>
      <c r="DU19" s="679"/>
      <c r="DV19" s="679"/>
      <c r="DW19" s="679"/>
      <c r="DX19" s="679"/>
      <c r="DY19" s="679"/>
      <c r="DZ19" s="679"/>
      <c r="EA19" s="679"/>
      <c r="EB19" s="679"/>
      <c r="EC19" s="722"/>
    </row>
    <row r="20" spans="2:133" ht="11.25" customHeight="1" x14ac:dyDescent="0.2">
      <c r="B20" s="675" t="s">
        <v>270</v>
      </c>
      <c r="C20" s="676"/>
      <c r="D20" s="676"/>
      <c r="E20" s="676"/>
      <c r="F20" s="676"/>
      <c r="G20" s="676"/>
      <c r="H20" s="676"/>
      <c r="I20" s="676"/>
      <c r="J20" s="676"/>
      <c r="K20" s="676"/>
      <c r="L20" s="676"/>
      <c r="M20" s="676"/>
      <c r="N20" s="676"/>
      <c r="O20" s="676"/>
      <c r="P20" s="676"/>
      <c r="Q20" s="677"/>
      <c r="R20" s="678" t="s">
        <v>128</v>
      </c>
      <c r="S20" s="679"/>
      <c r="T20" s="679"/>
      <c r="U20" s="679"/>
      <c r="V20" s="679"/>
      <c r="W20" s="679"/>
      <c r="X20" s="679"/>
      <c r="Y20" s="680"/>
      <c r="Z20" s="715" t="s">
        <v>232</v>
      </c>
      <c r="AA20" s="715"/>
      <c r="AB20" s="715"/>
      <c r="AC20" s="715"/>
      <c r="AD20" s="716" t="s">
        <v>232</v>
      </c>
      <c r="AE20" s="716"/>
      <c r="AF20" s="716"/>
      <c r="AG20" s="716"/>
      <c r="AH20" s="716"/>
      <c r="AI20" s="716"/>
      <c r="AJ20" s="716"/>
      <c r="AK20" s="716"/>
      <c r="AL20" s="681" t="s">
        <v>232</v>
      </c>
      <c r="AM20" s="682"/>
      <c r="AN20" s="682"/>
      <c r="AO20" s="717"/>
      <c r="AP20" s="675" t="s">
        <v>271</v>
      </c>
      <c r="AQ20" s="676"/>
      <c r="AR20" s="676"/>
      <c r="AS20" s="676"/>
      <c r="AT20" s="676"/>
      <c r="AU20" s="676"/>
      <c r="AV20" s="676"/>
      <c r="AW20" s="676"/>
      <c r="AX20" s="676"/>
      <c r="AY20" s="676"/>
      <c r="AZ20" s="676"/>
      <c r="BA20" s="676"/>
      <c r="BB20" s="676"/>
      <c r="BC20" s="676"/>
      <c r="BD20" s="676"/>
      <c r="BE20" s="676"/>
      <c r="BF20" s="677"/>
      <c r="BG20" s="678" t="s">
        <v>128</v>
      </c>
      <c r="BH20" s="679"/>
      <c r="BI20" s="679"/>
      <c r="BJ20" s="679"/>
      <c r="BK20" s="679"/>
      <c r="BL20" s="679"/>
      <c r="BM20" s="679"/>
      <c r="BN20" s="680"/>
      <c r="BO20" s="715" t="s">
        <v>127</v>
      </c>
      <c r="BP20" s="715"/>
      <c r="BQ20" s="715"/>
      <c r="BR20" s="715"/>
      <c r="BS20" s="684" t="s">
        <v>232</v>
      </c>
      <c r="BT20" s="679"/>
      <c r="BU20" s="679"/>
      <c r="BV20" s="679"/>
      <c r="BW20" s="679"/>
      <c r="BX20" s="679"/>
      <c r="BY20" s="679"/>
      <c r="BZ20" s="679"/>
      <c r="CA20" s="679"/>
      <c r="CB20" s="722"/>
      <c r="CD20" s="711" t="s">
        <v>272</v>
      </c>
      <c r="CE20" s="712"/>
      <c r="CF20" s="712"/>
      <c r="CG20" s="712"/>
      <c r="CH20" s="712"/>
      <c r="CI20" s="712"/>
      <c r="CJ20" s="712"/>
      <c r="CK20" s="712"/>
      <c r="CL20" s="712"/>
      <c r="CM20" s="712"/>
      <c r="CN20" s="712"/>
      <c r="CO20" s="712"/>
      <c r="CP20" s="712"/>
      <c r="CQ20" s="713"/>
      <c r="CR20" s="678">
        <v>5646498</v>
      </c>
      <c r="CS20" s="679"/>
      <c r="CT20" s="679"/>
      <c r="CU20" s="679"/>
      <c r="CV20" s="679"/>
      <c r="CW20" s="679"/>
      <c r="CX20" s="679"/>
      <c r="CY20" s="680"/>
      <c r="CZ20" s="715">
        <v>100</v>
      </c>
      <c r="DA20" s="715"/>
      <c r="DB20" s="715"/>
      <c r="DC20" s="715"/>
      <c r="DD20" s="684">
        <v>463984</v>
      </c>
      <c r="DE20" s="679"/>
      <c r="DF20" s="679"/>
      <c r="DG20" s="679"/>
      <c r="DH20" s="679"/>
      <c r="DI20" s="679"/>
      <c r="DJ20" s="679"/>
      <c r="DK20" s="679"/>
      <c r="DL20" s="679"/>
      <c r="DM20" s="679"/>
      <c r="DN20" s="679"/>
      <c r="DO20" s="679"/>
      <c r="DP20" s="680"/>
      <c r="DQ20" s="684">
        <v>4214031</v>
      </c>
      <c r="DR20" s="679"/>
      <c r="DS20" s="679"/>
      <c r="DT20" s="679"/>
      <c r="DU20" s="679"/>
      <c r="DV20" s="679"/>
      <c r="DW20" s="679"/>
      <c r="DX20" s="679"/>
      <c r="DY20" s="679"/>
      <c r="DZ20" s="679"/>
      <c r="EA20" s="679"/>
      <c r="EB20" s="679"/>
      <c r="EC20" s="722"/>
    </row>
    <row r="21" spans="2:133" ht="11.25" customHeight="1" x14ac:dyDescent="0.2">
      <c r="B21" s="675" t="s">
        <v>273</v>
      </c>
      <c r="C21" s="676"/>
      <c r="D21" s="676"/>
      <c r="E21" s="676"/>
      <c r="F21" s="676"/>
      <c r="G21" s="676"/>
      <c r="H21" s="676"/>
      <c r="I21" s="676"/>
      <c r="J21" s="676"/>
      <c r="K21" s="676"/>
      <c r="L21" s="676"/>
      <c r="M21" s="676"/>
      <c r="N21" s="676"/>
      <c r="O21" s="676"/>
      <c r="P21" s="676"/>
      <c r="Q21" s="677"/>
      <c r="R21" s="678">
        <v>23176</v>
      </c>
      <c r="S21" s="679"/>
      <c r="T21" s="679"/>
      <c r="U21" s="679"/>
      <c r="V21" s="679"/>
      <c r="W21" s="679"/>
      <c r="X21" s="679"/>
      <c r="Y21" s="680"/>
      <c r="Z21" s="715">
        <v>0.4</v>
      </c>
      <c r="AA21" s="715"/>
      <c r="AB21" s="715"/>
      <c r="AC21" s="715"/>
      <c r="AD21" s="716">
        <v>23176</v>
      </c>
      <c r="AE21" s="716"/>
      <c r="AF21" s="716"/>
      <c r="AG21" s="716"/>
      <c r="AH21" s="716"/>
      <c r="AI21" s="716"/>
      <c r="AJ21" s="716"/>
      <c r="AK21" s="716"/>
      <c r="AL21" s="681">
        <v>0.7</v>
      </c>
      <c r="AM21" s="682"/>
      <c r="AN21" s="682"/>
      <c r="AO21" s="717"/>
      <c r="AP21" s="772" t="s">
        <v>274</v>
      </c>
      <c r="AQ21" s="780"/>
      <c r="AR21" s="780"/>
      <c r="AS21" s="780"/>
      <c r="AT21" s="780"/>
      <c r="AU21" s="780"/>
      <c r="AV21" s="780"/>
      <c r="AW21" s="780"/>
      <c r="AX21" s="780"/>
      <c r="AY21" s="780"/>
      <c r="AZ21" s="780"/>
      <c r="BA21" s="780"/>
      <c r="BB21" s="780"/>
      <c r="BC21" s="780"/>
      <c r="BD21" s="780"/>
      <c r="BE21" s="780"/>
      <c r="BF21" s="774"/>
      <c r="BG21" s="678" t="s">
        <v>128</v>
      </c>
      <c r="BH21" s="679"/>
      <c r="BI21" s="679"/>
      <c r="BJ21" s="679"/>
      <c r="BK21" s="679"/>
      <c r="BL21" s="679"/>
      <c r="BM21" s="679"/>
      <c r="BN21" s="680"/>
      <c r="BO21" s="715" t="s">
        <v>232</v>
      </c>
      <c r="BP21" s="715"/>
      <c r="BQ21" s="715"/>
      <c r="BR21" s="715"/>
      <c r="BS21" s="684" t="s">
        <v>128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275</v>
      </c>
      <c r="C22" s="676"/>
      <c r="D22" s="676"/>
      <c r="E22" s="676"/>
      <c r="F22" s="676"/>
      <c r="G22" s="676"/>
      <c r="H22" s="676"/>
      <c r="I22" s="676"/>
      <c r="J22" s="676"/>
      <c r="K22" s="676"/>
      <c r="L22" s="676"/>
      <c r="M22" s="676"/>
      <c r="N22" s="676"/>
      <c r="O22" s="676"/>
      <c r="P22" s="676"/>
      <c r="Q22" s="677"/>
      <c r="R22" s="678">
        <v>1341777</v>
      </c>
      <c r="S22" s="679"/>
      <c r="T22" s="679"/>
      <c r="U22" s="679"/>
      <c r="V22" s="679"/>
      <c r="W22" s="679"/>
      <c r="X22" s="679"/>
      <c r="Y22" s="680"/>
      <c r="Z22" s="715">
        <v>22.6</v>
      </c>
      <c r="AA22" s="715"/>
      <c r="AB22" s="715"/>
      <c r="AC22" s="715"/>
      <c r="AD22" s="716">
        <v>1206495</v>
      </c>
      <c r="AE22" s="716"/>
      <c r="AF22" s="716"/>
      <c r="AG22" s="716"/>
      <c r="AH22" s="716"/>
      <c r="AI22" s="716"/>
      <c r="AJ22" s="716"/>
      <c r="AK22" s="716"/>
      <c r="AL22" s="681">
        <v>36.5</v>
      </c>
      <c r="AM22" s="682"/>
      <c r="AN22" s="682"/>
      <c r="AO22" s="717"/>
      <c r="AP22" s="772" t="s">
        <v>276</v>
      </c>
      <c r="AQ22" s="780"/>
      <c r="AR22" s="780"/>
      <c r="AS22" s="780"/>
      <c r="AT22" s="780"/>
      <c r="AU22" s="780"/>
      <c r="AV22" s="780"/>
      <c r="AW22" s="780"/>
      <c r="AX22" s="780"/>
      <c r="AY22" s="780"/>
      <c r="AZ22" s="780"/>
      <c r="BA22" s="780"/>
      <c r="BB22" s="780"/>
      <c r="BC22" s="780"/>
      <c r="BD22" s="780"/>
      <c r="BE22" s="780"/>
      <c r="BF22" s="774"/>
      <c r="BG22" s="678" t="s">
        <v>127</v>
      </c>
      <c r="BH22" s="679"/>
      <c r="BI22" s="679"/>
      <c r="BJ22" s="679"/>
      <c r="BK22" s="679"/>
      <c r="BL22" s="679"/>
      <c r="BM22" s="679"/>
      <c r="BN22" s="680"/>
      <c r="BO22" s="715" t="s">
        <v>128</v>
      </c>
      <c r="BP22" s="715"/>
      <c r="BQ22" s="715"/>
      <c r="BR22" s="715"/>
      <c r="BS22" s="684" t="s">
        <v>128</v>
      </c>
      <c r="BT22" s="679"/>
      <c r="BU22" s="679"/>
      <c r="BV22" s="679"/>
      <c r="BW22" s="679"/>
      <c r="BX22" s="679"/>
      <c r="BY22" s="679"/>
      <c r="BZ22" s="679"/>
      <c r="CA22" s="679"/>
      <c r="CB22" s="722"/>
      <c r="CD22" s="782" t="s">
        <v>277</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278</v>
      </c>
      <c r="C23" s="676"/>
      <c r="D23" s="676"/>
      <c r="E23" s="676"/>
      <c r="F23" s="676"/>
      <c r="G23" s="676"/>
      <c r="H23" s="676"/>
      <c r="I23" s="676"/>
      <c r="J23" s="676"/>
      <c r="K23" s="676"/>
      <c r="L23" s="676"/>
      <c r="M23" s="676"/>
      <c r="N23" s="676"/>
      <c r="O23" s="676"/>
      <c r="P23" s="676"/>
      <c r="Q23" s="677"/>
      <c r="R23" s="678">
        <v>1206495</v>
      </c>
      <c r="S23" s="679"/>
      <c r="T23" s="679"/>
      <c r="U23" s="679"/>
      <c r="V23" s="679"/>
      <c r="W23" s="679"/>
      <c r="X23" s="679"/>
      <c r="Y23" s="680"/>
      <c r="Z23" s="715">
        <v>20.3</v>
      </c>
      <c r="AA23" s="715"/>
      <c r="AB23" s="715"/>
      <c r="AC23" s="715"/>
      <c r="AD23" s="716">
        <v>1206495</v>
      </c>
      <c r="AE23" s="716"/>
      <c r="AF23" s="716"/>
      <c r="AG23" s="716"/>
      <c r="AH23" s="716"/>
      <c r="AI23" s="716"/>
      <c r="AJ23" s="716"/>
      <c r="AK23" s="716"/>
      <c r="AL23" s="681">
        <v>36.5</v>
      </c>
      <c r="AM23" s="682"/>
      <c r="AN23" s="682"/>
      <c r="AO23" s="717"/>
      <c r="AP23" s="772" t="s">
        <v>279</v>
      </c>
      <c r="AQ23" s="780"/>
      <c r="AR23" s="780"/>
      <c r="AS23" s="780"/>
      <c r="AT23" s="780"/>
      <c r="AU23" s="780"/>
      <c r="AV23" s="780"/>
      <c r="AW23" s="780"/>
      <c r="AX23" s="780"/>
      <c r="AY23" s="780"/>
      <c r="AZ23" s="780"/>
      <c r="BA23" s="780"/>
      <c r="BB23" s="780"/>
      <c r="BC23" s="780"/>
      <c r="BD23" s="780"/>
      <c r="BE23" s="780"/>
      <c r="BF23" s="774"/>
      <c r="BG23" s="678" t="s">
        <v>127</v>
      </c>
      <c r="BH23" s="679"/>
      <c r="BI23" s="679"/>
      <c r="BJ23" s="679"/>
      <c r="BK23" s="679"/>
      <c r="BL23" s="679"/>
      <c r="BM23" s="679"/>
      <c r="BN23" s="680"/>
      <c r="BO23" s="715" t="s">
        <v>128</v>
      </c>
      <c r="BP23" s="715"/>
      <c r="BQ23" s="715"/>
      <c r="BR23" s="715"/>
      <c r="BS23" s="684" t="s">
        <v>232</v>
      </c>
      <c r="BT23" s="679"/>
      <c r="BU23" s="679"/>
      <c r="BV23" s="679"/>
      <c r="BW23" s="679"/>
      <c r="BX23" s="679"/>
      <c r="BY23" s="679"/>
      <c r="BZ23" s="679"/>
      <c r="CA23" s="679"/>
      <c r="CB23" s="722"/>
      <c r="CD23" s="782" t="s">
        <v>218</v>
      </c>
      <c r="CE23" s="783"/>
      <c r="CF23" s="783"/>
      <c r="CG23" s="783"/>
      <c r="CH23" s="783"/>
      <c r="CI23" s="783"/>
      <c r="CJ23" s="783"/>
      <c r="CK23" s="783"/>
      <c r="CL23" s="783"/>
      <c r="CM23" s="783"/>
      <c r="CN23" s="783"/>
      <c r="CO23" s="783"/>
      <c r="CP23" s="783"/>
      <c r="CQ23" s="784"/>
      <c r="CR23" s="782" t="s">
        <v>280</v>
      </c>
      <c r="CS23" s="783"/>
      <c r="CT23" s="783"/>
      <c r="CU23" s="783"/>
      <c r="CV23" s="783"/>
      <c r="CW23" s="783"/>
      <c r="CX23" s="783"/>
      <c r="CY23" s="784"/>
      <c r="CZ23" s="782" t="s">
        <v>281</v>
      </c>
      <c r="DA23" s="783"/>
      <c r="DB23" s="783"/>
      <c r="DC23" s="784"/>
      <c r="DD23" s="782" t="s">
        <v>282</v>
      </c>
      <c r="DE23" s="783"/>
      <c r="DF23" s="783"/>
      <c r="DG23" s="783"/>
      <c r="DH23" s="783"/>
      <c r="DI23" s="783"/>
      <c r="DJ23" s="783"/>
      <c r="DK23" s="784"/>
      <c r="DL23" s="791" t="s">
        <v>283</v>
      </c>
      <c r="DM23" s="792"/>
      <c r="DN23" s="792"/>
      <c r="DO23" s="792"/>
      <c r="DP23" s="792"/>
      <c r="DQ23" s="792"/>
      <c r="DR23" s="792"/>
      <c r="DS23" s="792"/>
      <c r="DT23" s="792"/>
      <c r="DU23" s="792"/>
      <c r="DV23" s="793"/>
      <c r="DW23" s="782" t="s">
        <v>284</v>
      </c>
      <c r="DX23" s="783"/>
      <c r="DY23" s="783"/>
      <c r="DZ23" s="783"/>
      <c r="EA23" s="783"/>
      <c r="EB23" s="783"/>
      <c r="EC23" s="784"/>
    </row>
    <row r="24" spans="2:133" ht="11.25" customHeight="1" x14ac:dyDescent="0.2">
      <c r="B24" s="675" t="s">
        <v>285</v>
      </c>
      <c r="C24" s="676"/>
      <c r="D24" s="676"/>
      <c r="E24" s="676"/>
      <c r="F24" s="676"/>
      <c r="G24" s="676"/>
      <c r="H24" s="676"/>
      <c r="I24" s="676"/>
      <c r="J24" s="676"/>
      <c r="K24" s="676"/>
      <c r="L24" s="676"/>
      <c r="M24" s="676"/>
      <c r="N24" s="676"/>
      <c r="O24" s="676"/>
      <c r="P24" s="676"/>
      <c r="Q24" s="677"/>
      <c r="R24" s="678">
        <v>135282</v>
      </c>
      <c r="S24" s="679"/>
      <c r="T24" s="679"/>
      <c r="U24" s="679"/>
      <c r="V24" s="679"/>
      <c r="W24" s="679"/>
      <c r="X24" s="679"/>
      <c r="Y24" s="680"/>
      <c r="Z24" s="715">
        <v>2.2999999999999998</v>
      </c>
      <c r="AA24" s="715"/>
      <c r="AB24" s="715"/>
      <c r="AC24" s="715"/>
      <c r="AD24" s="716" t="s">
        <v>128</v>
      </c>
      <c r="AE24" s="716"/>
      <c r="AF24" s="716"/>
      <c r="AG24" s="716"/>
      <c r="AH24" s="716"/>
      <c r="AI24" s="716"/>
      <c r="AJ24" s="716"/>
      <c r="AK24" s="716"/>
      <c r="AL24" s="681" t="s">
        <v>128</v>
      </c>
      <c r="AM24" s="682"/>
      <c r="AN24" s="682"/>
      <c r="AO24" s="717"/>
      <c r="AP24" s="772" t="s">
        <v>286</v>
      </c>
      <c r="AQ24" s="780"/>
      <c r="AR24" s="780"/>
      <c r="AS24" s="780"/>
      <c r="AT24" s="780"/>
      <c r="AU24" s="780"/>
      <c r="AV24" s="780"/>
      <c r="AW24" s="780"/>
      <c r="AX24" s="780"/>
      <c r="AY24" s="780"/>
      <c r="AZ24" s="780"/>
      <c r="BA24" s="780"/>
      <c r="BB24" s="780"/>
      <c r="BC24" s="780"/>
      <c r="BD24" s="780"/>
      <c r="BE24" s="780"/>
      <c r="BF24" s="774"/>
      <c r="BG24" s="678" t="s">
        <v>128</v>
      </c>
      <c r="BH24" s="679"/>
      <c r="BI24" s="679"/>
      <c r="BJ24" s="679"/>
      <c r="BK24" s="679"/>
      <c r="BL24" s="679"/>
      <c r="BM24" s="679"/>
      <c r="BN24" s="680"/>
      <c r="BO24" s="715" t="s">
        <v>232</v>
      </c>
      <c r="BP24" s="715"/>
      <c r="BQ24" s="715"/>
      <c r="BR24" s="715"/>
      <c r="BS24" s="684" t="s">
        <v>232</v>
      </c>
      <c r="BT24" s="679"/>
      <c r="BU24" s="679"/>
      <c r="BV24" s="679"/>
      <c r="BW24" s="679"/>
      <c r="BX24" s="679"/>
      <c r="BY24" s="679"/>
      <c r="BZ24" s="679"/>
      <c r="CA24" s="679"/>
      <c r="CB24" s="722"/>
      <c r="CD24" s="736" t="s">
        <v>287</v>
      </c>
      <c r="CE24" s="737"/>
      <c r="CF24" s="737"/>
      <c r="CG24" s="737"/>
      <c r="CH24" s="737"/>
      <c r="CI24" s="737"/>
      <c r="CJ24" s="737"/>
      <c r="CK24" s="737"/>
      <c r="CL24" s="737"/>
      <c r="CM24" s="737"/>
      <c r="CN24" s="737"/>
      <c r="CO24" s="737"/>
      <c r="CP24" s="737"/>
      <c r="CQ24" s="738"/>
      <c r="CR24" s="733">
        <v>2294533</v>
      </c>
      <c r="CS24" s="734"/>
      <c r="CT24" s="734"/>
      <c r="CU24" s="734"/>
      <c r="CV24" s="734"/>
      <c r="CW24" s="734"/>
      <c r="CX24" s="734"/>
      <c r="CY24" s="777"/>
      <c r="CZ24" s="778">
        <v>40.6</v>
      </c>
      <c r="DA24" s="749"/>
      <c r="DB24" s="749"/>
      <c r="DC24" s="781"/>
      <c r="DD24" s="776">
        <v>1430146</v>
      </c>
      <c r="DE24" s="734"/>
      <c r="DF24" s="734"/>
      <c r="DG24" s="734"/>
      <c r="DH24" s="734"/>
      <c r="DI24" s="734"/>
      <c r="DJ24" s="734"/>
      <c r="DK24" s="777"/>
      <c r="DL24" s="776">
        <v>1350507</v>
      </c>
      <c r="DM24" s="734"/>
      <c r="DN24" s="734"/>
      <c r="DO24" s="734"/>
      <c r="DP24" s="734"/>
      <c r="DQ24" s="734"/>
      <c r="DR24" s="734"/>
      <c r="DS24" s="734"/>
      <c r="DT24" s="734"/>
      <c r="DU24" s="734"/>
      <c r="DV24" s="777"/>
      <c r="DW24" s="778">
        <v>39</v>
      </c>
      <c r="DX24" s="749"/>
      <c r="DY24" s="749"/>
      <c r="DZ24" s="749"/>
      <c r="EA24" s="749"/>
      <c r="EB24" s="749"/>
      <c r="EC24" s="779"/>
    </row>
    <row r="25" spans="2:133" ht="11.25" customHeight="1" x14ac:dyDescent="0.2">
      <c r="B25" s="675" t="s">
        <v>288</v>
      </c>
      <c r="C25" s="676"/>
      <c r="D25" s="676"/>
      <c r="E25" s="676"/>
      <c r="F25" s="676"/>
      <c r="G25" s="676"/>
      <c r="H25" s="676"/>
      <c r="I25" s="676"/>
      <c r="J25" s="676"/>
      <c r="K25" s="676"/>
      <c r="L25" s="676"/>
      <c r="M25" s="676"/>
      <c r="N25" s="676"/>
      <c r="O25" s="676"/>
      <c r="P25" s="676"/>
      <c r="Q25" s="677"/>
      <c r="R25" s="678" t="s">
        <v>128</v>
      </c>
      <c r="S25" s="679"/>
      <c r="T25" s="679"/>
      <c r="U25" s="679"/>
      <c r="V25" s="679"/>
      <c r="W25" s="679"/>
      <c r="X25" s="679"/>
      <c r="Y25" s="680"/>
      <c r="Z25" s="715" t="s">
        <v>128</v>
      </c>
      <c r="AA25" s="715"/>
      <c r="AB25" s="715"/>
      <c r="AC25" s="715"/>
      <c r="AD25" s="716" t="s">
        <v>128</v>
      </c>
      <c r="AE25" s="716"/>
      <c r="AF25" s="716"/>
      <c r="AG25" s="716"/>
      <c r="AH25" s="716"/>
      <c r="AI25" s="716"/>
      <c r="AJ25" s="716"/>
      <c r="AK25" s="716"/>
      <c r="AL25" s="681" t="s">
        <v>128</v>
      </c>
      <c r="AM25" s="682"/>
      <c r="AN25" s="682"/>
      <c r="AO25" s="717"/>
      <c r="AP25" s="772" t="s">
        <v>289</v>
      </c>
      <c r="AQ25" s="780"/>
      <c r="AR25" s="780"/>
      <c r="AS25" s="780"/>
      <c r="AT25" s="780"/>
      <c r="AU25" s="780"/>
      <c r="AV25" s="780"/>
      <c r="AW25" s="780"/>
      <c r="AX25" s="780"/>
      <c r="AY25" s="780"/>
      <c r="AZ25" s="780"/>
      <c r="BA25" s="780"/>
      <c r="BB25" s="780"/>
      <c r="BC25" s="780"/>
      <c r="BD25" s="780"/>
      <c r="BE25" s="780"/>
      <c r="BF25" s="774"/>
      <c r="BG25" s="678" t="s">
        <v>232</v>
      </c>
      <c r="BH25" s="679"/>
      <c r="BI25" s="679"/>
      <c r="BJ25" s="679"/>
      <c r="BK25" s="679"/>
      <c r="BL25" s="679"/>
      <c r="BM25" s="679"/>
      <c r="BN25" s="680"/>
      <c r="BO25" s="715" t="s">
        <v>232</v>
      </c>
      <c r="BP25" s="715"/>
      <c r="BQ25" s="715"/>
      <c r="BR25" s="715"/>
      <c r="BS25" s="684" t="s">
        <v>128</v>
      </c>
      <c r="BT25" s="679"/>
      <c r="BU25" s="679"/>
      <c r="BV25" s="679"/>
      <c r="BW25" s="679"/>
      <c r="BX25" s="679"/>
      <c r="BY25" s="679"/>
      <c r="BZ25" s="679"/>
      <c r="CA25" s="679"/>
      <c r="CB25" s="722"/>
      <c r="CD25" s="711" t="s">
        <v>290</v>
      </c>
      <c r="CE25" s="712"/>
      <c r="CF25" s="712"/>
      <c r="CG25" s="712"/>
      <c r="CH25" s="712"/>
      <c r="CI25" s="712"/>
      <c r="CJ25" s="712"/>
      <c r="CK25" s="712"/>
      <c r="CL25" s="712"/>
      <c r="CM25" s="712"/>
      <c r="CN25" s="712"/>
      <c r="CO25" s="712"/>
      <c r="CP25" s="712"/>
      <c r="CQ25" s="713"/>
      <c r="CR25" s="678">
        <v>695766</v>
      </c>
      <c r="CS25" s="697"/>
      <c r="CT25" s="697"/>
      <c r="CU25" s="697"/>
      <c r="CV25" s="697"/>
      <c r="CW25" s="697"/>
      <c r="CX25" s="697"/>
      <c r="CY25" s="698"/>
      <c r="CZ25" s="681">
        <v>12.3</v>
      </c>
      <c r="DA25" s="699"/>
      <c r="DB25" s="699"/>
      <c r="DC25" s="700"/>
      <c r="DD25" s="684">
        <v>662399</v>
      </c>
      <c r="DE25" s="697"/>
      <c r="DF25" s="697"/>
      <c r="DG25" s="697"/>
      <c r="DH25" s="697"/>
      <c r="DI25" s="697"/>
      <c r="DJ25" s="697"/>
      <c r="DK25" s="698"/>
      <c r="DL25" s="684">
        <v>657931</v>
      </c>
      <c r="DM25" s="697"/>
      <c r="DN25" s="697"/>
      <c r="DO25" s="697"/>
      <c r="DP25" s="697"/>
      <c r="DQ25" s="697"/>
      <c r="DR25" s="697"/>
      <c r="DS25" s="697"/>
      <c r="DT25" s="697"/>
      <c r="DU25" s="697"/>
      <c r="DV25" s="698"/>
      <c r="DW25" s="681">
        <v>19</v>
      </c>
      <c r="DX25" s="699"/>
      <c r="DY25" s="699"/>
      <c r="DZ25" s="699"/>
      <c r="EA25" s="699"/>
      <c r="EB25" s="699"/>
      <c r="EC25" s="714"/>
    </row>
    <row r="26" spans="2:133" ht="11.25" customHeight="1" x14ac:dyDescent="0.2">
      <c r="B26" s="675" t="s">
        <v>291</v>
      </c>
      <c r="C26" s="676"/>
      <c r="D26" s="676"/>
      <c r="E26" s="676"/>
      <c r="F26" s="676"/>
      <c r="G26" s="676"/>
      <c r="H26" s="676"/>
      <c r="I26" s="676"/>
      <c r="J26" s="676"/>
      <c r="K26" s="676"/>
      <c r="L26" s="676"/>
      <c r="M26" s="676"/>
      <c r="N26" s="676"/>
      <c r="O26" s="676"/>
      <c r="P26" s="676"/>
      <c r="Q26" s="677"/>
      <c r="R26" s="678">
        <v>3335456</v>
      </c>
      <c r="S26" s="679"/>
      <c r="T26" s="679"/>
      <c r="U26" s="679"/>
      <c r="V26" s="679"/>
      <c r="W26" s="679"/>
      <c r="X26" s="679"/>
      <c r="Y26" s="680"/>
      <c r="Z26" s="715">
        <v>56.1</v>
      </c>
      <c r="AA26" s="715"/>
      <c r="AB26" s="715"/>
      <c r="AC26" s="715"/>
      <c r="AD26" s="716">
        <v>3200174</v>
      </c>
      <c r="AE26" s="716"/>
      <c r="AF26" s="716"/>
      <c r="AG26" s="716"/>
      <c r="AH26" s="716"/>
      <c r="AI26" s="716"/>
      <c r="AJ26" s="716"/>
      <c r="AK26" s="716"/>
      <c r="AL26" s="681">
        <v>96.9</v>
      </c>
      <c r="AM26" s="682"/>
      <c r="AN26" s="682"/>
      <c r="AO26" s="717"/>
      <c r="AP26" s="772" t="s">
        <v>292</v>
      </c>
      <c r="AQ26" s="773"/>
      <c r="AR26" s="773"/>
      <c r="AS26" s="773"/>
      <c r="AT26" s="773"/>
      <c r="AU26" s="773"/>
      <c r="AV26" s="773"/>
      <c r="AW26" s="773"/>
      <c r="AX26" s="773"/>
      <c r="AY26" s="773"/>
      <c r="AZ26" s="773"/>
      <c r="BA26" s="773"/>
      <c r="BB26" s="773"/>
      <c r="BC26" s="773"/>
      <c r="BD26" s="773"/>
      <c r="BE26" s="773"/>
      <c r="BF26" s="774"/>
      <c r="BG26" s="678" t="s">
        <v>128</v>
      </c>
      <c r="BH26" s="679"/>
      <c r="BI26" s="679"/>
      <c r="BJ26" s="679"/>
      <c r="BK26" s="679"/>
      <c r="BL26" s="679"/>
      <c r="BM26" s="679"/>
      <c r="BN26" s="680"/>
      <c r="BO26" s="715" t="s">
        <v>127</v>
      </c>
      <c r="BP26" s="715"/>
      <c r="BQ26" s="715"/>
      <c r="BR26" s="715"/>
      <c r="BS26" s="684" t="s">
        <v>232</v>
      </c>
      <c r="BT26" s="679"/>
      <c r="BU26" s="679"/>
      <c r="BV26" s="679"/>
      <c r="BW26" s="679"/>
      <c r="BX26" s="679"/>
      <c r="BY26" s="679"/>
      <c r="BZ26" s="679"/>
      <c r="CA26" s="679"/>
      <c r="CB26" s="722"/>
      <c r="CD26" s="711" t="s">
        <v>293</v>
      </c>
      <c r="CE26" s="712"/>
      <c r="CF26" s="712"/>
      <c r="CG26" s="712"/>
      <c r="CH26" s="712"/>
      <c r="CI26" s="712"/>
      <c r="CJ26" s="712"/>
      <c r="CK26" s="712"/>
      <c r="CL26" s="712"/>
      <c r="CM26" s="712"/>
      <c r="CN26" s="712"/>
      <c r="CO26" s="712"/>
      <c r="CP26" s="712"/>
      <c r="CQ26" s="713"/>
      <c r="CR26" s="678">
        <v>430391</v>
      </c>
      <c r="CS26" s="679"/>
      <c r="CT26" s="679"/>
      <c r="CU26" s="679"/>
      <c r="CV26" s="679"/>
      <c r="CW26" s="679"/>
      <c r="CX26" s="679"/>
      <c r="CY26" s="680"/>
      <c r="CZ26" s="681">
        <v>7.6</v>
      </c>
      <c r="DA26" s="699"/>
      <c r="DB26" s="699"/>
      <c r="DC26" s="700"/>
      <c r="DD26" s="684">
        <v>405099</v>
      </c>
      <c r="DE26" s="679"/>
      <c r="DF26" s="679"/>
      <c r="DG26" s="679"/>
      <c r="DH26" s="679"/>
      <c r="DI26" s="679"/>
      <c r="DJ26" s="679"/>
      <c r="DK26" s="680"/>
      <c r="DL26" s="684" t="s">
        <v>128</v>
      </c>
      <c r="DM26" s="679"/>
      <c r="DN26" s="679"/>
      <c r="DO26" s="679"/>
      <c r="DP26" s="679"/>
      <c r="DQ26" s="679"/>
      <c r="DR26" s="679"/>
      <c r="DS26" s="679"/>
      <c r="DT26" s="679"/>
      <c r="DU26" s="679"/>
      <c r="DV26" s="680"/>
      <c r="DW26" s="681" t="s">
        <v>232</v>
      </c>
      <c r="DX26" s="699"/>
      <c r="DY26" s="699"/>
      <c r="DZ26" s="699"/>
      <c r="EA26" s="699"/>
      <c r="EB26" s="699"/>
      <c r="EC26" s="714"/>
    </row>
    <row r="27" spans="2:133" ht="11.25" customHeight="1" x14ac:dyDescent="0.2">
      <c r="B27" s="675" t="s">
        <v>294</v>
      </c>
      <c r="C27" s="676"/>
      <c r="D27" s="676"/>
      <c r="E27" s="676"/>
      <c r="F27" s="676"/>
      <c r="G27" s="676"/>
      <c r="H27" s="676"/>
      <c r="I27" s="676"/>
      <c r="J27" s="676"/>
      <c r="K27" s="676"/>
      <c r="L27" s="676"/>
      <c r="M27" s="676"/>
      <c r="N27" s="676"/>
      <c r="O27" s="676"/>
      <c r="P27" s="676"/>
      <c r="Q27" s="677"/>
      <c r="R27" s="678">
        <v>1787</v>
      </c>
      <c r="S27" s="679"/>
      <c r="T27" s="679"/>
      <c r="U27" s="679"/>
      <c r="V27" s="679"/>
      <c r="W27" s="679"/>
      <c r="X27" s="679"/>
      <c r="Y27" s="680"/>
      <c r="Z27" s="715">
        <v>0</v>
      </c>
      <c r="AA27" s="715"/>
      <c r="AB27" s="715"/>
      <c r="AC27" s="715"/>
      <c r="AD27" s="716">
        <v>1787</v>
      </c>
      <c r="AE27" s="716"/>
      <c r="AF27" s="716"/>
      <c r="AG27" s="716"/>
      <c r="AH27" s="716"/>
      <c r="AI27" s="716"/>
      <c r="AJ27" s="716"/>
      <c r="AK27" s="716"/>
      <c r="AL27" s="681">
        <v>0.1</v>
      </c>
      <c r="AM27" s="682"/>
      <c r="AN27" s="682"/>
      <c r="AO27" s="717"/>
      <c r="AP27" s="675" t="s">
        <v>295</v>
      </c>
      <c r="AQ27" s="676"/>
      <c r="AR27" s="676"/>
      <c r="AS27" s="676"/>
      <c r="AT27" s="676"/>
      <c r="AU27" s="676"/>
      <c r="AV27" s="676"/>
      <c r="AW27" s="676"/>
      <c r="AX27" s="676"/>
      <c r="AY27" s="676"/>
      <c r="AZ27" s="676"/>
      <c r="BA27" s="676"/>
      <c r="BB27" s="676"/>
      <c r="BC27" s="676"/>
      <c r="BD27" s="676"/>
      <c r="BE27" s="676"/>
      <c r="BF27" s="677"/>
      <c r="BG27" s="678">
        <v>1589906</v>
      </c>
      <c r="BH27" s="679"/>
      <c r="BI27" s="679"/>
      <c r="BJ27" s="679"/>
      <c r="BK27" s="679"/>
      <c r="BL27" s="679"/>
      <c r="BM27" s="679"/>
      <c r="BN27" s="680"/>
      <c r="BO27" s="715">
        <v>100</v>
      </c>
      <c r="BP27" s="715"/>
      <c r="BQ27" s="715"/>
      <c r="BR27" s="715"/>
      <c r="BS27" s="684" t="s">
        <v>128</v>
      </c>
      <c r="BT27" s="679"/>
      <c r="BU27" s="679"/>
      <c r="BV27" s="679"/>
      <c r="BW27" s="679"/>
      <c r="BX27" s="679"/>
      <c r="BY27" s="679"/>
      <c r="BZ27" s="679"/>
      <c r="CA27" s="679"/>
      <c r="CB27" s="722"/>
      <c r="CD27" s="711" t="s">
        <v>296</v>
      </c>
      <c r="CE27" s="712"/>
      <c r="CF27" s="712"/>
      <c r="CG27" s="712"/>
      <c r="CH27" s="712"/>
      <c r="CI27" s="712"/>
      <c r="CJ27" s="712"/>
      <c r="CK27" s="712"/>
      <c r="CL27" s="712"/>
      <c r="CM27" s="712"/>
      <c r="CN27" s="712"/>
      <c r="CO27" s="712"/>
      <c r="CP27" s="712"/>
      <c r="CQ27" s="713"/>
      <c r="CR27" s="678">
        <v>1163861</v>
      </c>
      <c r="CS27" s="697"/>
      <c r="CT27" s="697"/>
      <c r="CU27" s="697"/>
      <c r="CV27" s="697"/>
      <c r="CW27" s="697"/>
      <c r="CX27" s="697"/>
      <c r="CY27" s="698"/>
      <c r="CZ27" s="681">
        <v>20.6</v>
      </c>
      <c r="DA27" s="699"/>
      <c r="DB27" s="699"/>
      <c r="DC27" s="700"/>
      <c r="DD27" s="684">
        <v>342430</v>
      </c>
      <c r="DE27" s="697"/>
      <c r="DF27" s="697"/>
      <c r="DG27" s="697"/>
      <c r="DH27" s="697"/>
      <c r="DI27" s="697"/>
      <c r="DJ27" s="697"/>
      <c r="DK27" s="698"/>
      <c r="DL27" s="684">
        <v>342430</v>
      </c>
      <c r="DM27" s="697"/>
      <c r="DN27" s="697"/>
      <c r="DO27" s="697"/>
      <c r="DP27" s="697"/>
      <c r="DQ27" s="697"/>
      <c r="DR27" s="697"/>
      <c r="DS27" s="697"/>
      <c r="DT27" s="697"/>
      <c r="DU27" s="697"/>
      <c r="DV27" s="698"/>
      <c r="DW27" s="681">
        <v>9.9</v>
      </c>
      <c r="DX27" s="699"/>
      <c r="DY27" s="699"/>
      <c r="DZ27" s="699"/>
      <c r="EA27" s="699"/>
      <c r="EB27" s="699"/>
      <c r="EC27" s="714"/>
    </row>
    <row r="28" spans="2:133" ht="11.25" customHeight="1" x14ac:dyDescent="0.2">
      <c r="B28" s="675" t="s">
        <v>297</v>
      </c>
      <c r="C28" s="676"/>
      <c r="D28" s="676"/>
      <c r="E28" s="676"/>
      <c r="F28" s="676"/>
      <c r="G28" s="676"/>
      <c r="H28" s="676"/>
      <c r="I28" s="676"/>
      <c r="J28" s="676"/>
      <c r="K28" s="676"/>
      <c r="L28" s="676"/>
      <c r="M28" s="676"/>
      <c r="N28" s="676"/>
      <c r="O28" s="676"/>
      <c r="P28" s="676"/>
      <c r="Q28" s="677"/>
      <c r="R28" s="678">
        <v>33173</v>
      </c>
      <c r="S28" s="679"/>
      <c r="T28" s="679"/>
      <c r="U28" s="679"/>
      <c r="V28" s="679"/>
      <c r="W28" s="679"/>
      <c r="X28" s="679"/>
      <c r="Y28" s="680"/>
      <c r="Z28" s="715">
        <v>0.6</v>
      </c>
      <c r="AA28" s="715"/>
      <c r="AB28" s="715"/>
      <c r="AC28" s="715"/>
      <c r="AD28" s="716" t="s">
        <v>127</v>
      </c>
      <c r="AE28" s="716"/>
      <c r="AF28" s="716"/>
      <c r="AG28" s="716"/>
      <c r="AH28" s="716"/>
      <c r="AI28" s="716"/>
      <c r="AJ28" s="716"/>
      <c r="AK28" s="716"/>
      <c r="AL28" s="681" t="s">
        <v>128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298</v>
      </c>
      <c r="CE28" s="712"/>
      <c r="CF28" s="712"/>
      <c r="CG28" s="712"/>
      <c r="CH28" s="712"/>
      <c r="CI28" s="712"/>
      <c r="CJ28" s="712"/>
      <c r="CK28" s="712"/>
      <c r="CL28" s="712"/>
      <c r="CM28" s="712"/>
      <c r="CN28" s="712"/>
      <c r="CO28" s="712"/>
      <c r="CP28" s="712"/>
      <c r="CQ28" s="713"/>
      <c r="CR28" s="678">
        <v>434906</v>
      </c>
      <c r="CS28" s="679"/>
      <c r="CT28" s="679"/>
      <c r="CU28" s="679"/>
      <c r="CV28" s="679"/>
      <c r="CW28" s="679"/>
      <c r="CX28" s="679"/>
      <c r="CY28" s="680"/>
      <c r="CZ28" s="681">
        <v>7.7</v>
      </c>
      <c r="DA28" s="699"/>
      <c r="DB28" s="699"/>
      <c r="DC28" s="700"/>
      <c r="DD28" s="684">
        <v>425317</v>
      </c>
      <c r="DE28" s="679"/>
      <c r="DF28" s="679"/>
      <c r="DG28" s="679"/>
      <c r="DH28" s="679"/>
      <c r="DI28" s="679"/>
      <c r="DJ28" s="679"/>
      <c r="DK28" s="680"/>
      <c r="DL28" s="684">
        <v>350146</v>
      </c>
      <c r="DM28" s="679"/>
      <c r="DN28" s="679"/>
      <c r="DO28" s="679"/>
      <c r="DP28" s="679"/>
      <c r="DQ28" s="679"/>
      <c r="DR28" s="679"/>
      <c r="DS28" s="679"/>
      <c r="DT28" s="679"/>
      <c r="DU28" s="679"/>
      <c r="DV28" s="680"/>
      <c r="DW28" s="681">
        <v>10.1</v>
      </c>
      <c r="DX28" s="699"/>
      <c r="DY28" s="699"/>
      <c r="DZ28" s="699"/>
      <c r="EA28" s="699"/>
      <c r="EB28" s="699"/>
      <c r="EC28" s="714"/>
    </row>
    <row r="29" spans="2:133" ht="11.25" customHeight="1" x14ac:dyDescent="0.2">
      <c r="B29" s="675" t="s">
        <v>299</v>
      </c>
      <c r="C29" s="676"/>
      <c r="D29" s="676"/>
      <c r="E29" s="676"/>
      <c r="F29" s="676"/>
      <c r="G29" s="676"/>
      <c r="H29" s="676"/>
      <c r="I29" s="676"/>
      <c r="J29" s="676"/>
      <c r="K29" s="676"/>
      <c r="L29" s="676"/>
      <c r="M29" s="676"/>
      <c r="N29" s="676"/>
      <c r="O29" s="676"/>
      <c r="P29" s="676"/>
      <c r="Q29" s="677"/>
      <c r="R29" s="678">
        <v>24550</v>
      </c>
      <c r="S29" s="679"/>
      <c r="T29" s="679"/>
      <c r="U29" s="679"/>
      <c r="V29" s="679"/>
      <c r="W29" s="679"/>
      <c r="X29" s="679"/>
      <c r="Y29" s="680"/>
      <c r="Z29" s="715">
        <v>0.4</v>
      </c>
      <c r="AA29" s="715"/>
      <c r="AB29" s="715"/>
      <c r="AC29" s="715"/>
      <c r="AD29" s="716">
        <v>2247</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300</v>
      </c>
      <c r="CE29" s="767"/>
      <c r="CF29" s="711" t="s">
        <v>301</v>
      </c>
      <c r="CG29" s="712"/>
      <c r="CH29" s="712"/>
      <c r="CI29" s="712"/>
      <c r="CJ29" s="712"/>
      <c r="CK29" s="712"/>
      <c r="CL29" s="712"/>
      <c r="CM29" s="712"/>
      <c r="CN29" s="712"/>
      <c r="CO29" s="712"/>
      <c r="CP29" s="712"/>
      <c r="CQ29" s="713"/>
      <c r="CR29" s="678">
        <v>434906</v>
      </c>
      <c r="CS29" s="697"/>
      <c r="CT29" s="697"/>
      <c r="CU29" s="697"/>
      <c r="CV29" s="697"/>
      <c r="CW29" s="697"/>
      <c r="CX29" s="697"/>
      <c r="CY29" s="698"/>
      <c r="CZ29" s="681">
        <v>7.7</v>
      </c>
      <c r="DA29" s="699"/>
      <c r="DB29" s="699"/>
      <c r="DC29" s="700"/>
      <c r="DD29" s="684">
        <v>425317</v>
      </c>
      <c r="DE29" s="697"/>
      <c r="DF29" s="697"/>
      <c r="DG29" s="697"/>
      <c r="DH29" s="697"/>
      <c r="DI29" s="697"/>
      <c r="DJ29" s="697"/>
      <c r="DK29" s="698"/>
      <c r="DL29" s="684">
        <v>350146</v>
      </c>
      <c r="DM29" s="697"/>
      <c r="DN29" s="697"/>
      <c r="DO29" s="697"/>
      <c r="DP29" s="697"/>
      <c r="DQ29" s="697"/>
      <c r="DR29" s="697"/>
      <c r="DS29" s="697"/>
      <c r="DT29" s="697"/>
      <c r="DU29" s="697"/>
      <c r="DV29" s="698"/>
      <c r="DW29" s="681">
        <v>10.1</v>
      </c>
      <c r="DX29" s="699"/>
      <c r="DY29" s="699"/>
      <c r="DZ29" s="699"/>
      <c r="EA29" s="699"/>
      <c r="EB29" s="699"/>
      <c r="EC29" s="714"/>
    </row>
    <row r="30" spans="2:133" ht="11.25" customHeight="1" x14ac:dyDescent="0.2">
      <c r="B30" s="675" t="s">
        <v>302</v>
      </c>
      <c r="C30" s="676"/>
      <c r="D30" s="676"/>
      <c r="E30" s="676"/>
      <c r="F30" s="676"/>
      <c r="G30" s="676"/>
      <c r="H30" s="676"/>
      <c r="I30" s="676"/>
      <c r="J30" s="676"/>
      <c r="K30" s="676"/>
      <c r="L30" s="676"/>
      <c r="M30" s="676"/>
      <c r="N30" s="676"/>
      <c r="O30" s="676"/>
      <c r="P30" s="676"/>
      <c r="Q30" s="677"/>
      <c r="R30" s="678">
        <v>7539</v>
      </c>
      <c r="S30" s="679"/>
      <c r="T30" s="679"/>
      <c r="U30" s="679"/>
      <c r="V30" s="679"/>
      <c r="W30" s="679"/>
      <c r="X30" s="679"/>
      <c r="Y30" s="680"/>
      <c r="Z30" s="715">
        <v>0.1</v>
      </c>
      <c r="AA30" s="715"/>
      <c r="AB30" s="715"/>
      <c r="AC30" s="715"/>
      <c r="AD30" s="716">
        <v>2</v>
      </c>
      <c r="AE30" s="716"/>
      <c r="AF30" s="716"/>
      <c r="AG30" s="716"/>
      <c r="AH30" s="716"/>
      <c r="AI30" s="716"/>
      <c r="AJ30" s="716"/>
      <c r="AK30" s="716"/>
      <c r="AL30" s="681">
        <v>0</v>
      </c>
      <c r="AM30" s="682"/>
      <c r="AN30" s="682"/>
      <c r="AO30" s="717"/>
      <c r="AP30" s="739" t="s">
        <v>218</v>
      </c>
      <c r="AQ30" s="740"/>
      <c r="AR30" s="740"/>
      <c r="AS30" s="740"/>
      <c r="AT30" s="740"/>
      <c r="AU30" s="740"/>
      <c r="AV30" s="740"/>
      <c r="AW30" s="740"/>
      <c r="AX30" s="740"/>
      <c r="AY30" s="740"/>
      <c r="AZ30" s="740"/>
      <c r="BA30" s="740"/>
      <c r="BB30" s="740"/>
      <c r="BC30" s="740"/>
      <c r="BD30" s="740"/>
      <c r="BE30" s="740"/>
      <c r="BF30" s="741"/>
      <c r="BG30" s="739" t="s">
        <v>303</v>
      </c>
      <c r="BH30" s="764"/>
      <c r="BI30" s="764"/>
      <c r="BJ30" s="764"/>
      <c r="BK30" s="764"/>
      <c r="BL30" s="764"/>
      <c r="BM30" s="764"/>
      <c r="BN30" s="764"/>
      <c r="BO30" s="764"/>
      <c r="BP30" s="764"/>
      <c r="BQ30" s="765"/>
      <c r="BR30" s="739" t="s">
        <v>304</v>
      </c>
      <c r="BS30" s="764"/>
      <c r="BT30" s="764"/>
      <c r="BU30" s="764"/>
      <c r="BV30" s="764"/>
      <c r="BW30" s="764"/>
      <c r="BX30" s="764"/>
      <c r="BY30" s="764"/>
      <c r="BZ30" s="764"/>
      <c r="CA30" s="764"/>
      <c r="CB30" s="765"/>
      <c r="CD30" s="768"/>
      <c r="CE30" s="769"/>
      <c r="CF30" s="711" t="s">
        <v>305</v>
      </c>
      <c r="CG30" s="712"/>
      <c r="CH30" s="712"/>
      <c r="CI30" s="712"/>
      <c r="CJ30" s="712"/>
      <c r="CK30" s="712"/>
      <c r="CL30" s="712"/>
      <c r="CM30" s="712"/>
      <c r="CN30" s="712"/>
      <c r="CO30" s="712"/>
      <c r="CP30" s="712"/>
      <c r="CQ30" s="713"/>
      <c r="CR30" s="678">
        <v>414542</v>
      </c>
      <c r="CS30" s="679"/>
      <c r="CT30" s="679"/>
      <c r="CU30" s="679"/>
      <c r="CV30" s="679"/>
      <c r="CW30" s="679"/>
      <c r="CX30" s="679"/>
      <c r="CY30" s="680"/>
      <c r="CZ30" s="681">
        <v>7.3</v>
      </c>
      <c r="DA30" s="699"/>
      <c r="DB30" s="699"/>
      <c r="DC30" s="700"/>
      <c r="DD30" s="684">
        <v>405519</v>
      </c>
      <c r="DE30" s="679"/>
      <c r="DF30" s="679"/>
      <c r="DG30" s="679"/>
      <c r="DH30" s="679"/>
      <c r="DI30" s="679"/>
      <c r="DJ30" s="679"/>
      <c r="DK30" s="680"/>
      <c r="DL30" s="684">
        <v>330348</v>
      </c>
      <c r="DM30" s="679"/>
      <c r="DN30" s="679"/>
      <c r="DO30" s="679"/>
      <c r="DP30" s="679"/>
      <c r="DQ30" s="679"/>
      <c r="DR30" s="679"/>
      <c r="DS30" s="679"/>
      <c r="DT30" s="679"/>
      <c r="DU30" s="679"/>
      <c r="DV30" s="680"/>
      <c r="DW30" s="681">
        <v>9.5</v>
      </c>
      <c r="DX30" s="699"/>
      <c r="DY30" s="699"/>
      <c r="DZ30" s="699"/>
      <c r="EA30" s="699"/>
      <c r="EB30" s="699"/>
      <c r="EC30" s="714"/>
    </row>
    <row r="31" spans="2:133" ht="11.25" customHeight="1" x14ac:dyDescent="0.2">
      <c r="B31" s="675" t="s">
        <v>306</v>
      </c>
      <c r="C31" s="676"/>
      <c r="D31" s="676"/>
      <c r="E31" s="676"/>
      <c r="F31" s="676"/>
      <c r="G31" s="676"/>
      <c r="H31" s="676"/>
      <c r="I31" s="676"/>
      <c r="J31" s="676"/>
      <c r="K31" s="676"/>
      <c r="L31" s="676"/>
      <c r="M31" s="676"/>
      <c r="N31" s="676"/>
      <c r="O31" s="676"/>
      <c r="P31" s="676"/>
      <c r="Q31" s="677"/>
      <c r="R31" s="678">
        <v>724632</v>
      </c>
      <c r="S31" s="679"/>
      <c r="T31" s="679"/>
      <c r="U31" s="679"/>
      <c r="V31" s="679"/>
      <c r="W31" s="679"/>
      <c r="X31" s="679"/>
      <c r="Y31" s="680"/>
      <c r="Z31" s="715">
        <v>12.2</v>
      </c>
      <c r="AA31" s="715"/>
      <c r="AB31" s="715"/>
      <c r="AC31" s="715"/>
      <c r="AD31" s="716" t="s">
        <v>232</v>
      </c>
      <c r="AE31" s="716"/>
      <c r="AF31" s="716"/>
      <c r="AG31" s="716"/>
      <c r="AH31" s="716"/>
      <c r="AI31" s="716"/>
      <c r="AJ31" s="716"/>
      <c r="AK31" s="716"/>
      <c r="AL31" s="681" t="s">
        <v>127</v>
      </c>
      <c r="AM31" s="682"/>
      <c r="AN31" s="682"/>
      <c r="AO31" s="717"/>
      <c r="AP31" s="752" t="s">
        <v>307</v>
      </c>
      <c r="AQ31" s="753"/>
      <c r="AR31" s="753"/>
      <c r="AS31" s="753"/>
      <c r="AT31" s="758" t="s">
        <v>308</v>
      </c>
      <c r="AU31" s="231"/>
      <c r="AV31" s="231"/>
      <c r="AW31" s="231"/>
      <c r="AX31" s="744" t="s">
        <v>185</v>
      </c>
      <c r="AY31" s="745"/>
      <c r="AZ31" s="745"/>
      <c r="BA31" s="745"/>
      <c r="BB31" s="745"/>
      <c r="BC31" s="745"/>
      <c r="BD31" s="745"/>
      <c r="BE31" s="745"/>
      <c r="BF31" s="746"/>
      <c r="BG31" s="747">
        <v>99.1</v>
      </c>
      <c r="BH31" s="748"/>
      <c r="BI31" s="748"/>
      <c r="BJ31" s="748"/>
      <c r="BK31" s="748"/>
      <c r="BL31" s="748"/>
      <c r="BM31" s="749">
        <v>97</v>
      </c>
      <c r="BN31" s="748"/>
      <c r="BO31" s="748"/>
      <c r="BP31" s="748"/>
      <c r="BQ31" s="750"/>
      <c r="BR31" s="747">
        <v>99.1</v>
      </c>
      <c r="BS31" s="748"/>
      <c r="BT31" s="748"/>
      <c r="BU31" s="748"/>
      <c r="BV31" s="748"/>
      <c r="BW31" s="748"/>
      <c r="BX31" s="749">
        <v>96.1</v>
      </c>
      <c r="BY31" s="748"/>
      <c r="BZ31" s="748"/>
      <c r="CA31" s="748"/>
      <c r="CB31" s="750"/>
      <c r="CD31" s="768"/>
      <c r="CE31" s="769"/>
      <c r="CF31" s="711" t="s">
        <v>309</v>
      </c>
      <c r="CG31" s="712"/>
      <c r="CH31" s="712"/>
      <c r="CI31" s="712"/>
      <c r="CJ31" s="712"/>
      <c r="CK31" s="712"/>
      <c r="CL31" s="712"/>
      <c r="CM31" s="712"/>
      <c r="CN31" s="712"/>
      <c r="CO31" s="712"/>
      <c r="CP31" s="712"/>
      <c r="CQ31" s="713"/>
      <c r="CR31" s="678">
        <v>20364</v>
      </c>
      <c r="CS31" s="697"/>
      <c r="CT31" s="697"/>
      <c r="CU31" s="697"/>
      <c r="CV31" s="697"/>
      <c r="CW31" s="697"/>
      <c r="CX31" s="697"/>
      <c r="CY31" s="698"/>
      <c r="CZ31" s="681">
        <v>0.4</v>
      </c>
      <c r="DA31" s="699"/>
      <c r="DB31" s="699"/>
      <c r="DC31" s="700"/>
      <c r="DD31" s="684">
        <v>19798</v>
      </c>
      <c r="DE31" s="697"/>
      <c r="DF31" s="697"/>
      <c r="DG31" s="697"/>
      <c r="DH31" s="697"/>
      <c r="DI31" s="697"/>
      <c r="DJ31" s="697"/>
      <c r="DK31" s="698"/>
      <c r="DL31" s="684">
        <v>19798</v>
      </c>
      <c r="DM31" s="697"/>
      <c r="DN31" s="697"/>
      <c r="DO31" s="697"/>
      <c r="DP31" s="697"/>
      <c r="DQ31" s="697"/>
      <c r="DR31" s="697"/>
      <c r="DS31" s="697"/>
      <c r="DT31" s="697"/>
      <c r="DU31" s="697"/>
      <c r="DV31" s="698"/>
      <c r="DW31" s="681">
        <v>0.6</v>
      </c>
      <c r="DX31" s="699"/>
      <c r="DY31" s="699"/>
      <c r="DZ31" s="699"/>
      <c r="EA31" s="699"/>
      <c r="EB31" s="699"/>
      <c r="EC31" s="714"/>
    </row>
    <row r="32" spans="2:133" ht="11.25" customHeight="1" x14ac:dyDescent="0.2">
      <c r="B32" s="761" t="s">
        <v>310</v>
      </c>
      <c r="C32" s="762"/>
      <c r="D32" s="762"/>
      <c r="E32" s="762"/>
      <c r="F32" s="762"/>
      <c r="G32" s="762"/>
      <c r="H32" s="762"/>
      <c r="I32" s="762"/>
      <c r="J32" s="762"/>
      <c r="K32" s="762"/>
      <c r="L32" s="762"/>
      <c r="M32" s="762"/>
      <c r="N32" s="762"/>
      <c r="O32" s="762"/>
      <c r="P32" s="762"/>
      <c r="Q32" s="763"/>
      <c r="R32" s="678">
        <v>73653</v>
      </c>
      <c r="S32" s="679"/>
      <c r="T32" s="679"/>
      <c r="U32" s="679"/>
      <c r="V32" s="679"/>
      <c r="W32" s="679"/>
      <c r="X32" s="679"/>
      <c r="Y32" s="680"/>
      <c r="Z32" s="715">
        <v>1.2</v>
      </c>
      <c r="AA32" s="715"/>
      <c r="AB32" s="715"/>
      <c r="AC32" s="715"/>
      <c r="AD32" s="716">
        <v>73653</v>
      </c>
      <c r="AE32" s="716"/>
      <c r="AF32" s="716"/>
      <c r="AG32" s="716"/>
      <c r="AH32" s="716"/>
      <c r="AI32" s="716"/>
      <c r="AJ32" s="716"/>
      <c r="AK32" s="716"/>
      <c r="AL32" s="681">
        <v>2.2000000000000002</v>
      </c>
      <c r="AM32" s="682"/>
      <c r="AN32" s="682"/>
      <c r="AO32" s="717"/>
      <c r="AP32" s="754"/>
      <c r="AQ32" s="755"/>
      <c r="AR32" s="755"/>
      <c r="AS32" s="755"/>
      <c r="AT32" s="759"/>
      <c r="AU32" s="230" t="s">
        <v>311</v>
      </c>
      <c r="AV32" s="230"/>
      <c r="AW32" s="230"/>
      <c r="AX32" s="675" t="s">
        <v>312</v>
      </c>
      <c r="AY32" s="676"/>
      <c r="AZ32" s="676"/>
      <c r="BA32" s="676"/>
      <c r="BB32" s="676"/>
      <c r="BC32" s="676"/>
      <c r="BD32" s="676"/>
      <c r="BE32" s="676"/>
      <c r="BF32" s="677"/>
      <c r="BG32" s="751">
        <v>99.1</v>
      </c>
      <c r="BH32" s="697"/>
      <c r="BI32" s="697"/>
      <c r="BJ32" s="697"/>
      <c r="BK32" s="697"/>
      <c r="BL32" s="697"/>
      <c r="BM32" s="682">
        <v>97.4</v>
      </c>
      <c r="BN32" s="743"/>
      <c r="BO32" s="743"/>
      <c r="BP32" s="743"/>
      <c r="BQ32" s="721"/>
      <c r="BR32" s="751">
        <v>99.4</v>
      </c>
      <c r="BS32" s="697"/>
      <c r="BT32" s="697"/>
      <c r="BU32" s="697"/>
      <c r="BV32" s="697"/>
      <c r="BW32" s="697"/>
      <c r="BX32" s="682">
        <v>96.9</v>
      </c>
      <c r="BY32" s="743"/>
      <c r="BZ32" s="743"/>
      <c r="CA32" s="743"/>
      <c r="CB32" s="721"/>
      <c r="CD32" s="770"/>
      <c r="CE32" s="771"/>
      <c r="CF32" s="711" t="s">
        <v>313</v>
      </c>
      <c r="CG32" s="712"/>
      <c r="CH32" s="712"/>
      <c r="CI32" s="712"/>
      <c r="CJ32" s="712"/>
      <c r="CK32" s="712"/>
      <c r="CL32" s="712"/>
      <c r="CM32" s="712"/>
      <c r="CN32" s="712"/>
      <c r="CO32" s="712"/>
      <c r="CP32" s="712"/>
      <c r="CQ32" s="713"/>
      <c r="CR32" s="678" t="s">
        <v>232</v>
      </c>
      <c r="CS32" s="679"/>
      <c r="CT32" s="679"/>
      <c r="CU32" s="679"/>
      <c r="CV32" s="679"/>
      <c r="CW32" s="679"/>
      <c r="CX32" s="679"/>
      <c r="CY32" s="680"/>
      <c r="CZ32" s="681" t="s">
        <v>128</v>
      </c>
      <c r="DA32" s="699"/>
      <c r="DB32" s="699"/>
      <c r="DC32" s="700"/>
      <c r="DD32" s="684" t="s">
        <v>128</v>
      </c>
      <c r="DE32" s="679"/>
      <c r="DF32" s="679"/>
      <c r="DG32" s="679"/>
      <c r="DH32" s="679"/>
      <c r="DI32" s="679"/>
      <c r="DJ32" s="679"/>
      <c r="DK32" s="680"/>
      <c r="DL32" s="684" t="s">
        <v>232</v>
      </c>
      <c r="DM32" s="679"/>
      <c r="DN32" s="679"/>
      <c r="DO32" s="679"/>
      <c r="DP32" s="679"/>
      <c r="DQ32" s="679"/>
      <c r="DR32" s="679"/>
      <c r="DS32" s="679"/>
      <c r="DT32" s="679"/>
      <c r="DU32" s="679"/>
      <c r="DV32" s="680"/>
      <c r="DW32" s="681" t="s">
        <v>128</v>
      </c>
      <c r="DX32" s="699"/>
      <c r="DY32" s="699"/>
      <c r="DZ32" s="699"/>
      <c r="EA32" s="699"/>
      <c r="EB32" s="699"/>
      <c r="EC32" s="714"/>
    </row>
    <row r="33" spans="2:133" ht="11.25" customHeight="1" x14ac:dyDescent="0.2">
      <c r="B33" s="675" t="s">
        <v>314</v>
      </c>
      <c r="C33" s="676"/>
      <c r="D33" s="676"/>
      <c r="E33" s="676"/>
      <c r="F33" s="676"/>
      <c r="G33" s="676"/>
      <c r="H33" s="676"/>
      <c r="I33" s="676"/>
      <c r="J33" s="676"/>
      <c r="K33" s="676"/>
      <c r="L33" s="676"/>
      <c r="M33" s="676"/>
      <c r="N33" s="676"/>
      <c r="O33" s="676"/>
      <c r="P33" s="676"/>
      <c r="Q33" s="677"/>
      <c r="R33" s="678">
        <v>458847</v>
      </c>
      <c r="S33" s="679"/>
      <c r="T33" s="679"/>
      <c r="U33" s="679"/>
      <c r="V33" s="679"/>
      <c r="W33" s="679"/>
      <c r="X33" s="679"/>
      <c r="Y33" s="680"/>
      <c r="Z33" s="715">
        <v>7.7</v>
      </c>
      <c r="AA33" s="715"/>
      <c r="AB33" s="715"/>
      <c r="AC33" s="715"/>
      <c r="AD33" s="716" t="s">
        <v>232</v>
      </c>
      <c r="AE33" s="716"/>
      <c r="AF33" s="716"/>
      <c r="AG33" s="716"/>
      <c r="AH33" s="716"/>
      <c r="AI33" s="716"/>
      <c r="AJ33" s="716"/>
      <c r="AK33" s="716"/>
      <c r="AL33" s="681" t="s">
        <v>232</v>
      </c>
      <c r="AM33" s="682"/>
      <c r="AN33" s="682"/>
      <c r="AO33" s="717"/>
      <c r="AP33" s="756"/>
      <c r="AQ33" s="757"/>
      <c r="AR33" s="757"/>
      <c r="AS33" s="757"/>
      <c r="AT33" s="760"/>
      <c r="AU33" s="232"/>
      <c r="AV33" s="232"/>
      <c r="AW33" s="232"/>
      <c r="AX33" s="659" t="s">
        <v>315</v>
      </c>
      <c r="AY33" s="660"/>
      <c r="AZ33" s="660"/>
      <c r="BA33" s="660"/>
      <c r="BB33" s="660"/>
      <c r="BC33" s="660"/>
      <c r="BD33" s="660"/>
      <c r="BE33" s="660"/>
      <c r="BF33" s="661"/>
      <c r="BG33" s="742">
        <v>98.9</v>
      </c>
      <c r="BH33" s="663"/>
      <c r="BI33" s="663"/>
      <c r="BJ33" s="663"/>
      <c r="BK33" s="663"/>
      <c r="BL33" s="663"/>
      <c r="BM33" s="706">
        <v>96.3</v>
      </c>
      <c r="BN33" s="663"/>
      <c r="BO33" s="663"/>
      <c r="BP33" s="663"/>
      <c r="BQ33" s="727"/>
      <c r="BR33" s="742">
        <v>98.7</v>
      </c>
      <c r="BS33" s="663"/>
      <c r="BT33" s="663"/>
      <c r="BU33" s="663"/>
      <c r="BV33" s="663"/>
      <c r="BW33" s="663"/>
      <c r="BX33" s="706">
        <v>94.7</v>
      </c>
      <c r="BY33" s="663"/>
      <c r="BZ33" s="663"/>
      <c r="CA33" s="663"/>
      <c r="CB33" s="727"/>
      <c r="CD33" s="711" t="s">
        <v>316</v>
      </c>
      <c r="CE33" s="712"/>
      <c r="CF33" s="712"/>
      <c r="CG33" s="712"/>
      <c r="CH33" s="712"/>
      <c r="CI33" s="712"/>
      <c r="CJ33" s="712"/>
      <c r="CK33" s="712"/>
      <c r="CL33" s="712"/>
      <c r="CM33" s="712"/>
      <c r="CN33" s="712"/>
      <c r="CO33" s="712"/>
      <c r="CP33" s="712"/>
      <c r="CQ33" s="713"/>
      <c r="CR33" s="678">
        <v>2887981</v>
      </c>
      <c r="CS33" s="697"/>
      <c r="CT33" s="697"/>
      <c r="CU33" s="697"/>
      <c r="CV33" s="697"/>
      <c r="CW33" s="697"/>
      <c r="CX33" s="697"/>
      <c r="CY33" s="698"/>
      <c r="CZ33" s="681">
        <v>51.1</v>
      </c>
      <c r="DA33" s="699"/>
      <c r="DB33" s="699"/>
      <c r="DC33" s="700"/>
      <c r="DD33" s="684">
        <v>2474782</v>
      </c>
      <c r="DE33" s="697"/>
      <c r="DF33" s="697"/>
      <c r="DG33" s="697"/>
      <c r="DH33" s="697"/>
      <c r="DI33" s="697"/>
      <c r="DJ33" s="697"/>
      <c r="DK33" s="698"/>
      <c r="DL33" s="684">
        <v>1832203</v>
      </c>
      <c r="DM33" s="697"/>
      <c r="DN33" s="697"/>
      <c r="DO33" s="697"/>
      <c r="DP33" s="697"/>
      <c r="DQ33" s="697"/>
      <c r="DR33" s="697"/>
      <c r="DS33" s="697"/>
      <c r="DT33" s="697"/>
      <c r="DU33" s="697"/>
      <c r="DV33" s="698"/>
      <c r="DW33" s="681">
        <v>52.9</v>
      </c>
      <c r="DX33" s="699"/>
      <c r="DY33" s="699"/>
      <c r="DZ33" s="699"/>
      <c r="EA33" s="699"/>
      <c r="EB33" s="699"/>
      <c r="EC33" s="714"/>
    </row>
    <row r="34" spans="2:133" ht="11.25" customHeight="1" x14ac:dyDescent="0.2">
      <c r="B34" s="675" t="s">
        <v>317</v>
      </c>
      <c r="C34" s="676"/>
      <c r="D34" s="676"/>
      <c r="E34" s="676"/>
      <c r="F34" s="676"/>
      <c r="G34" s="676"/>
      <c r="H34" s="676"/>
      <c r="I34" s="676"/>
      <c r="J34" s="676"/>
      <c r="K34" s="676"/>
      <c r="L34" s="676"/>
      <c r="M34" s="676"/>
      <c r="N34" s="676"/>
      <c r="O34" s="676"/>
      <c r="P34" s="676"/>
      <c r="Q34" s="677"/>
      <c r="R34" s="678">
        <v>29536</v>
      </c>
      <c r="S34" s="679"/>
      <c r="T34" s="679"/>
      <c r="U34" s="679"/>
      <c r="V34" s="679"/>
      <c r="W34" s="679"/>
      <c r="X34" s="679"/>
      <c r="Y34" s="680"/>
      <c r="Z34" s="715">
        <v>0.5</v>
      </c>
      <c r="AA34" s="715"/>
      <c r="AB34" s="715"/>
      <c r="AC34" s="715"/>
      <c r="AD34" s="716">
        <v>24640</v>
      </c>
      <c r="AE34" s="716"/>
      <c r="AF34" s="716"/>
      <c r="AG34" s="716"/>
      <c r="AH34" s="716"/>
      <c r="AI34" s="716"/>
      <c r="AJ34" s="716"/>
      <c r="AK34" s="716"/>
      <c r="AL34" s="681">
        <v>0.7</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318</v>
      </c>
      <c r="CE34" s="712"/>
      <c r="CF34" s="712"/>
      <c r="CG34" s="712"/>
      <c r="CH34" s="712"/>
      <c r="CI34" s="712"/>
      <c r="CJ34" s="712"/>
      <c r="CK34" s="712"/>
      <c r="CL34" s="712"/>
      <c r="CM34" s="712"/>
      <c r="CN34" s="712"/>
      <c r="CO34" s="712"/>
      <c r="CP34" s="712"/>
      <c r="CQ34" s="713"/>
      <c r="CR34" s="678">
        <v>1237972</v>
      </c>
      <c r="CS34" s="679"/>
      <c r="CT34" s="679"/>
      <c r="CU34" s="679"/>
      <c r="CV34" s="679"/>
      <c r="CW34" s="679"/>
      <c r="CX34" s="679"/>
      <c r="CY34" s="680"/>
      <c r="CZ34" s="681">
        <v>21.9</v>
      </c>
      <c r="DA34" s="699"/>
      <c r="DB34" s="699"/>
      <c r="DC34" s="700"/>
      <c r="DD34" s="684">
        <v>974326</v>
      </c>
      <c r="DE34" s="679"/>
      <c r="DF34" s="679"/>
      <c r="DG34" s="679"/>
      <c r="DH34" s="679"/>
      <c r="DI34" s="679"/>
      <c r="DJ34" s="679"/>
      <c r="DK34" s="680"/>
      <c r="DL34" s="684">
        <v>707379</v>
      </c>
      <c r="DM34" s="679"/>
      <c r="DN34" s="679"/>
      <c r="DO34" s="679"/>
      <c r="DP34" s="679"/>
      <c r="DQ34" s="679"/>
      <c r="DR34" s="679"/>
      <c r="DS34" s="679"/>
      <c r="DT34" s="679"/>
      <c r="DU34" s="679"/>
      <c r="DV34" s="680"/>
      <c r="DW34" s="681">
        <v>20.399999999999999</v>
      </c>
      <c r="DX34" s="699"/>
      <c r="DY34" s="699"/>
      <c r="DZ34" s="699"/>
      <c r="EA34" s="699"/>
      <c r="EB34" s="699"/>
      <c r="EC34" s="714"/>
    </row>
    <row r="35" spans="2:133" ht="11.25" customHeight="1" x14ac:dyDescent="0.2">
      <c r="B35" s="675" t="s">
        <v>319</v>
      </c>
      <c r="C35" s="676"/>
      <c r="D35" s="676"/>
      <c r="E35" s="676"/>
      <c r="F35" s="676"/>
      <c r="G35" s="676"/>
      <c r="H35" s="676"/>
      <c r="I35" s="676"/>
      <c r="J35" s="676"/>
      <c r="K35" s="676"/>
      <c r="L35" s="676"/>
      <c r="M35" s="676"/>
      <c r="N35" s="676"/>
      <c r="O35" s="676"/>
      <c r="P35" s="676"/>
      <c r="Q35" s="677"/>
      <c r="R35" s="678">
        <v>421496</v>
      </c>
      <c r="S35" s="679"/>
      <c r="T35" s="679"/>
      <c r="U35" s="679"/>
      <c r="V35" s="679"/>
      <c r="W35" s="679"/>
      <c r="X35" s="679"/>
      <c r="Y35" s="680"/>
      <c r="Z35" s="715">
        <v>7.1</v>
      </c>
      <c r="AA35" s="715"/>
      <c r="AB35" s="715"/>
      <c r="AC35" s="715"/>
      <c r="AD35" s="716" t="s">
        <v>128</v>
      </c>
      <c r="AE35" s="716"/>
      <c r="AF35" s="716"/>
      <c r="AG35" s="716"/>
      <c r="AH35" s="716"/>
      <c r="AI35" s="716"/>
      <c r="AJ35" s="716"/>
      <c r="AK35" s="716"/>
      <c r="AL35" s="681" t="s">
        <v>232</v>
      </c>
      <c r="AM35" s="682"/>
      <c r="AN35" s="682"/>
      <c r="AO35" s="717"/>
      <c r="AP35" s="235"/>
      <c r="AQ35" s="739" t="s">
        <v>320</v>
      </c>
      <c r="AR35" s="740"/>
      <c r="AS35" s="740"/>
      <c r="AT35" s="740"/>
      <c r="AU35" s="740"/>
      <c r="AV35" s="740"/>
      <c r="AW35" s="740"/>
      <c r="AX35" s="740"/>
      <c r="AY35" s="740"/>
      <c r="AZ35" s="740"/>
      <c r="BA35" s="740"/>
      <c r="BB35" s="740"/>
      <c r="BC35" s="740"/>
      <c r="BD35" s="740"/>
      <c r="BE35" s="740"/>
      <c r="BF35" s="741"/>
      <c r="BG35" s="739" t="s">
        <v>321</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322</v>
      </c>
      <c r="CE35" s="712"/>
      <c r="CF35" s="712"/>
      <c r="CG35" s="712"/>
      <c r="CH35" s="712"/>
      <c r="CI35" s="712"/>
      <c r="CJ35" s="712"/>
      <c r="CK35" s="712"/>
      <c r="CL35" s="712"/>
      <c r="CM35" s="712"/>
      <c r="CN35" s="712"/>
      <c r="CO35" s="712"/>
      <c r="CP35" s="712"/>
      <c r="CQ35" s="713"/>
      <c r="CR35" s="678">
        <v>20692</v>
      </c>
      <c r="CS35" s="697"/>
      <c r="CT35" s="697"/>
      <c r="CU35" s="697"/>
      <c r="CV35" s="697"/>
      <c r="CW35" s="697"/>
      <c r="CX35" s="697"/>
      <c r="CY35" s="698"/>
      <c r="CZ35" s="681">
        <v>0.4</v>
      </c>
      <c r="DA35" s="699"/>
      <c r="DB35" s="699"/>
      <c r="DC35" s="700"/>
      <c r="DD35" s="684">
        <v>17844</v>
      </c>
      <c r="DE35" s="697"/>
      <c r="DF35" s="697"/>
      <c r="DG35" s="697"/>
      <c r="DH35" s="697"/>
      <c r="DI35" s="697"/>
      <c r="DJ35" s="697"/>
      <c r="DK35" s="698"/>
      <c r="DL35" s="684">
        <v>15135</v>
      </c>
      <c r="DM35" s="697"/>
      <c r="DN35" s="697"/>
      <c r="DO35" s="697"/>
      <c r="DP35" s="697"/>
      <c r="DQ35" s="697"/>
      <c r="DR35" s="697"/>
      <c r="DS35" s="697"/>
      <c r="DT35" s="697"/>
      <c r="DU35" s="697"/>
      <c r="DV35" s="698"/>
      <c r="DW35" s="681">
        <v>0.4</v>
      </c>
      <c r="DX35" s="699"/>
      <c r="DY35" s="699"/>
      <c r="DZ35" s="699"/>
      <c r="EA35" s="699"/>
      <c r="EB35" s="699"/>
      <c r="EC35" s="714"/>
    </row>
    <row r="36" spans="2:133" ht="11.25" customHeight="1" x14ac:dyDescent="0.2">
      <c r="B36" s="675" t="s">
        <v>323</v>
      </c>
      <c r="C36" s="676"/>
      <c r="D36" s="676"/>
      <c r="E36" s="676"/>
      <c r="F36" s="676"/>
      <c r="G36" s="676"/>
      <c r="H36" s="676"/>
      <c r="I36" s="676"/>
      <c r="J36" s="676"/>
      <c r="K36" s="676"/>
      <c r="L36" s="676"/>
      <c r="M36" s="676"/>
      <c r="N36" s="676"/>
      <c r="O36" s="676"/>
      <c r="P36" s="676"/>
      <c r="Q36" s="677"/>
      <c r="R36" s="678">
        <v>337404</v>
      </c>
      <c r="S36" s="679"/>
      <c r="T36" s="679"/>
      <c r="U36" s="679"/>
      <c r="V36" s="679"/>
      <c r="W36" s="679"/>
      <c r="X36" s="679"/>
      <c r="Y36" s="680"/>
      <c r="Z36" s="715">
        <v>5.7</v>
      </c>
      <c r="AA36" s="715"/>
      <c r="AB36" s="715"/>
      <c r="AC36" s="715"/>
      <c r="AD36" s="716" t="s">
        <v>128</v>
      </c>
      <c r="AE36" s="716"/>
      <c r="AF36" s="716"/>
      <c r="AG36" s="716"/>
      <c r="AH36" s="716"/>
      <c r="AI36" s="716"/>
      <c r="AJ36" s="716"/>
      <c r="AK36" s="716"/>
      <c r="AL36" s="681" t="s">
        <v>127</v>
      </c>
      <c r="AM36" s="682"/>
      <c r="AN36" s="682"/>
      <c r="AO36" s="717"/>
      <c r="AP36" s="235"/>
      <c r="AQ36" s="730" t="s">
        <v>324</v>
      </c>
      <c r="AR36" s="731"/>
      <c r="AS36" s="731"/>
      <c r="AT36" s="731"/>
      <c r="AU36" s="731"/>
      <c r="AV36" s="731"/>
      <c r="AW36" s="731"/>
      <c r="AX36" s="731"/>
      <c r="AY36" s="732"/>
      <c r="AZ36" s="733">
        <v>774588</v>
      </c>
      <c r="BA36" s="734"/>
      <c r="BB36" s="734"/>
      <c r="BC36" s="734"/>
      <c r="BD36" s="734"/>
      <c r="BE36" s="734"/>
      <c r="BF36" s="735"/>
      <c r="BG36" s="736" t="s">
        <v>325</v>
      </c>
      <c r="BH36" s="737"/>
      <c r="BI36" s="737"/>
      <c r="BJ36" s="737"/>
      <c r="BK36" s="737"/>
      <c r="BL36" s="737"/>
      <c r="BM36" s="737"/>
      <c r="BN36" s="737"/>
      <c r="BO36" s="737"/>
      <c r="BP36" s="737"/>
      <c r="BQ36" s="737"/>
      <c r="BR36" s="737"/>
      <c r="BS36" s="737"/>
      <c r="BT36" s="737"/>
      <c r="BU36" s="738"/>
      <c r="BV36" s="733">
        <v>32573</v>
      </c>
      <c r="BW36" s="734"/>
      <c r="BX36" s="734"/>
      <c r="BY36" s="734"/>
      <c r="BZ36" s="734"/>
      <c r="CA36" s="734"/>
      <c r="CB36" s="735"/>
      <c r="CD36" s="711" t="s">
        <v>326</v>
      </c>
      <c r="CE36" s="712"/>
      <c r="CF36" s="712"/>
      <c r="CG36" s="712"/>
      <c r="CH36" s="712"/>
      <c r="CI36" s="712"/>
      <c r="CJ36" s="712"/>
      <c r="CK36" s="712"/>
      <c r="CL36" s="712"/>
      <c r="CM36" s="712"/>
      <c r="CN36" s="712"/>
      <c r="CO36" s="712"/>
      <c r="CP36" s="712"/>
      <c r="CQ36" s="713"/>
      <c r="CR36" s="678">
        <v>648885</v>
      </c>
      <c r="CS36" s="679"/>
      <c r="CT36" s="679"/>
      <c r="CU36" s="679"/>
      <c r="CV36" s="679"/>
      <c r="CW36" s="679"/>
      <c r="CX36" s="679"/>
      <c r="CY36" s="680"/>
      <c r="CZ36" s="681">
        <v>11.5</v>
      </c>
      <c r="DA36" s="699"/>
      <c r="DB36" s="699"/>
      <c r="DC36" s="700"/>
      <c r="DD36" s="684">
        <v>595540</v>
      </c>
      <c r="DE36" s="679"/>
      <c r="DF36" s="679"/>
      <c r="DG36" s="679"/>
      <c r="DH36" s="679"/>
      <c r="DI36" s="679"/>
      <c r="DJ36" s="679"/>
      <c r="DK36" s="680"/>
      <c r="DL36" s="684">
        <v>510858</v>
      </c>
      <c r="DM36" s="679"/>
      <c r="DN36" s="679"/>
      <c r="DO36" s="679"/>
      <c r="DP36" s="679"/>
      <c r="DQ36" s="679"/>
      <c r="DR36" s="679"/>
      <c r="DS36" s="679"/>
      <c r="DT36" s="679"/>
      <c r="DU36" s="679"/>
      <c r="DV36" s="680"/>
      <c r="DW36" s="681">
        <v>14.7</v>
      </c>
      <c r="DX36" s="699"/>
      <c r="DY36" s="699"/>
      <c r="DZ36" s="699"/>
      <c r="EA36" s="699"/>
      <c r="EB36" s="699"/>
      <c r="EC36" s="714"/>
    </row>
    <row r="37" spans="2:133" ht="11.25" customHeight="1" x14ac:dyDescent="0.2">
      <c r="B37" s="675" t="s">
        <v>327</v>
      </c>
      <c r="C37" s="676"/>
      <c r="D37" s="676"/>
      <c r="E37" s="676"/>
      <c r="F37" s="676"/>
      <c r="G37" s="676"/>
      <c r="H37" s="676"/>
      <c r="I37" s="676"/>
      <c r="J37" s="676"/>
      <c r="K37" s="676"/>
      <c r="L37" s="676"/>
      <c r="M37" s="676"/>
      <c r="N37" s="676"/>
      <c r="O37" s="676"/>
      <c r="P37" s="676"/>
      <c r="Q37" s="677"/>
      <c r="R37" s="678">
        <v>189211</v>
      </c>
      <c r="S37" s="679"/>
      <c r="T37" s="679"/>
      <c r="U37" s="679"/>
      <c r="V37" s="679"/>
      <c r="W37" s="679"/>
      <c r="X37" s="679"/>
      <c r="Y37" s="680"/>
      <c r="Z37" s="715">
        <v>3.2</v>
      </c>
      <c r="AA37" s="715"/>
      <c r="AB37" s="715"/>
      <c r="AC37" s="715"/>
      <c r="AD37" s="716" t="s">
        <v>128</v>
      </c>
      <c r="AE37" s="716"/>
      <c r="AF37" s="716"/>
      <c r="AG37" s="716"/>
      <c r="AH37" s="716"/>
      <c r="AI37" s="716"/>
      <c r="AJ37" s="716"/>
      <c r="AK37" s="716"/>
      <c r="AL37" s="681" t="s">
        <v>127</v>
      </c>
      <c r="AM37" s="682"/>
      <c r="AN37" s="682"/>
      <c r="AO37" s="717"/>
      <c r="AQ37" s="718" t="s">
        <v>328</v>
      </c>
      <c r="AR37" s="719"/>
      <c r="AS37" s="719"/>
      <c r="AT37" s="719"/>
      <c r="AU37" s="719"/>
      <c r="AV37" s="719"/>
      <c r="AW37" s="719"/>
      <c r="AX37" s="719"/>
      <c r="AY37" s="720"/>
      <c r="AZ37" s="678">
        <v>306932</v>
      </c>
      <c r="BA37" s="679"/>
      <c r="BB37" s="679"/>
      <c r="BC37" s="679"/>
      <c r="BD37" s="697"/>
      <c r="BE37" s="697"/>
      <c r="BF37" s="721"/>
      <c r="BG37" s="711" t="s">
        <v>329</v>
      </c>
      <c r="BH37" s="712"/>
      <c r="BI37" s="712"/>
      <c r="BJ37" s="712"/>
      <c r="BK37" s="712"/>
      <c r="BL37" s="712"/>
      <c r="BM37" s="712"/>
      <c r="BN37" s="712"/>
      <c r="BO37" s="712"/>
      <c r="BP37" s="712"/>
      <c r="BQ37" s="712"/>
      <c r="BR37" s="712"/>
      <c r="BS37" s="712"/>
      <c r="BT37" s="712"/>
      <c r="BU37" s="713"/>
      <c r="BV37" s="678">
        <v>24965</v>
      </c>
      <c r="BW37" s="679"/>
      <c r="BX37" s="679"/>
      <c r="BY37" s="679"/>
      <c r="BZ37" s="679"/>
      <c r="CA37" s="679"/>
      <c r="CB37" s="722"/>
      <c r="CD37" s="711" t="s">
        <v>330</v>
      </c>
      <c r="CE37" s="712"/>
      <c r="CF37" s="712"/>
      <c r="CG37" s="712"/>
      <c r="CH37" s="712"/>
      <c r="CI37" s="712"/>
      <c r="CJ37" s="712"/>
      <c r="CK37" s="712"/>
      <c r="CL37" s="712"/>
      <c r="CM37" s="712"/>
      <c r="CN37" s="712"/>
      <c r="CO37" s="712"/>
      <c r="CP37" s="712"/>
      <c r="CQ37" s="713"/>
      <c r="CR37" s="678">
        <v>358628</v>
      </c>
      <c r="CS37" s="697"/>
      <c r="CT37" s="697"/>
      <c r="CU37" s="697"/>
      <c r="CV37" s="697"/>
      <c r="CW37" s="697"/>
      <c r="CX37" s="697"/>
      <c r="CY37" s="698"/>
      <c r="CZ37" s="681">
        <v>6.4</v>
      </c>
      <c r="DA37" s="699"/>
      <c r="DB37" s="699"/>
      <c r="DC37" s="700"/>
      <c r="DD37" s="684">
        <v>358628</v>
      </c>
      <c r="DE37" s="697"/>
      <c r="DF37" s="697"/>
      <c r="DG37" s="697"/>
      <c r="DH37" s="697"/>
      <c r="DI37" s="697"/>
      <c r="DJ37" s="697"/>
      <c r="DK37" s="698"/>
      <c r="DL37" s="684">
        <v>356322</v>
      </c>
      <c r="DM37" s="697"/>
      <c r="DN37" s="697"/>
      <c r="DO37" s="697"/>
      <c r="DP37" s="697"/>
      <c r="DQ37" s="697"/>
      <c r="DR37" s="697"/>
      <c r="DS37" s="697"/>
      <c r="DT37" s="697"/>
      <c r="DU37" s="697"/>
      <c r="DV37" s="698"/>
      <c r="DW37" s="681">
        <v>10.3</v>
      </c>
      <c r="DX37" s="699"/>
      <c r="DY37" s="699"/>
      <c r="DZ37" s="699"/>
      <c r="EA37" s="699"/>
      <c r="EB37" s="699"/>
      <c r="EC37" s="714"/>
    </row>
    <row r="38" spans="2:133" ht="11.25" customHeight="1" x14ac:dyDescent="0.2">
      <c r="B38" s="675" t="s">
        <v>331</v>
      </c>
      <c r="C38" s="676"/>
      <c r="D38" s="676"/>
      <c r="E38" s="676"/>
      <c r="F38" s="676"/>
      <c r="G38" s="676"/>
      <c r="H38" s="676"/>
      <c r="I38" s="676"/>
      <c r="J38" s="676"/>
      <c r="K38" s="676"/>
      <c r="L38" s="676"/>
      <c r="M38" s="676"/>
      <c r="N38" s="676"/>
      <c r="O38" s="676"/>
      <c r="P38" s="676"/>
      <c r="Q38" s="677"/>
      <c r="R38" s="678">
        <v>138501</v>
      </c>
      <c r="S38" s="679"/>
      <c r="T38" s="679"/>
      <c r="U38" s="679"/>
      <c r="V38" s="679"/>
      <c r="W38" s="679"/>
      <c r="X38" s="679"/>
      <c r="Y38" s="680"/>
      <c r="Z38" s="715">
        <v>2.2999999999999998</v>
      </c>
      <c r="AA38" s="715"/>
      <c r="AB38" s="715"/>
      <c r="AC38" s="715"/>
      <c r="AD38" s="716">
        <v>1250</v>
      </c>
      <c r="AE38" s="716"/>
      <c r="AF38" s="716"/>
      <c r="AG38" s="716"/>
      <c r="AH38" s="716"/>
      <c r="AI38" s="716"/>
      <c r="AJ38" s="716"/>
      <c r="AK38" s="716"/>
      <c r="AL38" s="681">
        <v>0</v>
      </c>
      <c r="AM38" s="682"/>
      <c r="AN38" s="682"/>
      <c r="AO38" s="717"/>
      <c r="AQ38" s="718" t="s">
        <v>332</v>
      </c>
      <c r="AR38" s="719"/>
      <c r="AS38" s="719"/>
      <c r="AT38" s="719"/>
      <c r="AU38" s="719"/>
      <c r="AV38" s="719"/>
      <c r="AW38" s="719"/>
      <c r="AX38" s="719"/>
      <c r="AY38" s="720"/>
      <c r="AZ38" s="678">
        <v>1999</v>
      </c>
      <c r="BA38" s="679"/>
      <c r="BB38" s="679"/>
      <c r="BC38" s="679"/>
      <c r="BD38" s="697"/>
      <c r="BE38" s="697"/>
      <c r="BF38" s="721"/>
      <c r="BG38" s="711" t="s">
        <v>333</v>
      </c>
      <c r="BH38" s="712"/>
      <c r="BI38" s="712"/>
      <c r="BJ38" s="712"/>
      <c r="BK38" s="712"/>
      <c r="BL38" s="712"/>
      <c r="BM38" s="712"/>
      <c r="BN38" s="712"/>
      <c r="BO38" s="712"/>
      <c r="BP38" s="712"/>
      <c r="BQ38" s="712"/>
      <c r="BR38" s="712"/>
      <c r="BS38" s="712"/>
      <c r="BT38" s="712"/>
      <c r="BU38" s="713"/>
      <c r="BV38" s="678">
        <v>1812</v>
      </c>
      <c r="BW38" s="679"/>
      <c r="BX38" s="679"/>
      <c r="BY38" s="679"/>
      <c r="BZ38" s="679"/>
      <c r="CA38" s="679"/>
      <c r="CB38" s="722"/>
      <c r="CD38" s="711" t="s">
        <v>334</v>
      </c>
      <c r="CE38" s="712"/>
      <c r="CF38" s="712"/>
      <c r="CG38" s="712"/>
      <c r="CH38" s="712"/>
      <c r="CI38" s="712"/>
      <c r="CJ38" s="712"/>
      <c r="CK38" s="712"/>
      <c r="CL38" s="712"/>
      <c r="CM38" s="712"/>
      <c r="CN38" s="712"/>
      <c r="CO38" s="712"/>
      <c r="CP38" s="712"/>
      <c r="CQ38" s="713"/>
      <c r="CR38" s="678">
        <v>772589</v>
      </c>
      <c r="CS38" s="679"/>
      <c r="CT38" s="679"/>
      <c r="CU38" s="679"/>
      <c r="CV38" s="679"/>
      <c r="CW38" s="679"/>
      <c r="CX38" s="679"/>
      <c r="CY38" s="680"/>
      <c r="CZ38" s="681">
        <v>13.7</v>
      </c>
      <c r="DA38" s="699"/>
      <c r="DB38" s="699"/>
      <c r="DC38" s="700"/>
      <c r="DD38" s="684">
        <v>684662</v>
      </c>
      <c r="DE38" s="679"/>
      <c r="DF38" s="679"/>
      <c r="DG38" s="679"/>
      <c r="DH38" s="679"/>
      <c r="DI38" s="679"/>
      <c r="DJ38" s="679"/>
      <c r="DK38" s="680"/>
      <c r="DL38" s="684">
        <v>598831</v>
      </c>
      <c r="DM38" s="679"/>
      <c r="DN38" s="679"/>
      <c r="DO38" s="679"/>
      <c r="DP38" s="679"/>
      <c r="DQ38" s="679"/>
      <c r="DR38" s="679"/>
      <c r="DS38" s="679"/>
      <c r="DT38" s="679"/>
      <c r="DU38" s="679"/>
      <c r="DV38" s="680"/>
      <c r="DW38" s="681">
        <v>17.3</v>
      </c>
      <c r="DX38" s="699"/>
      <c r="DY38" s="699"/>
      <c r="DZ38" s="699"/>
      <c r="EA38" s="699"/>
      <c r="EB38" s="699"/>
      <c r="EC38" s="714"/>
    </row>
    <row r="39" spans="2:133" ht="11.25" customHeight="1" x14ac:dyDescent="0.2">
      <c r="B39" s="675" t="s">
        <v>335</v>
      </c>
      <c r="C39" s="676"/>
      <c r="D39" s="676"/>
      <c r="E39" s="676"/>
      <c r="F39" s="676"/>
      <c r="G39" s="676"/>
      <c r="H39" s="676"/>
      <c r="I39" s="676"/>
      <c r="J39" s="676"/>
      <c r="K39" s="676"/>
      <c r="L39" s="676"/>
      <c r="M39" s="676"/>
      <c r="N39" s="676"/>
      <c r="O39" s="676"/>
      <c r="P39" s="676"/>
      <c r="Q39" s="677"/>
      <c r="R39" s="678">
        <v>172600</v>
      </c>
      <c r="S39" s="679"/>
      <c r="T39" s="679"/>
      <c r="U39" s="679"/>
      <c r="V39" s="679"/>
      <c r="W39" s="679"/>
      <c r="X39" s="679"/>
      <c r="Y39" s="680"/>
      <c r="Z39" s="715">
        <v>2.9</v>
      </c>
      <c r="AA39" s="715"/>
      <c r="AB39" s="715"/>
      <c r="AC39" s="715"/>
      <c r="AD39" s="716" t="s">
        <v>128</v>
      </c>
      <c r="AE39" s="716"/>
      <c r="AF39" s="716"/>
      <c r="AG39" s="716"/>
      <c r="AH39" s="716"/>
      <c r="AI39" s="716"/>
      <c r="AJ39" s="716"/>
      <c r="AK39" s="716"/>
      <c r="AL39" s="681" t="s">
        <v>128</v>
      </c>
      <c r="AM39" s="682"/>
      <c r="AN39" s="682"/>
      <c r="AO39" s="717"/>
      <c r="AQ39" s="718" t="s">
        <v>336</v>
      </c>
      <c r="AR39" s="719"/>
      <c r="AS39" s="719"/>
      <c r="AT39" s="719"/>
      <c r="AU39" s="719"/>
      <c r="AV39" s="719"/>
      <c r="AW39" s="719"/>
      <c r="AX39" s="719"/>
      <c r="AY39" s="720"/>
      <c r="AZ39" s="678" t="s">
        <v>232</v>
      </c>
      <c r="BA39" s="679"/>
      <c r="BB39" s="679"/>
      <c r="BC39" s="679"/>
      <c r="BD39" s="697"/>
      <c r="BE39" s="697"/>
      <c r="BF39" s="721"/>
      <c r="BG39" s="711" t="s">
        <v>337</v>
      </c>
      <c r="BH39" s="712"/>
      <c r="BI39" s="712"/>
      <c r="BJ39" s="712"/>
      <c r="BK39" s="712"/>
      <c r="BL39" s="712"/>
      <c r="BM39" s="712"/>
      <c r="BN39" s="712"/>
      <c r="BO39" s="712"/>
      <c r="BP39" s="712"/>
      <c r="BQ39" s="712"/>
      <c r="BR39" s="712"/>
      <c r="BS39" s="712"/>
      <c r="BT39" s="712"/>
      <c r="BU39" s="713"/>
      <c r="BV39" s="678">
        <v>3077</v>
      </c>
      <c r="BW39" s="679"/>
      <c r="BX39" s="679"/>
      <c r="BY39" s="679"/>
      <c r="BZ39" s="679"/>
      <c r="CA39" s="679"/>
      <c r="CB39" s="722"/>
      <c r="CD39" s="711" t="s">
        <v>338</v>
      </c>
      <c r="CE39" s="712"/>
      <c r="CF39" s="712"/>
      <c r="CG39" s="712"/>
      <c r="CH39" s="712"/>
      <c r="CI39" s="712"/>
      <c r="CJ39" s="712"/>
      <c r="CK39" s="712"/>
      <c r="CL39" s="712"/>
      <c r="CM39" s="712"/>
      <c r="CN39" s="712"/>
      <c r="CO39" s="712"/>
      <c r="CP39" s="712"/>
      <c r="CQ39" s="713"/>
      <c r="CR39" s="678">
        <v>207043</v>
      </c>
      <c r="CS39" s="697"/>
      <c r="CT39" s="697"/>
      <c r="CU39" s="697"/>
      <c r="CV39" s="697"/>
      <c r="CW39" s="697"/>
      <c r="CX39" s="697"/>
      <c r="CY39" s="698"/>
      <c r="CZ39" s="681">
        <v>3.7</v>
      </c>
      <c r="DA39" s="699"/>
      <c r="DB39" s="699"/>
      <c r="DC39" s="700"/>
      <c r="DD39" s="684">
        <v>202410</v>
      </c>
      <c r="DE39" s="697"/>
      <c r="DF39" s="697"/>
      <c r="DG39" s="697"/>
      <c r="DH39" s="697"/>
      <c r="DI39" s="697"/>
      <c r="DJ39" s="697"/>
      <c r="DK39" s="698"/>
      <c r="DL39" s="684" t="s">
        <v>127</v>
      </c>
      <c r="DM39" s="697"/>
      <c r="DN39" s="697"/>
      <c r="DO39" s="697"/>
      <c r="DP39" s="697"/>
      <c r="DQ39" s="697"/>
      <c r="DR39" s="697"/>
      <c r="DS39" s="697"/>
      <c r="DT39" s="697"/>
      <c r="DU39" s="697"/>
      <c r="DV39" s="698"/>
      <c r="DW39" s="681" t="s">
        <v>232</v>
      </c>
      <c r="DX39" s="699"/>
      <c r="DY39" s="699"/>
      <c r="DZ39" s="699"/>
      <c r="EA39" s="699"/>
      <c r="EB39" s="699"/>
      <c r="EC39" s="714"/>
    </row>
    <row r="40" spans="2:133" ht="11.25" customHeight="1" x14ac:dyDescent="0.2">
      <c r="B40" s="675" t="s">
        <v>339</v>
      </c>
      <c r="C40" s="676"/>
      <c r="D40" s="676"/>
      <c r="E40" s="676"/>
      <c r="F40" s="676"/>
      <c r="G40" s="676"/>
      <c r="H40" s="676"/>
      <c r="I40" s="676"/>
      <c r="J40" s="676"/>
      <c r="K40" s="676"/>
      <c r="L40" s="676"/>
      <c r="M40" s="676"/>
      <c r="N40" s="676"/>
      <c r="O40" s="676"/>
      <c r="P40" s="676"/>
      <c r="Q40" s="677"/>
      <c r="R40" s="678" t="s">
        <v>128</v>
      </c>
      <c r="S40" s="679"/>
      <c r="T40" s="679"/>
      <c r="U40" s="679"/>
      <c r="V40" s="679"/>
      <c r="W40" s="679"/>
      <c r="X40" s="679"/>
      <c r="Y40" s="680"/>
      <c r="Z40" s="715" t="s">
        <v>128</v>
      </c>
      <c r="AA40" s="715"/>
      <c r="AB40" s="715"/>
      <c r="AC40" s="715"/>
      <c r="AD40" s="716" t="s">
        <v>232</v>
      </c>
      <c r="AE40" s="716"/>
      <c r="AF40" s="716"/>
      <c r="AG40" s="716"/>
      <c r="AH40" s="716"/>
      <c r="AI40" s="716"/>
      <c r="AJ40" s="716"/>
      <c r="AK40" s="716"/>
      <c r="AL40" s="681" t="s">
        <v>128</v>
      </c>
      <c r="AM40" s="682"/>
      <c r="AN40" s="682"/>
      <c r="AO40" s="717"/>
      <c r="AQ40" s="718" t="s">
        <v>340</v>
      </c>
      <c r="AR40" s="719"/>
      <c r="AS40" s="719"/>
      <c r="AT40" s="719"/>
      <c r="AU40" s="719"/>
      <c r="AV40" s="719"/>
      <c r="AW40" s="719"/>
      <c r="AX40" s="719"/>
      <c r="AY40" s="720"/>
      <c r="AZ40" s="678" t="s">
        <v>128</v>
      </c>
      <c r="BA40" s="679"/>
      <c r="BB40" s="679"/>
      <c r="BC40" s="679"/>
      <c r="BD40" s="697"/>
      <c r="BE40" s="697"/>
      <c r="BF40" s="721"/>
      <c r="BG40" s="723" t="s">
        <v>341</v>
      </c>
      <c r="BH40" s="724"/>
      <c r="BI40" s="724"/>
      <c r="BJ40" s="724"/>
      <c r="BK40" s="724"/>
      <c r="BL40" s="236"/>
      <c r="BM40" s="712" t="s">
        <v>342</v>
      </c>
      <c r="BN40" s="712"/>
      <c r="BO40" s="712"/>
      <c r="BP40" s="712"/>
      <c r="BQ40" s="712"/>
      <c r="BR40" s="712"/>
      <c r="BS40" s="712"/>
      <c r="BT40" s="712"/>
      <c r="BU40" s="713"/>
      <c r="BV40" s="678">
        <v>103</v>
      </c>
      <c r="BW40" s="679"/>
      <c r="BX40" s="679"/>
      <c r="BY40" s="679"/>
      <c r="BZ40" s="679"/>
      <c r="CA40" s="679"/>
      <c r="CB40" s="722"/>
      <c r="CD40" s="711" t="s">
        <v>343</v>
      </c>
      <c r="CE40" s="712"/>
      <c r="CF40" s="712"/>
      <c r="CG40" s="712"/>
      <c r="CH40" s="712"/>
      <c r="CI40" s="712"/>
      <c r="CJ40" s="712"/>
      <c r="CK40" s="712"/>
      <c r="CL40" s="712"/>
      <c r="CM40" s="712"/>
      <c r="CN40" s="712"/>
      <c r="CO40" s="712"/>
      <c r="CP40" s="712"/>
      <c r="CQ40" s="713"/>
      <c r="CR40" s="678">
        <v>800</v>
      </c>
      <c r="CS40" s="679"/>
      <c r="CT40" s="679"/>
      <c r="CU40" s="679"/>
      <c r="CV40" s="679"/>
      <c r="CW40" s="679"/>
      <c r="CX40" s="679"/>
      <c r="CY40" s="680"/>
      <c r="CZ40" s="681">
        <v>0</v>
      </c>
      <c r="DA40" s="699"/>
      <c r="DB40" s="699"/>
      <c r="DC40" s="700"/>
      <c r="DD40" s="684" t="s">
        <v>127</v>
      </c>
      <c r="DE40" s="679"/>
      <c r="DF40" s="679"/>
      <c r="DG40" s="679"/>
      <c r="DH40" s="679"/>
      <c r="DI40" s="679"/>
      <c r="DJ40" s="679"/>
      <c r="DK40" s="680"/>
      <c r="DL40" s="684" t="s">
        <v>128</v>
      </c>
      <c r="DM40" s="679"/>
      <c r="DN40" s="679"/>
      <c r="DO40" s="679"/>
      <c r="DP40" s="679"/>
      <c r="DQ40" s="679"/>
      <c r="DR40" s="679"/>
      <c r="DS40" s="679"/>
      <c r="DT40" s="679"/>
      <c r="DU40" s="679"/>
      <c r="DV40" s="680"/>
      <c r="DW40" s="681" t="s">
        <v>232</v>
      </c>
      <c r="DX40" s="699"/>
      <c r="DY40" s="699"/>
      <c r="DZ40" s="699"/>
      <c r="EA40" s="699"/>
      <c r="EB40" s="699"/>
      <c r="EC40" s="714"/>
    </row>
    <row r="41" spans="2:133" ht="11.25" customHeight="1" x14ac:dyDescent="0.2">
      <c r="B41" s="675" t="s">
        <v>344</v>
      </c>
      <c r="C41" s="676"/>
      <c r="D41" s="676"/>
      <c r="E41" s="676"/>
      <c r="F41" s="676"/>
      <c r="G41" s="676"/>
      <c r="H41" s="676"/>
      <c r="I41" s="676"/>
      <c r="J41" s="676"/>
      <c r="K41" s="676"/>
      <c r="L41" s="676"/>
      <c r="M41" s="676"/>
      <c r="N41" s="676"/>
      <c r="O41" s="676"/>
      <c r="P41" s="676"/>
      <c r="Q41" s="677"/>
      <c r="R41" s="678">
        <v>163000</v>
      </c>
      <c r="S41" s="679"/>
      <c r="T41" s="679"/>
      <c r="U41" s="679"/>
      <c r="V41" s="679"/>
      <c r="W41" s="679"/>
      <c r="X41" s="679"/>
      <c r="Y41" s="680"/>
      <c r="Z41" s="715">
        <v>2.7</v>
      </c>
      <c r="AA41" s="715"/>
      <c r="AB41" s="715"/>
      <c r="AC41" s="715"/>
      <c r="AD41" s="716" t="s">
        <v>232</v>
      </c>
      <c r="AE41" s="716"/>
      <c r="AF41" s="716"/>
      <c r="AG41" s="716"/>
      <c r="AH41" s="716"/>
      <c r="AI41" s="716"/>
      <c r="AJ41" s="716"/>
      <c r="AK41" s="716"/>
      <c r="AL41" s="681" t="s">
        <v>128</v>
      </c>
      <c r="AM41" s="682"/>
      <c r="AN41" s="682"/>
      <c r="AO41" s="717"/>
      <c r="AQ41" s="718" t="s">
        <v>345</v>
      </c>
      <c r="AR41" s="719"/>
      <c r="AS41" s="719"/>
      <c r="AT41" s="719"/>
      <c r="AU41" s="719"/>
      <c r="AV41" s="719"/>
      <c r="AW41" s="719"/>
      <c r="AX41" s="719"/>
      <c r="AY41" s="720"/>
      <c r="AZ41" s="678">
        <v>105904</v>
      </c>
      <c r="BA41" s="679"/>
      <c r="BB41" s="679"/>
      <c r="BC41" s="679"/>
      <c r="BD41" s="697"/>
      <c r="BE41" s="697"/>
      <c r="BF41" s="721"/>
      <c r="BG41" s="723"/>
      <c r="BH41" s="724"/>
      <c r="BI41" s="724"/>
      <c r="BJ41" s="724"/>
      <c r="BK41" s="724"/>
      <c r="BL41" s="236"/>
      <c r="BM41" s="712" t="s">
        <v>346</v>
      </c>
      <c r="BN41" s="712"/>
      <c r="BO41" s="712"/>
      <c r="BP41" s="712"/>
      <c r="BQ41" s="712"/>
      <c r="BR41" s="712"/>
      <c r="BS41" s="712"/>
      <c r="BT41" s="712"/>
      <c r="BU41" s="713"/>
      <c r="BV41" s="678">
        <v>1</v>
      </c>
      <c r="BW41" s="679"/>
      <c r="BX41" s="679"/>
      <c r="BY41" s="679"/>
      <c r="BZ41" s="679"/>
      <c r="CA41" s="679"/>
      <c r="CB41" s="722"/>
      <c r="CD41" s="711" t="s">
        <v>347</v>
      </c>
      <c r="CE41" s="712"/>
      <c r="CF41" s="712"/>
      <c r="CG41" s="712"/>
      <c r="CH41" s="712"/>
      <c r="CI41" s="712"/>
      <c r="CJ41" s="712"/>
      <c r="CK41" s="712"/>
      <c r="CL41" s="712"/>
      <c r="CM41" s="712"/>
      <c r="CN41" s="712"/>
      <c r="CO41" s="712"/>
      <c r="CP41" s="712"/>
      <c r="CQ41" s="713"/>
      <c r="CR41" s="678" t="s">
        <v>128</v>
      </c>
      <c r="CS41" s="697"/>
      <c r="CT41" s="697"/>
      <c r="CU41" s="697"/>
      <c r="CV41" s="697"/>
      <c r="CW41" s="697"/>
      <c r="CX41" s="697"/>
      <c r="CY41" s="698"/>
      <c r="CZ41" s="681" t="s">
        <v>232</v>
      </c>
      <c r="DA41" s="699"/>
      <c r="DB41" s="699"/>
      <c r="DC41" s="700"/>
      <c r="DD41" s="684" t="s">
        <v>232</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348</v>
      </c>
      <c r="C42" s="660"/>
      <c r="D42" s="660"/>
      <c r="E42" s="660"/>
      <c r="F42" s="660"/>
      <c r="G42" s="660"/>
      <c r="H42" s="660"/>
      <c r="I42" s="660"/>
      <c r="J42" s="660"/>
      <c r="K42" s="660"/>
      <c r="L42" s="660"/>
      <c r="M42" s="660"/>
      <c r="N42" s="660"/>
      <c r="O42" s="660"/>
      <c r="P42" s="660"/>
      <c r="Q42" s="661"/>
      <c r="R42" s="662">
        <v>5948385</v>
      </c>
      <c r="S42" s="701"/>
      <c r="T42" s="701"/>
      <c r="U42" s="701"/>
      <c r="V42" s="701"/>
      <c r="W42" s="701"/>
      <c r="X42" s="701"/>
      <c r="Y42" s="703"/>
      <c r="Z42" s="704">
        <v>100</v>
      </c>
      <c r="AA42" s="704"/>
      <c r="AB42" s="704"/>
      <c r="AC42" s="704"/>
      <c r="AD42" s="705">
        <v>3303753</v>
      </c>
      <c r="AE42" s="705"/>
      <c r="AF42" s="705"/>
      <c r="AG42" s="705"/>
      <c r="AH42" s="705"/>
      <c r="AI42" s="705"/>
      <c r="AJ42" s="705"/>
      <c r="AK42" s="705"/>
      <c r="AL42" s="665">
        <v>100</v>
      </c>
      <c r="AM42" s="706"/>
      <c r="AN42" s="706"/>
      <c r="AO42" s="707"/>
      <c r="AQ42" s="708" t="s">
        <v>349</v>
      </c>
      <c r="AR42" s="709"/>
      <c r="AS42" s="709"/>
      <c r="AT42" s="709"/>
      <c r="AU42" s="709"/>
      <c r="AV42" s="709"/>
      <c r="AW42" s="709"/>
      <c r="AX42" s="709"/>
      <c r="AY42" s="710"/>
      <c r="AZ42" s="662">
        <v>359753</v>
      </c>
      <c r="BA42" s="701"/>
      <c r="BB42" s="701"/>
      <c r="BC42" s="701"/>
      <c r="BD42" s="663"/>
      <c r="BE42" s="663"/>
      <c r="BF42" s="727"/>
      <c r="BG42" s="725"/>
      <c r="BH42" s="726"/>
      <c r="BI42" s="726"/>
      <c r="BJ42" s="726"/>
      <c r="BK42" s="726"/>
      <c r="BL42" s="237"/>
      <c r="BM42" s="728" t="s">
        <v>350</v>
      </c>
      <c r="BN42" s="728"/>
      <c r="BO42" s="728"/>
      <c r="BP42" s="728"/>
      <c r="BQ42" s="728"/>
      <c r="BR42" s="728"/>
      <c r="BS42" s="728"/>
      <c r="BT42" s="728"/>
      <c r="BU42" s="729"/>
      <c r="BV42" s="662">
        <v>323</v>
      </c>
      <c r="BW42" s="701"/>
      <c r="BX42" s="701"/>
      <c r="BY42" s="701"/>
      <c r="BZ42" s="701"/>
      <c r="CA42" s="701"/>
      <c r="CB42" s="702"/>
      <c r="CD42" s="675" t="s">
        <v>351</v>
      </c>
      <c r="CE42" s="676"/>
      <c r="CF42" s="676"/>
      <c r="CG42" s="676"/>
      <c r="CH42" s="676"/>
      <c r="CI42" s="676"/>
      <c r="CJ42" s="676"/>
      <c r="CK42" s="676"/>
      <c r="CL42" s="676"/>
      <c r="CM42" s="676"/>
      <c r="CN42" s="676"/>
      <c r="CO42" s="676"/>
      <c r="CP42" s="676"/>
      <c r="CQ42" s="677"/>
      <c r="CR42" s="678">
        <v>463984</v>
      </c>
      <c r="CS42" s="679"/>
      <c r="CT42" s="679"/>
      <c r="CU42" s="679"/>
      <c r="CV42" s="679"/>
      <c r="CW42" s="679"/>
      <c r="CX42" s="679"/>
      <c r="CY42" s="680"/>
      <c r="CZ42" s="681">
        <v>8.1999999999999993</v>
      </c>
      <c r="DA42" s="682"/>
      <c r="DB42" s="682"/>
      <c r="DC42" s="683"/>
      <c r="DD42" s="684">
        <v>309103</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352</v>
      </c>
      <c r="CE43" s="676"/>
      <c r="CF43" s="676"/>
      <c r="CG43" s="676"/>
      <c r="CH43" s="676"/>
      <c r="CI43" s="676"/>
      <c r="CJ43" s="676"/>
      <c r="CK43" s="676"/>
      <c r="CL43" s="676"/>
      <c r="CM43" s="676"/>
      <c r="CN43" s="676"/>
      <c r="CO43" s="676"/>
      <c r="CP43" s="676"/>
      <c r="CQ43" s="677"/>
      <c r="CR43" s="678">
        <v>33893</v>
      </c>
      <c r="CS43" s="697"/>
      <c r="CT43" s="697"/>
      <c r="CU43" s="697"/>
      <c r="CV43" s="697"/>
      <c r="CW43" s="697"/>
      <c r="CX43" s="697"/>
      <c r="CY43" s="698"/>
      <c r="CZ43" s="681">
        <v>0.6</v>
      </c>
      <c r="DA43" s="699"/>
      <c r="DB43" s="699"/>
      <c r="DC43" s="700"/>
      <c r="DD43" s="684">
        <v>33893</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300</v>
      </c>
      <c r="CE44" s="692"/>
      <c r="CF44" s="675" t="s">
        <v>353</v>
      </c>
      <c r="CG44" s="676"/>
      <c r="CH44" s="676"/>
      <c r="CI44" s="676"/>
      <c r="CJ44" s="676"/>
      <c r="CK44" s="676"/>
      <c r="CL44" s="676"/>
      <c r="CM44" s="676"/>
      <c r="CN44" s="676"/>
      <c r="CO44" s="676"/>
      <c r="CP44" s="676"/>
      <c r="CQ44" s="677"/>
      <c r="CR44" s="678">
        <v>463984</v>
      </c>
      <c r="CS44" s="679"/>
      <c r="CT44" s="679"/>
      <c r="CU44" s="679"/>
      <c r="CV44" s="679"/>
      <c r="CW44" s="679"/>
      <c r="CX44" s="679"/>
      <c r="CY44" s="680"/>
      <c r="CZ44" s="681">
        <v>8.1999999999999993</v>
      </c>
      <c r="DA44" s="682"/>
      <c r="DB44" s="682"/>
      <c r="DC44" s="683"/>
      <c r="DD44" s="684">
        <v>309103</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354</v>
      </c>
      <c r="CG45" s="676"/>
      <c r="CH45" s="676"/>
      <c r="CI45" s="676"/>
      <c r="CJ45" s="676"/>
      <c r="CK45" s="676"/>
      <c r="CL45" s="676"/>
      <c r="CM45" s="676"/>
      <c r="CN45" s="676"/>
      <c r="CO45" s="676"/>
      <c r="CP45" s="676"/>
      <c r="CQ45" s="677"/>
      <c r="CR45" s="678">
        <v>103128</v>
      </c>
      <c r="CS45" s="697"/>
      <c r="CT45" s="697"/>
      <c r="CU45" s="697"/>
      <c r="CV45" s="697"/>
      <c r="CW45" s="697"/>
      <c r="CX45" s="697"/>
      <c r="CY45" s="698"/>
      <c r="CZ45" s="681">
        <v>1.8</v>
      </c>
      <c r="DA45" s="699"/>
      <c r="DB45" s="699"/>
      <c r="DC45" s="700"/>
      <c r="DD45" s="684">
        <v>43396</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356</v>
      </c>
      <c r="CG46" s="676"/>
      <c r="CH46" s="676"/>
      <c r="CI46" s="676"/>
      <c r="CJ46" s="676"/>
      <c r="CK46" s="676"/>
      <c r="CL46" s="676"/>
      <c r="CM46" s="676"/>
      <c r="CN46" s="676"/>
      <c r="CO46" s="676"/>
      <c r="CP46" s="676"/>
      <c r="CQ46" s="677"/>
      <c r="CR46" s="678">
        <v>359078</v>
      </c>
      <c r="CS46" s="679"/>
      <c r="CT46" s="679"/>
      <c r="CU46" s="679"/>
      <c r="CV46" s="679"/>
      <c r="CW46" s="679"/>
      <c r="CX46" s="679"/>
      <c r="CY46" s="680"/>
      <c r="CZ46" s="681">
        <v>6.4</v>
      </c>
      <c r="DA46" s="682"/>
      <c r="DB46" s="682"/>
      <c r="DC46" s="683"/>
      <c r="DD46" s="684">
        <v>263929</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358</v>
      </c>
      <c r="CG47" s="676"/>
      <c r="CH47" s="676"/>
      <c r="CI47" s="676"/>
      <c r="CJ47" s="676"/>
      <c r="CK47" s="676"/>
      <c r="CL47" s="676"/>
      <c r="CM47" s="676"/>
      <c r="CN47" s="676"/>
      <c r="CO47" s="676"/>
      <c r="CP47" s="676"/>
      <c r="CQ47" s="677"/>
      <c r="CR47" s="678" t="s">
        <v>128</v>
      </c>
      <c r="CS47" s="697"/>
      <c r="CT47" s="697"/>
      <c r="CU47" s="697"/>
      <c r="CV47" s="697"/>
      <c r="CW47" s="697"/>
      <c r="CX47" s="697"/>
      <c r="CY47" s="698"/>
      <c r="CZ47" s="681" t="s">
        <v>128</v>
      </c>
      <c r="DA47" s="699"/>
      <c r="DB47" s="699"/>
      <c r="DC47" s="700"/>
      <c r="DD47" s="684" t="s">
        <v>232</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1" x14ac:dyDescent="0.2">
      <c r="B48" s="241" t="s">
        <v>359</v>
      </c>
      <c r="CD48" s="695"/>
      <c r="CE48" s="696"/>
      <c r="CF48" s="675" t="s">
        <v>360</v>
      </c>
      <c r="CG48" s="676"/>
      <c r="CH48" s="676"/>
      <c r="CI48" s="676"/>
      <c r="CJ48" s="676"/>
      <c r="CK48" s="676"/>
      <c r="CL48" s="676"/>
      <c r="CM48" s="676"/>
      <c r="CN48" s="676"/>
      <c r="CO48" s="676"/>
      <c r="CP48" s="676"/>
      <c r="CQ48" s="677"/>
      <c r="CR48" s="678" t="s">
        <v>128</v>
      </c>
      <c r="CS48" s="679"/>
      <c r="CT48" s="679"/>
      <c r="CU48" s="679"/>
      <c r="CV48" s="679"/>
      <c r="CW48" s="679"/>
      <c r="CX48" s="679"/>
      <c r="CY48" s="680"/>
      <c r="CZ48" s="681" t="s">
        <v>232</v>
      </c>
      <c r="DA48" s="682"/>
      <c r="DB48" s="682"/>
      <c r="DC48" s="683"/>
      <c r="DD48" s="684" t="s">
        <v>232</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361</v>
      </c>
      <c r="CE49" s="660"/>
      <c r="CF49" s="660"/>
      <c r="CG49" s="660"/>
      <c r="CH49" s="660"/>
      <c r="CI49" s="660"/>
      <c r="CJ49" s="660"/>
      <c r="CK49" s="660"/>
      <c r="CL49" s="660"/>
      <c r="CM49" s="660"/>
      <c r="CN49" s="660"/>
      <c r="CO49" s="660"/>
      <c r="CP49" s="660"/>
      <c r="CQ49" s="661"/>
      <c r="CR49" s="662">
        <v>5646498</v>
      </c>
      <c r="CS49" s="663"/>
      <c r="CT49" s="663"/>
      <c r="CU49" s="663"/>
      <c r="CV49" s="663"/>
      <c r="CW49" s="663"/>
      <c r="CX49" s="663"/>
      <c r="CY49" s="664"/>
      <c r="CZ49" s="665">
        <v>100</v>
      </c>
      <c r="DA49" s="666"/>
      <c r="DB49" s="666"/>
      <c r="DC49" s="667"/>
      <c r="DD49" s="668">
        <v>4214031</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wlhUOTHfuamPoIzcQwIzxyxHptbNp1jnJCn2Z1zNQXwiaCkjNLuxtBrnxUinWipv0liZsD26tGTf0kaAIKe1Jw==" saltValue="1N/nl/+BUUacPijMJoxtl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363</v>
      </c>
      <c r="DK2" s="1204"/>
      <c r="DL2" s="1204"/>
      <c r="DM2" s="1204"/>
      <c r="DN2" s="1204"/>
      <c r="DO2" s="1205"/>
      <c r="DP2" s="250"/>
      <c r="DQ2" s="1203" t="s">
        <v>364</v>
      </c>
      <c r="DR2" s="1204"/>
      <c r="DS2" s="1204"/>
      <c r="DT2" s="1204"/>
      <c r="DU2" s="1204"/>
      <c r="DV2" s="1204"/>
      <c r="DW2" s="1204"/>
      <c r="DX2" s="1204"/>
      <c r="DY2" s="1204"/>
      <c r="DZ2" s="1205"/>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6" t="s">
        <v>365</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8" t="s">
        <v>367</v>
      </c>
      <c r="B5" s="1089"/>
      <c r="C5" s="1089"/>
      <c r="D5" s="1089"/>
      <c r="E5" s="1089"/>
      <c r="F5" s="1089"/>
      <c r="G5" s="1089"/>
      <c r="H5" s="1089"/>
      <c r="I5" s="1089"/>
      <c r="J5" s="1089"/>
      <c r="K5" s="1089"/>
      <c r="L5" s="1089"/>
      <c r="M5" s="1089"/>
      <c r="N5" s="1089"/>
      <c r="O5" s="1089"/>
      <c r="P5" s="1090"/>
      <c r="Q5" s="1094" t="s">
        <v>368</v>
      </c>
      <c r="R5" s="1095"/>
      <c r="S5" s="1095"/>
      <c r="T5" s="1095"/>
      <c r="U5" s="1096"/>
      <c r="V5" s="1094" t="s">
        <v>369</v>
      </c>
      <c r="W5" s="1095"/>
      <c r="X5" s="1095"/>
      <c r="Y5" s="1095"/>
      <c r="Z5" s="1096"/>
      <c r="AA5" s="1094" t="s">
        <v>370</v>
      </c>
      <c r="AB5" s="1095"/>
      <c r="AC5" s="1095"/>
      <c r="AD5" s="1095"/>
      <c r="AE5" s="1095"/>
      <c r="AF5" s="1206" t="s">
        <v>371</v>
      </c>
      <c r="AG5" s="1095"/>
      <c r="AH5" s="1095"/>
      <c r="AI5" s="1095"/>
      <c r="AJ5" s="1110"/>
      <c r="AK5" s="1095" t="s">
        <v>372</v>
      </c>
      <c r="AL5" s="1095"/>
      <c r="AM5" s="1095"/>
      <c r="AN5" s="1095"/>
      <c r="AO5" s="1096"/>
      <c r="AP5" s="1094" t="s">
        <v>373</v>
      </c>
      <c r="AQ5" s="1095"/>
      <c r="AR5" s="1095"/>
      <c r="AS5" s="1095"/>
      <c r="AT5" s="1096"/>
      <c r="AU5" s="1094" t="s">
        <v>374</v>
      </c>
      <c r="AV5" s="1095"/>
      <c r="AW5" s="1095"/>
      <c r="AX5" s="1095"/>
      <c r="AY5" s="1110"/>
      <c r="AZ5" s="257"/>
      <c r="BA5" s="257"/>
      <c r="BB5" s="257"/>
      <c r="BC5" s="257"/>
      <c r="BD5" s="257"/>
      <c r="BE5" s="258"/>
      <c r="BF5" s="258"/>
      <c r="BG5" s="258"/>
      <c r="BH5" s="258"/>
      <c r="BI5" s="258"/>
      <c r="BJ5" s="258"/>
      <c r="BK5" s="258"/>
      <c r="BL5" s="258"/>
      <c r="BM5" s="258"/>
      <c r="BN5" s="258"/>
      <c r="BO5" s="258"/>
      <c r="BP5" s="258"/>
      <c r="BQ5" s="1088" t="s">
        <v>375</v>
      </c>
      <c r="BR5" s="1089"/>
      <c r="BS5" s="1089"/>
      <c r="BT5" s="1089"/>
      <c r="BU5" s="1089"/>
      <c r="BV5" s="1089"/>
      <c r="BW5" s="1089"/>
      <c r="BX5" s="1089"/>
      <c r="BY5" s="1089"/>
      <c r="BZ5" s="1089"/>
      <c r="CA5" s="1089"/>
      <c r="CB5" s="1089"/>
      <c r="CC5" s="1089"/>
      <c r="CD5" s="1089"/>
      <c r="CE5" s="1089"/>
      <c r="CF5" s="1089"/>
      <c r="CG5" s="1090"/>
      <c r="CH5" s="1094" t="s">
        <v>376</v>
      </c>
      <c r="CI5" s="1095"/>
      <c r="CJ5" s="1095"/>
      <c r="CK5" s="1095"/>
      <c r="CL5" s="1096"/>
      <c r="CM5" s="1094" t="s">
        <v>377</v>
      </c>
      <c r="CN5" s="1095"/>
      <c r="CO5" s="1095"/>
      <c r="CP5" s="1095"/>
      <c r="CQ5" s="1096"/>
      <c r="CR5" s="1094" t="s">
        <v>378</v>
      </c>
      <c r="CS5" s="1095"/>
      <c r="CT5" s="1095"/>
      <c r="CU5" s="1095"/>
      <c r="CV5" s="1096"/>
      <c r="CW5" s="1094" t="s">
        <v>379</v>
      </c>
      <c r="CX5" s="1095"/>
      <c r="CY5" s="1095"/>
      <c r="CZ5" s="1095"/>
      <c r="DA5" s="1096"/>
      <c r="DB5" s="1094" t="s">
        <v>380</v>
      </c>
      <c r="DC5" s="1095"/>
      <c r="DD5" s="1095"/>
      <c r="DE5" s="1095"/>
      <c r="DF5" s="1096"/>
      <c r="DG5" s="1191" t="s">
        <v>381</v>
      </c>
      <c r="DH5" s="1192"/>
      <c r="DI5" s="1192"/>
      <c r="DJ5" s="1192"/>
      <c r="DK5" s="1193"/>
      <c r="DL5" s="1191" t="s">
        <v>382</v>
      </c>
      <c r="DM5" s="1192"/>
      <c r="DN5" s="1192"/>
      <c r="DO5" s="1192"/>
      <c r="DP5" s="1193"/>
      <c r="DQ5" s="1094" t="s">
        <v>383</v>
      </c>
      <c r="DR5" s="1095"/>
      <c r="DS5" s="1095"/>
      <c r="DT5" s="1095"/>
      <c r="DU5" s="1096"/>
      <c r="DV5" s="1094" t="s">
        <v>374</v>
      </c>
      <c r="DW5" s="1095"/>
      <c r="DX5" s="1095"/>
      <c r="DY5" s="1095"/>
      <c r="DZ5" s="1110"/>
      <c r="EA5" s="255"/>
    </row>
    <row r="6" spans="1:131" s="256"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2">
      <c r="A7" s="259">
        <v>1</v>
      </c>
      <c r="B7" s="1143" t="s">
        <v>384</v>
      </c>
      <c r="C7" s="1144"/>
      <c r="D7" s="1144"/>
      <c r="E7" s="1144"/>
      <c r="F7" s="1144"/>
      <c r="G7" s="1144"/>
      <c r="H7" s="1144"/>
      <c r="I7" s="1144"/>
      <c r="J7" s="1144"/>
      <c r="K7" s="1144"/>
      <c r="L7" s="1144"/>
      <c r="M7" s="1144"/>
      <c r="N7" s="1144"/>
      <c r="O7" s="1144"/>
      <c r="P7" s="1145"/>
      <c r="Q7" s="1197">
        <v>5880.5</v>
      </c>
      <c r="R7" s="1198"/>
      <c r="S7" s="1198"/>
      <c r="T7" s="1198"/>
      <c r="U7" s="1198"/>
      <c r="V7" s="1198">
        <v>5579.6</v>
      </c>
      <c r="W7" s="1198"/>
      <c r="X7" s="1198"/>
      <c r="Y7" s="1198"/>
      <c r="Z7" s="1198"/>
      <c r="AA7" s="1198">
        <v>300.89999999999998</v>
      </c>
      <c r="AB7" s="1198"/>
      <c r="AC7" s="1198"/>
      <c r="AD7" s="1198"/>
      <c r="AE7" s="1199"/>
      <c r="AF7" s="1200">
        <v>254</v>
      </c>
      <c r="AG7" s="1201"/>
      <c r="AH7" s="1201"/>
      <c r="AI7" s="1201"/>
      <c r="AJ7" s="1202"/>
      <c r="AK7" s="1184">
        <v>337.4</v>
      </c>
      <c r="AL7" s="1185"/>
      <c r="AM7" s="1185"/>
      <c r="AN7" s="1185"/>
      <c r="AO7" s="1185"/>
      <c r="AP7" s="1185">
        <v>2260.6</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579</v>
      </c>
      <c r="BT7" s="1189"/>
      <c r="BU7" s="1189"/>
      <c r="BV7" s="1189"/>
      <c r="BW7" s="1189"/>
      <c r="BX7" s="1189"/>
      <c r="BY7" s="1189"/>
      <c r="BZ7" s="1189"/>
      <c r="CA7" s="1189"/>
      <c r="CB7" s="1189"/>
      <c r="CC7" s="1189"/>
      <c r="CD7" s="1189"/>
      <c r="CE7" s="1189"/>
      <c r="CF7" s="1189"/>
      <c r="CG7" s="1190"/>
      <c r="CH7" s="1181">
        <v>0</v>
      </c>
      <c r="CI7" s="1182"/>
      <c r="CJ7" s="1182"/>
      <c r="CK7" s="1182"/>
      <c r="CL7" s="1183"/>
      <c r="CM7" s="1181">
        <v>15</v>
      </c>
      <c r="CN7" s="1182"/>
      <c r="CO7" s="1182"/>
      <c r="CP7" s="1182"/>
      <c r="CQ7" s="1183"/>
      <c r="CR7" s="1181">
        <v>5</v>
      </c>
      <c r="CS7" s="1182"/>
      <c r="CT7" s="1182"/>
      <c r="CU7" s="1182"/>
      <c r="CV7" s="1183"/>
      <c r="CW7" s="1181" t="s">
        <v>588</v>
      </c>
      <c r="CX7" s="1182"/>
      <c r="CY7" s="1182"/>
      <c r="CZ7" s="1182"/>
      <c r="DA7" s="1183"/>
      <c r="DB7" s="1181" t="s">
        <v>588</v>
      </c>
      <c r="DC7" s="1182"/>
      <c r="DD7" s="1182"/>
      <c r="DE7" s="1182"/>
      <c r="DF7" s="1183"/>
      <c r="DG7" s="1181" t="s">
        <v>588</v>
      </c>
      <c r="DH7" s="1182"/>
      <c r="DI7" s="1182"/>
      <c r="DJ7" s="1182"/>
      <c r="DK7" s="1183"/>
      <c r="DL7" s="1181" t="s">
        <v>588</v>
      </c>
      <c r="DM7" s="1182"/>
      <c r="DN7" s="1182"/>
      <c r="DO7" s="1182"/>
      <c r="DP7" s="1183"/>
      <c r="DQ7" s="1181" t="s">
        <v>588</v>
      </c>
      <c r="DR7" s="1182"/>
      <c r="DS7" s="1182"/>
      <c r="DT7" s="1182"/>
      <c r="DU7" s="1183"/>
      <c r="DV7" s="1208"/>
      <c r="DW7" s="1209"/>
      <c r="DX7" s="1209"/>
      <c r="DY7" s="1209"/>
      <c r="DZ7" s="1210"/>
      <c r="EA7" s="255"/>
    </row>
    <row r="8" spans="1:131" s="256" customFormat="1" ht="26.25" customHeight="1" x14ac:dyDescent="0.2">
      <c r="A8" s="262">
        <v>2</v>
      </c>
      <c r="B8" s="1130" t="s">
        <v>385</v>
      </c>
      <c r="C8" s="1131"/>
      <c r="D8" s="1131"/>
      <c r="E8" s="1131"/>
      <c r="F8" s="1131"/>
      <c r="G8" s="1131"/>
      <c r="H8" s="1131"/>
      <c r="I8" s="1131"/>
      <c r="J8" s="1131"/>
      <c r="K8" s="1131"/>
      <c r="L8" s="1131"/>
      <c r="M8" s="1131"/>
      <c r="N8" s="1131"/>
      <c r="O8" s="1131"/>
      <c r="P8" s="1132"/>
      <c r="Q8" s="1136">
        <v>10.3</v>
      </c>
      <c r="R8" s="1137"/>
      <c r="S8" s="1137"/>
      <c r="T8" s="1137"/>
      <c r="U8" s="1137"/>
      <c r="V8" s="1137">
        <v>9.6999999999999993</v>
      </c>
      <c r="W8" s="1137"/>
      <c r="X8" s="1137"/>
      <c r="Y8" s="1137"/>
      <c r="Z8" s="1137"/>
      <c r="AA8" s="1137">
        <v>0.6</v>
      </c>
      <c r="AB8" s="1137"/>
      <c r="AC8" s="1137"/>
      <c r="AD8" s="1137"/>
      <c r="AE8" s="1138"/>
      <c r="AF8" s="1112">
        <v>1</v>
      </c>
      <c r="AG8" s="1113"/>
      <c r="AH8" s="1113"/>
      <c r="AI8" s="1113"/>
      <c r="AJ8" s="1114"/>
      <c r="AK8" s="1179">
        <v>0.03</v>
      </c>
      <c r="AL8" s="1180"/>
      <c r="AM8" s="1180"/>
      <c r="AN8" s="1180"/>
      <c r="AO8" s="1180"/>
      <c r="AP8" s="1180">
        <v>12.9</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2">
      <c r="A9" s="262">
        <v>3</v>
      </c>
      <c r="B9" s="1130" t="s">
        <v>386</v>
      </c>
      <c r="C9" s="1131"/>
      <c r="D9" s="1131"/>
      <c r="E9" s="1131"/>
      <c r="F9" s="1131"/>
      <c r="G9" s="1131"/>
      <c r="H9" s="1131"/>
      <c r="I9" s="1131"/>
      <c r="J9" s="1131"/>
      <c r="K9" s="1131"/>
      <c r="L9" s="1131"/>
      <c r="M9" s="1131"/>
      <c r="N9" s="1131"/>
      <c r="O9" s="1131"/>
      <c r="P9" s="1132"/>
      <c r="Q9" s="1136">
        <v>120</v>
      </c>
      <c r="R9" s="1137"/>
      <c r="S9" s="1137"/>
      <c r="T9" s="1137"/>
      <c r="U9" s="1137"/>
      <c r="V9" s="1137">
        <v>119.7</v>
      </c>
      <c r="W9" s="1137"/>
      <c r="X9" s="1137"/>
      <c r="Y9" s="1137"/>
      <c r="Z9" s="1137"/>
      <c r="AA9" s="1137">
        <v>0.3</v>
      </c>
      <c r="AB9" s="1137"/>
      <c r="AC9" s="1137"/>
      <c r="AD9" s="1137"/>
      <c r="AE9" s="1138"/>
      <c r="AF9" s="1112">
        <v>0</v>
      </c>
      <c r="AG9" s="1113"/>
      <c r="AH9" s="1113"/>
      <c r="AI9" s="1113"/>
      <c r="AJ9" s="1114"/>
      <c r="AK9" s="1179">
        <v>63.4</v>
      </c>
      <c r="AL9" s="1180"/>
      <c r="AM9" s="1180"/>
      <c r="AN9" s="1180"/>
      <c r="AO9" s="1180"/>
      <c r="AP9" s="1180" t="s">
        <v>575</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2">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2">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2">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2">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2">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2">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2">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2">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2">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2">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2">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5">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2">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387</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5">
      <c r="A23" s="265" t="s">
        <v>388</v>
      </c>
      <c r="B23" s="1037" t="s">
        <v>389</v>
      </c>
      <c r="C23" s="1038"/>
      <c r="D23" s="1038"/>
      <c r="E23" s="1038"/>
      <c r="F23" s="1038"/>
      <c r="G23" s="1038"/>
      <c r="H23" s="1038"/>
      <c r="I23" s="1038"/>
      <c r="J23" s="1038"/>
      <c r="K23" s="1038"/>
      <c r="L23" s="1038"/>
      <c r="M23" s="1038"/>
      <c r="N23" s="1038"/>
      <c r="O23" s="1038"/>
      <c r="P23" s="1039"/>
      <c r="Q23" s="1161">
        <v>5947</v>
      </c>
      <c r="R23" s="1162"/>
      <c r="S23" s="1162"/>
      <c r="T23" s="1162"/>
      <c r="U23" s="1162"/>
      <c r="V23" s="1162">
        <v>5646</v>
      </c>
      <c r="W23" s="1162"/>
      <c r="X23" s="1162"/>
      <c r="Y23" s="1162"/>
      <c r="Z23" s="1162"/>
      <c r="AA23" s="1162">
        <v>302</v>
      </c>
      <c r="AB23" s="1162"/>
      <c r="AC23" s="1162"/>
      <c r="AD23" s="1162"/>
      <c r="AE23" s="1163"/>
      <c r="AF23" s="1164">
        <v>255</v>
      </c>
      <c r="AG23" s="1162"/>
      <c r="AH23" s="1162"/>
      <c r="AI23" s="1162"/>
      <c r="AJ23" s="1165"/>
      <c r="AK23" s="1166"/>
      <c r="AL23" s="1167"/>
      <c r="AM23" s="1167"/>
      <c r="AN23" s="1167"/>
      <c r="AO23" s="1167"/>
      <c r="AP23" s="1162">
        <v>2274</v>
      </c>
      <c r="AQ23" s="1162"/>
      <c r="AR23" s="1162"/>
      <c r="AS23" s="1162"/>
      <c r="AT23" s="1162"/>
      <c r="AU23" s="1168"/>
      <c r="AV23" s="1168"/>
      <c r="AW23" s="1168"/>
      <c r="AX23" s="1168"/>
      <c r="AY23" s="1169"/>
      <c r="AZ23" s="1158" t="s">
        <v>390</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2">
      <c r="A24" s="1157" t="s">
        <v>391</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5">
      <c r="A25" s="1156" t="s">
        <v>392</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2">
      <c r="A26" s="1088" t="s">
        <v>367</v>
      </c>
      <c r="B26" s="1089"/>
      <c r="C26" s="1089"/>
      <c r="D26" s="1089"/>
      <c r="E26" s="1089"/>
      <c r="F26" s="1089"/>
      <c r="G26" s="1089"/>
      <c r="H26" s="1089"/>
      <c r="I26" s="1089"/>
      <c r="J26" s="1089"/>
      <c r="K26" s="1089"/>
      <c r="L26" s="1089"/>
      <c r="M26" s="1089"/>
      <c r="N26" s="1089"/>
      <c r="O26" s="1089"/>
      <c r="P26" s="1090"/>
      <c r="Q26" s="1094" t="s">
        <v>393</v>
      </c>
      <c r="R26" s="1095"/>
      <c r="S26" s="1095"/>
      <c r="T26" s="1095"/>
      <c r="U26" s="1096"/>
      <c r="V26" s="1094" t="s">
        <v>394</v>
      </c>
      <c r="W26" s="1095"/>
      <c r="X26" s="1095"/>
      <c r="Y26" s="1095"/>
      <c r="Z26" s="1096"/>
      <c r="AA26" s="1094" t="s">
        <v>395</v>
      </c>
      <c r="AB26" s="1095"/>
      <c r="AC26" s="1095"/>
      <c r="AD26" s="1095"/>
      <c r="AE26" s="1095"/>
      <c r="AF26" s="1152" t="s">
        <v>396</v>
      </c>
      <c r="AG26" s="1101"/>
      <c r="AH26" s="1101"/>
      <c r="AI26" s="1101"/>
      <c r="AJ26" s="1153"/>
      <c r="AK26" s="1095" t="s">
        <v>397</v>
      </c>
      <c r="AL26" s="1095"/>
      <c r="AM26" s="1095"/>
      <c r="AN26" s="1095"/>
      <c r="AO26" s="1096"/>
      <c r="AP26" s="1094" t="s">
        <v>398</v>
      </c>
      <c r="AQ26" s="1095"/>
      <c r="AR26" s="1095"/>
      <c r="AS26" s="1095"/>
      <c r="AT26" s="1096"/>
      <c r="AU26" s="1094" t="s">
        <v>399</v>
      </c>
      <c r="AV26" s="1095"/>
      <c r="AW26" s="1095"/>
      <c r="AX26" s="1095"/>
      <c r="AY26" s="1096"/>
      <c r="AZ26" s="1094" t="s">
        <v>400</v>
      </c>
      <c r="BA26" s="1095"/>
      <c r="BB26" s="1095"/>
      <c r="BC26" s="1095"/>
      <c r="BD26" s="1096"/>
      <c r="BE26" s="1094" t="s">
        <v>374</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2">
      <c r="A28" s="267">
        <v>1</v>
      </c>
      <c r="B28" s="1143" t="s">
        <v>401</v>
      </c>
      <c r="C28" s="1144"/>
      <c r="D28" s="1144"/>
      <c r="E28" s="1144"/>
      <c r="F28" s="1144"/>
      <c r="G28" s="1144"/>
      <c r="H28" s="1144"/>
      <c r="I28" s="1144"/>
      <c r="J28" s="1144"/>
      <c r="K28" s="1144"/>
      <c r="L28" s="1144"/>
      <c r="M28" s="1144"/>
      <c r="N28" s="1144"/>
      <c r="O28" s="1144"/>
      <c r="P28" s="1145"/>
      <c r="Q28" s="1146">
        <v>1485</v>
      </c>
      <c r="R28" s="1147"/>
      <c r="S28" s="1147"/>
      <c r="T28" s="1147"/>
      <c r="U28" s="1147"/>
      <c r="V28" s="1147">
        <v>1452.4</v>
      </c>
      <c r="W28" s="1147"/>
      <c r="X28" s="1147"/>
      <c r="Y28" s="1147"/>
      <c r="Z28" s="1147"/>
      <c r="AA28" s="1147">
        <v>32.5</v>
      </c>
      <c r="AB28" s="1147"/>
      <c r="AC28" s="1147"/>
      <c r="AD28" s="1147"/>
      <c r="AE28" s="1148"/>
      <c r="AF28" s="1149">
        <v>33</v>
      </c>
      <c r="AG28" s="1147"/>
      <c r="AH28" s="1147"/>
      <c r="AI28" s="1147"/>
      <c r="AJ28" s="1150"/>
      <c r="AK28" s="1151">
        <v>86.5</v>
      </c>
      <c r="AL28" s="1139"/>
      <c r="AM28" s="1139"/>
      <c r="AN28" s="1139"/>
      <c r="AO28" s="1139"/>
      <c r="AP28" s="1139" t="s">
        <v>574</v>
      </c>
      <c r="AQ28" s="1139"/>
      <c r="AR28" s="1139"/>
      <c r="AS28" s="1139"/>
      <c r="AT28" s="1139"/>
      <c r="AU28" s="1139" t="s">
        <v>575</v>
      </c>
      <c r="AV28" s="1139"/>
      <c r="AW28" s="1139"/>
      <c r="AX28" s="1139"/>
      <c r="AY28" s="1139"/>
      <c r="AZ28" s="1140" t="s">
        <v>575</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2">
      <c r="A29" s="267">
        <v>2</v>
      </c>
      <c r="B29" s="1130" t="s">
        <v>402</v>
      </c>
      <c r="C29" s="1131"/>
      <c r="D29" s="1131"/>
      <c r="E29" s="1131"/>
      <c r="F29" s="1131"/>
      <c r="G29" s="1131"/>
      <c r="H29" s="1131"/>
      <c r="I29" s="1131"/>
      <c r="J29" s="1131"/>
      <c r="K29" s="1131"/>
      <c r="L29" s="1131"/>
      <c r="M29" s="1131"/>
      <c r="N29" s="1131"/>
      <c r="O29" s="1131"/>
      <c r="P29" s="1132"/>
      <c r="Q29" s="1136">
        <v>1157.3</v>
      </c>
      <c r="R29" s="1137"/>
      <c r="S29" s="1137"/>
      <c r="T29" s="1137"/>
      <c r="U29" s="1137"/>
      <c r="V29" s="1137">
        <v>1139.3</v>
      </c>
      <c r="W29" s="1137"/>
      <c r="X29" s="1137"/>
      <c r="Y29" s="1137"/>
      <c r="Z29" s="1137"/>
      <c r="AA29" s="1137">
        <v>18</v>
      </c>
      <c r="AB29" s="1137"/>
      <c r="AC29" s="1137"/>
      <c r="AD29" s="1137"/>
      <c r="AE29" s="1138"/>
      <c r="AF29" s="1112">
        <v>18</v>
      </c>
      <c r="AG29" s="1113"/>
      <c r="AH29" s="1113"/>
      <c r="AI29" s="1113"/>
      <c r="AJ29" s="1114"/>
      <c r="AK29" s="1073">
        <v>165.5</v>
      </c>
      <c r="AL29" s="1064"/>
      <c r="AM29" s="1064"/>
      <c r="AN29" s="1064"/>
      <c r="AO29" s="1064"/>
      <c r="AP29" s="1064" t="s">
        <v>576</v>
      </c>
      <c r="AQ29" s="1064"/>
      <c r="AR29" s="1064"/>
      <c r="AS29" s="1064"/>
      <c r="AT29" s="1064"/>
      <c r="AU29" s="1064" t="s">
        <v>575</v>
      </c>
      <c r="AV29" s="1064"/>
      <c r="AW29" s="1064"/>
      <c r="AX29" s="1064"/>
      <c r="AY29" s="1064"/>
      <c r="AZ29" s="1135" t="s">
        <v>577</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2">
      <c r="A30" s="267">
        <v>3</v>
      </c>
      <c r="B30" s="1130" t="s">
        <v>403</v>
      </c>
      <c r="C30" s="1131"/>
      <c r="D30" s="1131"/>
      <c r="E30" s="1131"/>
      <c r="F30" s="1131"/>
      <c r="G30" s="1131"/>
      <c r="H30" s="1131"/>
      <c r="I30" s="1131"/>
      <c r="J30" s="1131"/>
      <c r="K30" s="1131"/>
      <c r="L30" s="1131"/>
      <c r="M30" s="1131"/>
      <c r="N30" s="1131"/>
      <c r="O30" s="1131"/>
      <c r="P30" s="1132"/>
      <c r="Q30" s="1136">
        <v>130.5</v>
      </c>
      <c r="R30" s="1137"/>
      <c r="S30" s="1137"/>
      <c r="T30" s="1137"/>
      <c r="U30" s="1137"/>
      <c r="V30" s="1137">
        <v>130.5</v>
      </c>
      <c r="W30" s="1137"/>
      <c r="X30" s="1137"/>
      <c r="Y30" s="1137"/>
      <c r="Z30" s="1137"/>
      <c r="AA30" s="1137">
        <v>0</v>
      </c>
      <c r="AB30" s="1137"/>
      <c r="AC30" s="1137"/>
      <c r="AD30" s="1137"/>
      <c r="AE30" s="1138"/>
      <c r="AF30" s="1112" t="s">
        <v>404</v>
      </c>
      <c r="AG30" s="1113"/>
      <c r="AH30" s="1113"/>
      <c r="AI30" s="1113"/>
      <c r="AJ30" s="1114"/>
      <c r="AK30" s="1073">
        <v>33.1</v>
      </c>
      <c r="AL30" s="1064"/>
      <c r="AM30" s="1064"/>
      <c r="AN30" s="1064"/>
      <c r="AO30" s="1064"/>
      <c r="AP30" s="1064" t="s">
        <v>575</v>
      </c>
      <c r="AQ30" s="1064"/>
      <c r="AR30" s="1064"/>
      <c r="AS30" s="1064"/>
      <c r="AT30" s="1064"/>
      <c r="AU30" s="1064" t="s">
        <v>574</v>
      </c>
      <c r="AV30" s="1064"/>
      <c r="AW30" s="1064"/>
      <c r="AX30" s="1064"/>
      <c r="AY30" s="1064"/>
      <c r="AZ30" s="1135" t="s">
        <v>575</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2">
      <c r="A31" s="267">
        <v>4</v>
      </c>
      <c r="B31" s="1130" t="s">
        <v>405</v>
      </c>
      <c r="C31" s="1131"/>
      <c r="D31" s="1131"/>
      <c r="E31" s="1131"/>
      <c r="F31" s="1131"/>
      <c r="G31" s="1131"/>
      <c r="H31" s="1131"/>
      <c r="I31" s="1131"/>
      <c r="J31" s="1131"/>
      <c r="K31" s="1131"/>
      <c r="L31" s="1131"/>
      <c r="M31" s="1131"/>
      <c r="N31" s="1131"/>
      <c r="O31" s="1131"/>
      <c r="P31" s="1132"/>
      <c r="Q31" s="1136">
        <v>293</v>
      </c>
      <c r="R31" s="1137"/>
      <c r="S31" s="1137"/>
      <c r="T31" s="1137"/>
      <c r="U31" s="1137"/>
      <c r="V31" s="1137">
        <v>256</v>
      </c>
      <c r="W31" s="1137"/>
      <c r="X31" s="1137"/>
      <c r="Y31" s="1137"/>
      <c r="Z31" s="1137"/>
      <c r="AA31" s="1137">
        <v>37</v>
      </c>
      <c r="AB31" s="1137"/>
      <c r="AC31" s="1137"/>
      <c r="AD31" s="1137"/>
      <c r="AE31" s="1138"/>
      <c r="AF31" s="1112">
        <v>495</v>
      </c>
      <c r="AG31" s="1113"/>
      <c r="AH31" s="1113"/>
      <c r="AI31" s="1113"/>
      <c r="AJ31" s="1114"/>
      <c r="AK31" s="1073">
        <v>2</v>
      </c>
      <c r="AL31" s="1064"/>
      <c r="AM31" s="1064"/>
      <c r="AN31" s="1064"/>
      <c r="AO31" s="1064"/>
      <c r="AP31" s="1064">
        <v>302</v>
      </c>
      <c r="AQ31" s="1064"/>
      <c r="AR31" s="1064"/>
      <c r="AS31" s="1064"/>
      <c r="AT31" s="1064"/>
      <c r="AU31" s="1064">
        <v>4</v>
      </c>
      <c r="AV31" s="1064"/>
      <c r="AW31" s="1064"/>
      <c r="AX31" s="1064"/>
      <c r="AY31" s="1064"/>
      <c r="AZ31" s="1135" t="s">
        <v>575</v>
      </c>
      <c r="BA31" s="1135"/>
      <c r="BB31" s="1135"/>
      <c r="BC31" s="1135"/>
      <c r="BD31" s="1135"/>
      <c r="BE31" s="1125" t="s">
        <v>406</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2">
      <c r="A32" s="267">
        <v>5</v>
      </c>
      <c r="B32" s="1130" t="s">
        <v>407</v>
      </c>
      <c r="C32" s="1131"/>
      <c r="D32" s="1131"/>
      <c r="E32" s="1131"/>
      <c r="F32" s="1131"/>
      <c r="G32" s="1131"/>
      <c r="H32" s="1131"/>
      <c r="I32" s="1131"/>
      <c r="J32" s="1131"/>
      <c r="K32" s="1131"/>
      <c r="L32" s="1131"/>
      <c r="M32" s="1131"/>
      <c r="N32" s="1131"/>
      <c r="O32" s="1131"/>
      <c r="P32" s="1132"/>
      <c r="Q32" s="1136">
        <v>416.6</v>
      </c>
      <c r="R32" s="1137"/>
      <c r="S32" s="1137"/>
      <c r="T32" s="1137"/>
      <c r="U32" s="1137"/>
      <c r="V32" s="1137">
        <v>416.6</v>
      </c>
      <c r="W32" s="1137"/>
      <c r="X32" s="1137"/>
      <c r="Y32" s="1137"/>
      <c r="Z32" s="1137"/>
      <c r="AA32" s="1137" t="s">
        <v>575</v>
      </c>
      <c r="AB32" s="1137"/>
      <c r="AC32" s="1137"/>
      <c r="AD32" s="1137"/>
      <c r="AE32" s="1138"/>
      <c r="AF32" s="1112" t="s">
        <v>128</v>
      </c>
      <c r="AG32" s="1113"/>
      <c r="AH32" s="1113"/>
      <c r="AI32" s="1113"/>
      <c r="AJ32" s="1114"/>
      <c r="AK32" s="1073">
        <v>172.6</v>
      </c>
      <c r="AL32" s="1064"/>
      <c r="AM32" s="1064"/>
      <c r="AN32" s="1064"/>
      <c r="AO32" s="1064"/>
      <c r="AP32" s="1064">
        <v>2373.4</v>
      </c>
      <c r="AQ32" s="1064"/>
      <c r="AR32" s="1064"/>
      <c r="AS32" s="1064"/>
      <c r="AT32" s="1064"/>
      <c r="AU32" s="1064">
        <v>2055</v>
      </c>
      <c r="AV32" s="1064"/>
      <c r="AW32" s="1064"/>
      <c r="AX32" s="1064"/>
      <c r="AY32" s="1064"/>
      <c r="AZ32" s="1135" t="s">
        <v>578</v>
      </c>
      <c r="BA32" s="1135"/>
      <c r="BB32" s="1135"/>
      <c r="BC32" s="1135"/>
      <c r="BD32" s="1135"/>
      <c r="BE32" s="1125" t="s">
        <v>408</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2">
      <c r="A33" s="267">
        <v>6</v>
      </c>
      <c r="B33" s="1130" t="s">
        <v>409</v>
      </c>
      <c r="C33" s="1131"/>
      <c r="D33" s="1131"/>
      <c r="E33" s="1131"/>
      <c r="F33" s="1131"/>
      <c r="G33" s="1131"/>
      <c r="H33" s="1131"/>
      <c r="I33" s="1131"/>
      <c r="J33" s="1131"/>
      <c r="K33" s="1131"/>
      <c r="L33" s="1131"/>
      <c r="M33" s="1131"/>
      <c r="N33" s="1131"/>
      <c r="O33" s="1131"/>
      <c r="P33" s="1132"/>
      <c r="Q33" s="1136">
        <v>180</v>
      </c>
      <c r="R33" s="1137"/>
      <c r="S33" s="1137"/>
      <c r="T33" s="1137"/>
      <c r="U33" s="1137"/>
      <c r="V33" s="1137">
        <v>180</v>
      </c>
      <c r="W33" s="1137"/>
      <c r="X33" s="1137"/>
      <c r="Y33" s="1137"/>
      <c r="Z33" s="1137"/>
      <c r="AA33" s="1137">
        <v>0</v>
      </c>
      <c r="AB33" s="1137"/>
      <c r="AC33" s="1137"/>
      <c r="AD33" s="1137"/>
      <c r="AE33" s="1138"/>
      <c r="AF33" s="1112">
        <v>-1</v>
      </c>
      <c r="AG33" s="1113"/>
      <c r="AH33" s="1113"/>
      <c r="AI33" s="1113"/>
      <c r="AJ33" s="1114"/>
      <c r="AK33" s="1073">
        <v>134.19999999999999</v>
      </c>
      <c r="AL33" s="1064"/>
      <c r="AM33" s="1064"/>
      <c r="AN33" s="1064"/>
      <c r="AO33" s="1064"/>
      <c r="AP33" s="1064">
        <v>1377.7</v>
      </c>
      <c r="AQ33" s="1064"/>
      <c r="AR33" s="1064"/>
      <c r="AS33" s="1064"/>
      <c r="AT33" s="1064"/>
      <c r="AU33" s="1064">
        <v>1377.7</v>
      </c>
      <c r="AV33" s="1064"/>
      <c r="AW33" s="1064"/>
      <c r="AX33" s="1064"/>
      <c r="AY33" s="1064"/>
      <c r="AZ33" s="1135">
        <v>3.8</v>
      </c>
      <c r="BA33" s="1135"/>
      <c r="BB33" s="1135"/>
      <c r="BC33" s="1135"/>
      <c r="BD33" s="1135"/>
      <c r="BE33" s="1125" t="s">
        <v>408</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2">
      <c r="A34" s="267">
        <v>7</v>
      </c>
      <c r="B34" s="1130" t="s">
        <v>410</v>
      </c>
      <c r="C34" s="1131"/>
      <c r="D34" s="1131"/>
      <c r="E34" s="1131"/>
      <c r="F34" s="1131"/>
      <c r="G34" s="1131"/>
      <c r="H34" s="1131"/>
      <c r="I34" s="1131"/>
      <c r="J34" s="1131"/>
      <c r="K34" s="1131"/>
      <c r="L34" s="1131"/>
      <c r="M34" s="1131"/>
      <c r="N34" s="1131"/>
      <c r="O34" s="1131"/>
      <c r="P34" s="1132"/>
      <c r="Q34" s="1136">
        <v>31</v>
      </c>
      <c r="R34" s="1137"/>
      <c r="S34" s="1137"/>
      <c r="T34" s="1137"/>
      <c r="U34" s="1137"/>
      <c r="V34" s="1137">
        <v>31</v>
      </c>
      <c r="W34" s="1137"/>
      <c r="X34" s="1137"/>
      <c r="Y34" s="1137"/>
      <c r="Z34" s="1137"/>
      <c r="AA34" s="1137">
        <v>0</v>
      </c>
      <c r="AB34" s="1137"/>
      <c r="AC34" s="1137"/>
      <c r="AD34" s="1137"/>
      <c r="AE34" s="1138"/>
      <c r="AF34" s="1112" t="s">
        <v>128</v>
      </c>
      <c r="AG34" s="1113"/>
      <c r="AH34" s="1113"/>
      <c r="AI34" s="1113"/>
      <c r="AJ34" s="1114"/>
      <c r="AK34" s="1073" t="s">
        <v>575</v>
      </c>
      <c r="AL34" s="1064"/>
      <c r="AM34" s="1064"/>
      <c r="AN34" s="1064"/>
      <c r="AO34" s="1064"/>
      <c r="AP34" s="1064" t="s">
        <v>575</v>
      </c>
      <c r="AQ34" s="1064"/>
      <c r="AR34" s="1064"/>
      <c r="AS34" s="1064"/>
      <c r="AT34" s="1064"/>
      <c r="AU34" s="1064" t="s">
        <v>575</v>
      </c>
      <c r="AV34" s="1064"/>
      <c r="AW34" s="1064"/>
      <c r="AX34" s="1064"/>
      <c r="AY34" s="1064"/>
      <c r="AZ34" s="1135" t="s">
        <v>575</v>
      </c>
      <c r="BA34" s="1135"/>
      <c r="BB34" s="1135"/>
      <c r="BC34" s="1135"/>
      <c r="BD34" s="1135"/>
      <c r="BE34" s="1125" t="s">
        <v>408</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2">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2">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2">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2">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2">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2">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2">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2">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2">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2">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2">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2">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2">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2">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2">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2">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2">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2">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2">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2">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2">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2">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2">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2">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2">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2">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5">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2">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411</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5">
      <c r="A63" s="265" t="s">
        <v>388</v>
      </c>
      <c r="B63" s="1037" t="s">
        <v>412</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544</v>
      </c>
      <c r="AG63" s="1052"/>
      <c r="AH63" s="1052"/>
      <c r="AI63" s="1052"/>
      <c r="AJ63" s="1123"/>
      <c r="AK63" s="1124"/>
      <c r="AL63" s="1056"/>
      <c r="AM63" s="1056"/>
      <c r="AN63" s="1056"/>
      <c r="AO63" s="1056"/>
      <c r="AP63" s="1052">
        <f>AP31+AP32+AP33</f>
        <v>4053.1000000000004</v>
      </c>
      <c r="AQ63" s="1052"/>
      <c r="AR63" s="1052"/>
      <c r="AS63" s="1052"/>
      <c r="AT63" s="1052"/>
      <c r="AU63" s="1052">
        <v>3437</v>
      </c>
      <c r="AV63" s="1052"/>
      <c r="AW63" s="1052"/>
      <c r="AX63" s="1052"/>
      <c r="AY63" s="1052"/>
      <c r="AZ63" s="1118"/>
      <c r="BA63" s="1118"/>
      <c r="BB63" s="1118"/>
      <c r="BC63" s="1118"/>
      <c r="BD63" s="1118"/>
      <c r="BE63" s="1053"/>
      <c r="BF63" s="1053"/>
      <c r="BG63" s="1053"/>
      <c r="BH63" s="1053"/>
      <c r="BI63" s="1054"/>
      <c r="BJ63" s="1119" t="s">
        <v>128</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5">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2">
      <c r="A66" s="1088" t="s">
        <v>414</v>
      </c>
      <c r="B66" s="1089"/>
      <c r="C66" s="1089"/>
      <c r="D66" s="1089"/>
      <c r="E66" s="1089"/>
      <c r="F66" s="1089"/>
      <c r="G66" s="1089"/>
      <c r="H66" s="1089"/>
      <c r="I66" s="1089"/>
      <c r="J66" s="1089"/>
      <c r="K66" s="1089"/>
      <c r="L66" s="1089"/>
      <c r="M66" s="1089"/>
      <c r="N66" s="1089"/>
      <c r="O66" s="1089"/>
      <c r="P66" s="1090"/>
      <c r="Q66" s="1094" t="s">
        <v>415</v>
      </c>
      <c r="R66" s="1095"/>
      <c r="S66" s="1095"/>
      <c r="T66" s="1095"/>
      <c r="U66" s="1096"/>
      <c r="V66" s="1094" t="s">
        <v>394</v>
      </c>
      <c r="W66" s="1095"/>
      <c r="X66" s="1095"/>
      <c r="Y66" s="1095"/>
      <c r="Z66" s="1096"/>
      <c r="AA66" s="1094" t="s">
        <v>395</v>
      </c>
      <c r="AB66" s="1095"/>
      <c r="AC66" s="1095"/>
      <c r="AD66" s="1095"/>
      <c r="AE66" s="1096"/>
      <c r="AF66" s="1100" t="s">
        <v>396</v>
      </c>
      <c r="AG66" s="1101"/>
      <c r="AH66" s="1101"/>
      <c r="AI66" s="1101"/>
      <c r="AJ66" s="1102"/>
      <c r="AK66" s="1094" t="s">
        <v>397</v>
      </c>
      <c r="AL66" s="1089"/>
      <c r="AM66" s="1089"/>
      <c r="AN66" s="1089"/>
      <c r="AO66" s="1090"/>
      <c r="AP66" s="1094" t="s">
        <v>398</v>
      </c>
      <c r="AQ66" s="1095"/>
      <c r="AR66" s="1095"/>
      <c r="AS66" s="1095"/>
      <c r="AT66" s="1096"/>
      <c r="AU66" s="1094" t="s">
        <v>416</v>
      </c>
      <c r="AV66" s="1095"/>
      <c r="AW66" s="1095"/>
      <c r="AX66" s="1095"/>
      <c r="AY66" s="1096"/>
      <c r="AZ66" s="1094" t="s">
        <v>374</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1</v>
      </c>
      <c r="B68" s="1078" t="s">
        <v>569</v>
      </c>
      <c r="C68" s="1079"/>
      <c r="D68" s="1079"/>
      <c r="E68" s="1079"/>
      <c r="F68" s="1079"/>
      <c r="G68" s="1079"/>
      <c r="H68" s="1079"/>
      <c r="I68" s="1079"/>
      <c r="J68" s="1079"/>
      <c r="K68" s="1079"/>
      <c r="L68" s="1079"/>
      <c r="M68" s="1079"/>
      <c r="N68" s="1079"/>
      <c r="O68" s="1079"/>
      <c r="P68" s="1080"/>
      <c r="Q68" s="1081">
        <v>5520.6</v>
      </c>
      <c r="R68" s="1075"/>
      <c r="S68" s="1075"/>
      <c r="T68" s="1075"/>
      <c r="U68" s="1075"/>
      <c r="V68" s="1075">
        <v>4997.5</v>
      </c>
      <c r="W68" s="1075"/>
      <c r="X68" s="1075"/>
      <c r="Y68" s="1075"/>
      <c r="Z68" s="1075"/>
      <c r="AA68" s="1075">
        <v>523</v>
      </c>
      <c r="AB68" s="1075"/>
      <c r="AC68" s="1075"/>
      <c r="AD68" s="1075"/>
      <c r="AE68" s="1075"/>
      <c r="AF68" s="1075">
        <v>523</v>
      </c>
      <c r="AG68" s="1075"/>
      <c r="AH68" s="1075"/>
      <c r="AI68" s="1075"/>
      <c r="AJ68" s="1075"/>
      <c r="AK68" s="1075">
        <v>750</v>
      </c>
      <c r="AL68" s="1075"/>
      <c r="AM68" s="1075"/>
      <c r="AN68" s="1075"/>
      <c r="AO68" s="1075"/>
      <c r="AP68" s="1075" t="s">
        <v>580</v>
      </c>
      <c r="AQ68" s="1075"/>
      <c r="AR68" s="1075"/>
      <c r="AS68" s="1075"/>
      <c r="AT68" s="1075"/>
      <c r="AU68" s="1075" t="s">
        <v>580</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2</v>
      </c>
      <c r="B69" s="1067" t="s">
        <v>570</v>
      </c>
      <c r="C69" s="1068"/>
      <c r="D69" s="1068"/>
      <c r="E69" s="1068"/>
      <c r="F69" s="1068"/>
      <c r="G69" s="1068"/>
      <c r="H69" s="1068"/>
      <c r="I69" s="1068"/>
      <c r="J69" s="1068"/>
      <c r="K69" s="1068"/>
      <c r="L69" s="1068"/>
      <c r="M69" s="1068"/>
      <c r="N69" s="1068"/>
      <c r="O69" s="1068"/>
      <c r="P69" s="1069"/>
      <c r="Q69" s="1070">
        <v>188</v>
      </c>
      <c r="R69" s="1064"/>
      <c r="S69" s="1064"/>
      <c r="T69" s="1064"/>
      <c r="U69" s="1064"/>
      <c r="V69" s="1064">
        <v>154</v>
      </c>
      <c r="W69" s="1064"/>
      <c r="X69" s="1064"/>
      <c r="Y69" s="1064"/>
      <c r="Z69" s="1064"/>
      <c r="AA69" s="1064">
        <v>34</v>
      </c>
      <c r="AB69" s="1064"/>
      <c r="AC69" s="1064"/>
      <c r="AD69" s="1064"/>
      <c r="AE69" s="1064"/>
      <c r="AF69" s="1064">
        <v>34</v>
      </c>
      <c r="AG69" s="1064"/>
      <c r="AH69" s="1064"/>
      <c r="AI69" s="1064"/>
      <c r="AJ69" s="1064"/>
      <c r="AK69" s="1064">
        <v>40</v>
      </c>
      <c r="AL69" s="1064"/>
      <c r="AM69" s="1064"/>
      <c r="AN69" s="1064"/>
      <c r="AO69" s="1064"/>
      <c r="AP69" s="1064" t="s">
        <v>580</v>
      </c>
      <c r="AQ69" s="1064"/>
      <c r="AR69" s="1064"/>
      <c r="AS69" s="1064"/>
      <c r="AT69" s="1064"/>
      <c r="AU69" s="1064" t="s">
        <v>580</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3</v>
      </c>
      <c r="B70" s="1067" t="s">
        <v>571</v>
      </c>
      <c r="C70" s="1068"/>
      <c r="D70" s="1068"/>
      <c r="E70" s="1068"/>
      <c r="F70" s="1068"/>
      <c r="G70" s="1068"/>
      <c r="H70" s="1068"/>
      <c r="I70" s="1068"/>
      <c r="J70" s="1068"/>
      <c r="K70" s="1068"/>
      <c r="L70" s="1068"/>
      <c r="M70" s="1068"/>
      <c r="N70" s="1068"/>
      <c r="O70" s="1068"/>
      <c r="P70" s="1069"/>
      <c r="Q70" s="1070">
        <v>2963</v>
      </c>
      <c r="R70" s="1064"/>
      <c r="S70" s="1064"/>
      <c r="T70" s="1064"/>
      <c r="U70" s="1064"/>
      <c r="V70" s="1064">
        <v>2892</v>
      </c>
      <c r="W70" s="1064"/>
      <c r="X70" s="1064"/>
      <c r="Y70" s="1064"/>
      <c r="Z70" s="1064"/>
      <c r="AA70" s="1064">
        <v>71</v>
      </c>
      <c r="AB70" s="1064"/>
      <c r="AC70" s="1064"/>
      <c r="AD70" s="1064"/>
      <c r="AE70" s="1064"/>
      <c r="AF70" s="1064">
        <v>64</v>
      </c>
      <c r="AG70" s="1064"/>
      <c r="AH70" s="1064"/>
      <c r="AI70" s="1064"/>
      <c r="AJ70" s="1064"/>
      <c r="AK70" s="1064">
        <v>37</v>
      </c>
      <c r="AL70" s="1064"/>
      <c r="AM70" s="1064"/>
      <c r="AN70" s="1064"/>
      <c r="AO70" s="1064"/>
      <c r="AP70" s="1064">
        <v>1946</v>
      </c>
      <c r="AQ70" s="1064"/>
      <c r="AR70" s="1064"/>
      <c r="AS70" s="1064"/>
      <c r="AT70" s="1064"/>
      <c r="AU70" s="1064">
        <v>176</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4</v>
      </c>
      <c r="B71" s="1067" t="s">
        <v>572</v>
      </c>
      <c r="C71" s="1068"/>
      <c r="D71" s="1068"/>
      <c r="E71" s="1068"/>
      <c r="F71" s="1068"/>
      <c r="G71" s="1068"/>
      <c r="H71" s="1068"/>
      <c r="I71" s="1068"/>
      <c r="J71" s="1068"/>
      <c r="K71" s="1068"/>
      <c r="L71" s="1068"/>
      <c r="M71" s="1068"/>
      <c r="N71" s="1068"/>
      <c r="O71" s="1068"/>
      <c r="P71" s="1069"/>
      <c r="Q71" s="1070">
        <v>95</v>
      </c>
      <c r="R71" s="1064"/>
      <c r="S71" s="1064"/>
      <c r="T71" s="1064"/>
      <c r="U71" s="1064"/>
      <c r="V71" s="1064">
        <v>85</v>
      </c>
      <c r="W71" s="1064"/>
      <c r="X71" s="1064"/>
      <c r="Y71" s="1064"/>
      <c r="Z71" s="1064"/>
      <c r="AA71" s="1064">
        <v>10</v>
      </c>
      <c r="AB71" s="1064"/>
      <c r="AC71" s="1064"/>
      <c r="AD71" s="1064"/>
      <c r="AE71" s="1064"/>
      <c r="AF71" s="1064">
        <v>10</v>
      </c>
      <c r="AG71" s="1064"/>
      <c r="AH71" s="1064"/>
      <c r="AI71" s="1064"/>
      <c r="AJ71" s="1064"/>
      <c r="AK71" s="1064" t="s">
        <v>580</v>
      </c>
      <c r="AL71" s="1064"/>
      <c r="AM71" s="1064"/>
      <c r="AN71" s="1064"/>
      <c r="AO71" s="1064"/>
      <c r="AP71" s="1064" t="s">
        <v>581</v>
      </c>
      <c r="AQ71" s="1064"/>
      <c r="AR71" s="1064"/>
      <c r="AS71" s="1064"/>
      <c r="AT71" s="1064"/>
      <c r="AU71" s="1064" t="s">
        <v>582</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5</v>
      </c>
      <c r="B72" s="1067" t="s">
        <v>573</v>
      </c>
      <c r="C72" s="1068"/>
      <c r="D72" s="1068"/>
      <c r="E72" s="1068"/>
      <c r="F72" s="1068"/>
      <c r="G72" s="1068"/>
      <c r="H72" s="1068"/>
      <c r="I72" s="1068"/>
      <c r="J72" s="1068"/>
      <c r="K72" s="1068"/>
      <c r="L72" s="1068"/>
      <c r="M72" s="1068"/>
      <c r="N72" s="1068"/>
      <c r="O72" s="1068"/>
      <c r="P72" s="1069"/>
      <c r="Q72" s="1070">
        <v>244880</v>
      </c>
      <c r="R72" s="1064"/>
      <c r="S72" s="1064"/>
      <c r="T72" s="1064"/>
      <c r="U72" s="1064"/>
      <c r="V72" s="1064">
        <v>239644</v>
      </c>
      <c r="W72" s="1064"/>
      <c r="X72" s="1064"/>
      <c r="Y72" s="1064"/>
      <c r="Z72" s="1064"/>
      <c r="AA72" s="1064">
        <v>5236</v>
      </c>
      <c r="AB72" s="1064"/>
      <c r="AC72" s="1064"/>
      <c r="AD72" s="1064"/>
      <c r="AE72" s="1064"/>
      <c r="AF72" s="1064">
        <v>5236</v>
      </c>
      <c r="AG72" s="1064"/>
      <c r="AH72" s="1064"/>
      <c r="AI72" s="1064"/>
      <c r="AJ72" s="1064"/>
      <c r="AK72" s="1064">
        <v>1477</v>
      </c>
      <c r="AL72" s="1064"/>
      <c r="AM72" s="1064"/>
      <c r="AN72" s="1064"/>
      <c r="AO72" s="1064"/>
      <c r="AP72" s="1064" t="s">
        <v>580</v>
      </c>
      <c r="AQ72" s="1064"/>
      <c r="AR72" s="1064"/>
      <c r="AS72" s="1064"/>
      <c r="AT72" s="1064"/>
      <c r="AU72" s="1064" t="s">
        <v>580</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388</v>
      </c>
      <c r="B88" s="1037" t="s">
        <v>417</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5868</v>
      </c>
      <c r="AG88" s="1052"/>
      <c r="AH88" s="1052"/>
      <c r="AI88" s="1052"/>
      <c r="AJ88" s="1052"/>
      <c r="AK88" s="1056"/>
      <c r="AL88" s="1056"/>
      <c r="AM88" s="1056"/>
      <c r="AN88" s="1056"/>
      <c r="AO88" s="1056"/>
      <c r="AP88" s="1052">
        <v>1946</v>
      </c>
      <c r="AQ88" s="1052"/>
      <c r="AR88" s="1052"/>
      <c r="AS88" s="1052"/>
      <c r="AT88" s="1052"/>
      <c r="AU88" s="1052">
        <v>176</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1037" t="s">
        <v>418</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5</v>
      </c>
      <c r="CS102" s="1044"/>
      <c r="CT102" s="1044"/>
      <c r="CU102" s="1044"/>
      <c r="CV102" s="1045"/>
      <c r="CW102" s="1043" t="s">
        <v>588</v>
      </c>
      <c r="CX102" s="1044"/>
      <c r="CY102" s="1044"/>
      <c r="CZ102" s="1044"/>
      <c r="DA102" s="1045"/>
      <c r="DB102" s="1043" t="s">
        <v>588</v>
      </c>
      <c r="DC102" s="1044"/>
      <c r="DD102" s="1044"/>
      <c r="DE102" s="1044"/>
      <c r="DF102" s="1045"/>
      <c r="DG102" s="1043" t="s">
        <v>588</v>
      </c>
      <c r="DH102" s="1044"/>
      <c r="DI102" s="1044"/>
      <c r="DJ102" s="1044"/>
      <c r="DK102" s="1045"/>
      <c r="DL102" s="1043" t="s">
        <v>588</v>
      </c>
      <c r="DM102" s="1044"/>
      <c r="DN102" s="1044"/>
      <c r="DO102" s="1044"/>
      <c r="DP102" s="1045"/>
      <c r="DQ102" s="1043" t="s">
        <v>588</v>
      </c>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419</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420</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423</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424</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425</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426</v>
      </c>
      <c r="AB109" s="987"/>
      <c r="AC109" s="987"/>
      <c r="AD109" s="987"/>
      <c r="AE109" s="988"/>
      <c r="AF109" s="989" t="s">
        <v>304</v>
      </c>
      <c r="AG109" s="987"/>
      <c r="AH109" s="987"/>
      <c r="AI109" s="987"/>
      <c r="AJ109" s="988"/>
      <c r="AK109" s="989" t="s">
        <v>303</v>
      </c>
      <c r="AL109" s="987"/>
      <c r="AM109" s="987"/>
      <c r="AN109" s="987"/>
      <c r="AO109" s="988"/>
      <c r="AP109" s="989" t="s">
        <v>427</v>
      </c>
      <c r="AQ109" s="987"/>
      <c r="AR109" s="987"/>
      <c r="AS109" s="987"/>
      <c r="AT109" s="1018"/>
      <c r="AU109" s="986" t="s">
        <v>425</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426</v>
      </c>
      <c r="BR109" s="987"/>
      <c r="BS109" s="987"/>
      <c r="BT109" s="987"/>
      <c r="BU109" s="988"/>
      <c r="BV109" s="989" t="s">
        <v>304</v>
      </c>
      <c r="BW109" s="987"/>
      <c r="BX109" s="987"/>
      <c r="BY109" s="987"/>
      <c r="BZ109" s="988"/>
      <c r="CA109" s="989" t="s">
        <v>303</v>
      </c>
      <c r="CB109" s="987"/>
      <c r="CC109" s="987"/>
      <c r="CD109" s="987"/>
      <c r="CE109" s="988"/>
      <c r="CF109" s="1025" t="s">
        <v>427</v>
      </c>
      <c r="CG109" s="1025"/>
      <c r="CH109" s="1025"/>
      <c r="CI109" s="1025"/>
      <c r="CJ109" s="1025"/>
      <c r="CK109" s="989" t="s">
        <v>428</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426</v>
      </c>
      <c r="DH109" s="987"/>
      <c r="DI109" s="987"/>
      <c r="DJ109" s="987"/>
      <c r="DK109" s="988"/>
      <c r="DL109" s="989" t="s">
        <v>304</v>
      </c>
      <c r="DM109" s="987"/>
      <c r="DN109" s="987"/>
      <c r="DO109" s="987"/>
      <c r="DP109" s="988"/>
      <c r="DQ109" s="989" t="s">
        <v>303</v>
      </c>
      <c r="DR109" s="987"/>
      <c r="DS109" s="987"/>
      <c r="DT109" s="987"/>
      <c r="DU109" s="988"/>
      <c r="DV109" s="989" t="s">
        <v>427</v>
      </c>
      <c r="DW109" s="987"/>
      <c r="DX109" s="987"/>
      <c r="DY109" s="987"/>
      <c r="DZ109" s="1018"/>
    </row>
    <row r="110" spans="1:131" s="247" customFormat="1" ht="26.25" customHeight="1" x14ac:dyDescent="0.2">
      <c r="A110" s="889" t="s">
        <v>429</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408425</v>
      </c>
      <c r="AB110" s="980"/>
      <c r="AC110" s="980"/>
      <c r="AD110" s="980"/>
      <c r="AE110" s="981"/>
      <c r="AF110" s="982">
        <v>427099</v>
      </c>
      <c r="AG110" s="980"/>
      <c r="AH110" s="980"/>
      <c r="AI110" s="980"/>
      <c r="AJ110" s="981"/>
      <c r="AK110" s="982">
        <v>359735</v>
      </c>
      <c r="AL110" s="980"/>
      <c r="AM110" s="980"/>
      <c r="AN110" s="980"/>
      <c r="AO110" s="981"/>
      <c r="AP110" s="983">
        <v>12.3</v>
      </c>
      <c r="AQ110" s="984"/>
      <c r="AR110" s="984"/>
      <c r="AS110" s="984"/>
      <c r="AT110" s="985"/>
      <c r="AU110" s="1019" t="s">
        <v>72</v>
      </c>
      <c r="AV110" s="1020"/>
      <c r="AW110" s="1020"/>
      <c r="AX110" s="1020"/>
      <c r="AY110" s="1020"/>
      <c r="AZ110" s="945" t="s">
        <v>430</v>
      </c>
      <c r="BA110" s="890"/>
      <c r="BB110" s="890"/>
      <c r="BC110" s="890"/>
      <c r="BD110" s="890"/>
      <c r="BE110" s="890"/>
      <c r="BF110" s="890"/>
      <c r="BG110" s="890"/>
      <c r="BH110" s="890"/>
      <c r="BI110" s="890"/>
      <c r="BJ110" s="890"/>
      <c r="BK110" s="890"/>
      <c r="BL110" s="890"/>
      <c r="BM110" s="890"/>
      <c r="BN110" s="890"/>
      <c r="BO110" s="890"/>
      <c r="BP110" s="891"/>
      <c r="BQ110" s="946">
        <v>2722841</v>
      </c>
      <c r="BR110" s="927"/>
      <c r="BS110" s="927"/>
      <c r="BT110" s="927"/>
      <c r="BU110" s="927"/>
      <c r="BV110" s="927">
        <v>2515483</v>
      </c>
      <c r="BW110" s="927"/>
      <c r="BX110" s="927"/>
      <c r="BY110" s="927"/>
      <c r="BZ110" s="927"/>
      <c r="CA110" s="927">
        <v>2273541</v>
      </c>
      <c r="CB110" s="927"/>
      <c r="CC110" s="927"/>
      <c r="CD110" s="927"/>
      <c r="CE110" s="927"/>
      <c r="CF110" s="951">
        <v>77.7</v>
      </c>
      <c r="CG110" s="952"/>
      <c r="CH110" s="952"/>
      <c r="CI110" s="952"/>
      <c r="CJ110" s="952"/>
      <c r="CK110" s="1015" t="s">
        <v>431</v>
      </c>
      <c r="CL110" s="901"/>
      <c r="CM110" s="976" t="s">
        <v>432</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128</v>
      </c>
      <c r="DH110" s="927"/>
      <c r="DI110" s="927"/>
      <c r="DJ110" s="927"/>
      <c r="DK110" s="927"/>
      <c r="DL110" s="927" t="s">
        <v>128</v>
      </c>
      <c r="DM110" s="927"/>
      <c r="DN110" s="927"/>
      <c r="DO110" s="927"/>
      <c r="DP110" s="927"/>
      <c r="DQ110" s="927" t="s">
        <v>128</v>
      </c>
      <c r="DR110" s="927"/>
      <c r="DS110" s="927"/>
      <c r="DT110" s="927"/>
      <c r="DU110" s="927"/>
      <c r="DV110" s="928" t="s">
        <v>128</v>
      </c>
      <c r="DW110" s="928"/>
      <c r="DX110" s="928"/>
      <c r="DY110" s="928"/>
      <c r="DZ110" s="929"/>
    </row>
    <row r="111" spans="1:131" s="247" customFormat="1" ht="26.25" customHeight="1" x14ac:dyDescent="0.2">
      <c r="A111" s="856" t="s">
        <v>433</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128</v>
      </c>
      <c r="AB111" s="1008"/>
      <c r="AC111" s="1008"/>
      <c r="AD111" s="1008"/>
      <c r="AE111" s="1009"/>
      <c r="AF111" s="1010" t="s">
        <v>128</v>
      </c>
      <c r="AG111" s="1008"/>
      <c r="AH111" s="1008"/>
      <c r="AI111" s="1008"/>
      <c r="AJ111" s="1009"/>
      <c r="AK111" s="1010" t="s">
        <v>128</v>
      </c>
      <c r="AL111" s="1008"/>
      <c r="AM111" s="1008"/>
      <c r="AN111" s="1008"/>
      <c r="AO111" s="1009"/>
      <c r="AP111" s="1011" t="s">
        <v>128</v>
      </c>
      <c r="AQ111" s="1012"/>
      <c r="AR111" s="1012"/>
      <c r="AS111" s="1012"/>
      <c r="AT111" s="1013"/>
      <c r="AU111" s="1021"/>
      <c r="AV111" s="1022"/>
      <c r="AW111" s="1022"/>
      <c r="AX111" s="1022"/>
      <c r="AY111" s="1022"/>
      <c r="AZ111" s="897" t="s">
        <v>434</v>
      </c>
      <c r="BA111" s="832"/>
      <c r="BB111" s="832"/>
      <c r="BC111" s="832"/>
      <c r="BD111" s="832"/>
      <c r="BE111" s="832"/>
      <c r="BF111" s="832"/>
      <c r="BG111" s="832"/>
      <c r="BH111" s="832"/>
      <c r="BI111" s="832"/>
      <c r="BJ111" s="832"/>
      <c r="BK111" s="832"/>
      <c r="BL111" s="832"/>
      <c r="BM111" s="832"/>
      <c r="BN111" s="832"/>
      <c r="BO111" s="832"/>
      <c r="BP111" s="833"/>
      <c r="BQ111" s="898">
        <v>75983</v>
      </c>
      <c r="BR111" s="899"/>
      <c r="BS111" s="899"/>
      <c r="BT111" s="899"/>
      <c r="BU111" s="899"/>
      <c r="BV111" s="899">
        <v>68090</v>
      </c>
      <c r="BW111" s="899"/>
      <c r="BX111" s="899"/>
      <c r="BY111" s="899"/>
      <c r="BZ111" s="899"/>
      <c r="CA111" s="899">
        <v>60065</v>
      </c>
      <c r="CB111" s="899"/>
      <c r="CC111" s="899"/>
      <c r="CD111" s="899"/>
      <c r="CE111" s="899"/>
      <c r="CF111" s="960">
        <v>2.1</v>
      </c>
      <c r="CG111" s="961"/>
      <c r="CH111" s="961"/>
      <c r="CI111" s="961"/>
      <c r="CJ111" s="961"/>
      <c r="CK111" s="1016"/>
      <c r="CL111" s="903"/>
      <c r="CM111" s="906" t="s">
        <v>435</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128</v>
      </c>
      <c r="DH111" s="899"/>
      <c r="DI111" s="899"/>
      <c r="DJ111" s="899"/>
      <c r="DK111" s="899"/>
      <c r="DL111" s="899" t="s">
        <v>128</v>
      </c>
      <c r="DM111" s="899"/>
      <c r="DN111" s="899"/>
      <c r="DO111" s="899"/>
      <c r="DP111" s="899"/>
      <c r="DQ111" s="899" t="s">
        <v>128</v>
      </c>
      <c r="DR111" s="899"/>
      <c r="DS111" s="899"/>
      <c r="DT111" s="899"/>
      <c r="DU111" s="899"/>
      <c r="DV111" s="876" t="s">
        <v>128</v>
      </c>
      <c r="DW111" s="876"/>
      <c r="DX111" s="876"/>
      <c r="DY111" s="876"/>
      <c r="DZ111" s="877"/>
    </row>
    <row r="112" spans="1:131" s="247" customFormat="1" ht="26.25" customHeight="1" x14ac:dyDescent="0.2">
      <c r="A112" s="1001" t="s">
        <v>436</v>
      </c>
      <c r="B112" s="1002"/>
      <c r="C112" s="832" t="s">
        <v>437</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128</v>
      </c>
      <c r="AB112" s="862"/>
      <c r="AC112" s="862"/>
      <c r="AD112" s="862"/>
      <c r="AE112" s="863"/>
      <c r="AF112" s="864" t="s">
        <v>128</v>
      </c>
      <c r="AG112" s="862"/>
      <c r="AH112" s="862"/>
      <c r="AI112" s="862"/>
      <c r="AJ112" s="863"/>
      <c r="AK112" s="864" t="s">
        <v>128</v>
      </c>
      <c r="AL112" s="862"/>
      <c r="AM112" s="862"/>
      <c r="AN112" s="862"/>
      <c r="AO112" s="863"/>
      <c r="AP112" s="909" t="s">
        <v>128</v>
      </c>
      <c r="AQ112" s="910"/>
      <c r="AR112" s="910"/>
      <c r="AS112" s="910"/>
      <c r="AT112" s="911"/>
      <c r="AU112" s="1021"/>
      <c r="AV112" s="1022"/>
      <c r="AW112" s="1022"/>
      <c r="AX112" s="1022"/>
      <c r="AY112" s="1022"/>
      <c r="AZ112" s="897" t="s">
        <v>438</v>
      </c>
      <c r="BA112" s="832"/>
      <c r="BB112" s="832"/>
      <c r="BC112" s="832"/>
      <c r="BD112" s="832"/>
      <c r="BE112" s="832"/>
      <c r="BF112" s="832"/>
      <c r="BG112" s="832"/>
      <c r="BH112" s="832"/>
      <c r="BI112" s="832"/>
      <c r="BJ112" s="832"/>
      <c r="BK112" s="832"/>
      <c r="BL112" s="832"/>
      <c r="BM112" s="832"/>
      <c r="BN112" s="832"/>
      <c r="BO112" s="832"/>
      <c r="BP112" s="833"/>
      <c r="BQ112" s="898">
        <v>3636030</v>
      </c>
      <c r="BR112" s="899"/>
      <c r="BS112" s="899"/>
      <c r="BT112" s="899"/>
      <c r="BU112" s="899"/>
      <c r="BV112" s="899">
        <v>3526215</v>
      </c>
      <c r="BW112" s="899"/>
      <c r="BX112" s="899"/>
      <c r="BY112" s="899"/>
      <c r="BZ112" s="899"/>
      <c r="CA112" s="899">
        <v>3436754</v>
      </c>
      <c r="CB112" s="899"/>
      <c r="CC112" s="899"/>
      <c r="CD112" s="899"/>
      <c r="CE112" s="899"/>
      <c r="CF112" s="960">
        <v>117.5</v>
      </c>
      <c r="CG112" s="961"/>
      <c r="CH112" s="961"/>
      <c r="CI112" s="961"/>
      <c r="CJ112" s="961"/>
      <c r="CK112" s="1016"/>
      <c r="CL112" s="903"/>
      <c r="CM112" s="906" t="s">
        <v>439</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128</v>
      </c>
      <c r="DH112" s="899"/>
      <c r="DI112" s="899"/>
      <c r="DJ112" s="899"/>
      <c r="DK112" s="899"/>
      <c r="DL112" s="899" t="s">
        <v>128</v>
      </c>
      <c r="DM112" s="899"/>
      <c r="DN112" s="899"/>
      <c r="DO112" s="899"/>
      <c r="DP112" s="899"/>
      <c r="DQ112" s="899" t="s">
        <v>128</v>
      </c>
      <c r="DR112" s="899"/>
      <c r="DS112" s="899"/>
      <c r="DT112" s="899"/>
      <c r="DU112" s="899"/>
      <c r="DV112" s="876" t="s">
        <v>128</v>
      </c>
      <c r="DW112" s="876"/>
      <c r="DX112" s="876"/>
      <c r="DY112" s="876"/>
      <c r="DZ112" s="877"/>
    </row>
    <row r="113" spans="1:130" s="247" customFormat="1" ht="26.25" customHeight="1" x14ac:dyDescent="0.2">
      <c r="A113" s="1003"/>
      <c r="B113" s="1004"/>
      <c r="C113" s="832" t="s">
        <v>440</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237531</v>
      </c>
      <c r="AB113" s="1008"/>
      <c r="AC113" s="1008"/>
      <c r="AD113" s="1008"/>
      <c r="AE113" s="1009"/>
      <c r="AF113" s="1010">
        <v>246340</v>
      </c>
      <c r="AG113" s="1008"/>
      <c r="AH113" s="1008"/>
      <c r="AI113" s="1008"/>
      <c r="AJ113" s="1009"/>
      <c r="AK113" s="1010">
        <v>257346</v>
      </c>
      <c r="AL113" s="1008"/>
      <c r="AM113" s="1008"/>
      <c r="AN113" s="1008"/>
      <c r="AO113" s="1009"/>
      <c r="AP113" s="1011">
        <v>8.8000000000000007</v>
      </c>
      <c r="AQ113" s="1012"/>
      <c r="AR113" s="1012"/>
      <c r="AS113" s="1012"/>
      <c r="AT113" s="1013"/>
      <c r="AU113" s="1021"/>
      <c r="AV113" s="1022"/>
      <c r="AW113" s="1022"/>
      <c r="AX113" s="1022"/>
      <c r="AY113" s="1022"/>
      <c r="AZ113" s="897" t="s">
        <v>441</v>
      </c>
      <c r="BA113" s="832"/>
      <c r="BB113" s="832"/>
      <c r="BC113" s="832"/>
      <c r="BD113" s="832"/>
      <c r="BE113" s="832"/>
      <c r="BF113" s="832"/>
      <c r="BG113" s="832"/>
      <c r="BH113" s="832"/>
      <c r="BI113" s="832"/>
      <c r="BJ113" s="832"/>
      <c r="BK113" s="832"/>
      <c r="BL113" s="832"/>
      <c r="BM113" s="832"/>
      <c r="BN113" s="832"/>
      <c r="BO113" s="832"/>
      <c r="BP113" s="833"/>
      <c r="BQ113" s="898">
        <v>220243</v>
      </c>
      <c r="BR113" s="899"/>
      <c r="BS113" s="899"/>
      <c r="BT113" s="899"/>
      <c r="BU113" s="899"/>
      <c r="BV113" s="899">
        <v>200871</v>
      </c>
      <c r="BW113" s="899"/>
      <c r="BX113" s="899"/>
      <c r="BY113" s="899"/>
      <c r="BZ113" s="899"/>
      <c r="CA113" s="899">
        <v>175763</v>
      </c>
      <c r="CB113" s="899"/>
      <c r="CC113" s="899"/>
      <c r="CD113" s="899"/>
      <c r="CE113" s="899"/>
      <c r="CF113" s="960">
        <v>6</v>
      </c>
      <c r="CG113" s="961"/>
      <c r="CH113" s="961"/>
      <c r="CI113" s="961"/>
      <c r="CJ113" s="961"/>
      <c r="CK113" s="1016"/>
      <c r="CL113" s="903"/>
      <c r="CM113" s="906" t="s">
        <v>442</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v>75983</v>
      </c>
      <c r="DH113" s="862"/>
      <c r="DI113" s="862"/>
      <c r="DJ113" s="862"/>
      <c r="DK113" s="863"/>
      <c r="DL113" s="864">
        <v>68090</v>
      </c>
      <c r="DM113" s="862"/>
      <c r="DN113" s="862"/>
      <c r="DO113" s="862"/>
      <c r="DP113" s="863"/>
      <c r="DQ113" s="864">
        <v>60065</v>
      </c>
      <c r="DR113" s="862"/>
      <c r="DS113" s="862"/>
      <c r="DT113" s="862"/>
      <c r="DU113" s="863"/>
      <c r="DV113" s="909">
        <v>2.1</v>
      </c>
      <c r="DW113" s="910"/>
      <c r="DX113" s="910"/>
      <c r="DY113" s="910"/>
      <c r="DZ113" s="911"/>
    </row>
    <row r="114" spans="1:130" s="247" customFormat="1" ht="26.25" customHeight="1" x14ac:dyDescent="0.2">
      <c r="A114" s="1003"/>
      <c r="B114" s="1004"/>
      <c r="C114" s="832" t="s">
        <v>443</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27506</v>
      </c>
      <c r="AB114" s="862"/>
      <c r="AC114" s="862"/>
      <c r="AD114" s="862"/>
      <c r="AE114" s="863"/>
      <c r="AF114" s="864">
        <v>32383</v>
      </c>
      <c r="AG114" s="862"/>
      <c r="AH114" s="862"/>
      <c r="AI114" s="862"/>
      <c r="AJ114" s="863"/>
      <c r="AK114" s="864">
        <v>31861</v>
      </c>
      <c r="AL114" s="862"/>
      <c r="AM114" s="862"/>
      <c r="AN114" s="862"/>
      <c r="AO114" s="863"/>
      <c r="AP114" s="909">
        <v>1.1000000000000001</v>
      </c>
      <c r="AQ114" s="910"/>
      <c r="AR114" s="910"/>
      <c r="AS114" s="910"/>
      <c r="AT114" s="911"/>
      <c r="AU114" s="1021"/>
      <c r="AV114" s="1022"/>
      <c r="AW114" s="1022"/>
      <c r="AX114" s="1022"/>
      <c r="AY114" s="1022"/>
      <c r="AZ114" s="897" t="s">
        <v>444</v>
      </c>
      <c r="BA114" s="832"/>
      <c r="BB114" s="832"/>
      <c r="BC114" s="832"/>
      <c r="BD114" s="832"/>
      <c r="BE114" s="832"/>
      <c r="BF114" s="832"/>
      <c r="BG114" s="832"/>
      <c r="BH114" s="832"/>
      <c r="BI114" s="832"/>
      <c r="BJ114" s="832"/>
      <c r="BK114" s="832"/>
      <c r="BL114" s="832"/>
      <c r="BM114" s="832"/>
      <c r="BN114" s="832"/>
      <c r="BO114" s="832"/>
      <c r="BP114" s="833"/>
      <c r="BQ114" s="898">
        <v>837837</v>
      </c>
      <c r="BR114" s="899"/>
      <c r="BS114" s="899"/>
      <c r="BT114" s="899"/>
      <c r="BU114" s="899"/>
      <c r="BV114" s="899">
        <v>866164</v>
      </c>
      <c r="BW114" s="899"/>
      <c r="BX114" s="899"/>
      <c r="BY114" s="899"/>
      <c r="BZ114" s="899"/>
      <c r="CA114" s="899">
        <v>797494</v>
      </c>
      <c r="CB114" s="899"/>
      <c r="CC114" s="899"/>
      <c r="CD114" s="899"/>
      <c r="CE114" s="899"/>
      <c r="CF114" s="960">
        <v>27.3</v>
      </c>
      <c r="CG114" s="961"/>
      <c r="CH114" s="961"/>
      <c r="CI114" s="961"/>
      <c r="CJ114" s="961"/>
      <c r="CK114" s="1016"/>
      <c r="CL114" s="903"/>
      <c r="CM114" s="906" t="s">
        <v>445</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128</v>
      </c>
      <c r="DH114" s="862"/>
      <c r="DI114" s="862"/>
      <c r="DJ114" s="862"/>
      <c r="DK114" s="863"/>
      <c r="DL114" s="864" t="s">
        <v>128</v>
      </c>
      <c r="DM114" s="862"/>
      <c r="DN114" s="862"/>
      <c r="DO114" s="862"/>
      <c r="DP114" s="863"/>
      <c r="DQ114" s="864" t="s">
        <v>128</v>
      </c>
      <c r="DR114" s="862"/>
      <c r="DS114" s="862"/>
      <c r="DT114" s="862"/>
      <c r="DU114" s="863"/>
      <c r="DV114" s="909" t="s">
        <v>128</v>
      </c>
      <c r="DW114" s="910"/>
      <c r="DX114" s="910"/>
      <c r="DY114" s="910"/>
      <c r="DZ114" s="911"/>
    </row>
    <row r="115" spans="1:130" s="247" customFormat="1" ht="26.25" customHeight="1" x14ac:dyDescent="0.2">
      <c r="A115" s="1003"/>
      <c r="B115" s="1004"/>
      <c r="C115" s="832" t="s">
        <v>446</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7763</v>
      </c>
      <c r="AB115" s="1008"/>
      <c r="AC115" s="1008"/>
      <c r="AD115" s="1008"/>
      <c r="AE115" s="1009"/>
      <c r="AF115" s="1010">
        <v>7893</v>
      </c>
      <c r="AG115" s="1008"/>
      <c r="AH115" s="1008"/>
      <c r="AI115" s="1008"/>
      <c r="AJ115" s="1009"/>
      <c r="AK115" s="1010">
        <v>8025</v>
      </c>
      <c r="AL115" s="1008"/>
      <c r="AM115" s="1008"/>
      <c r="AN115" s="1008"/>
      <c r="AO115" s="1009"/>
      <c r="AP115" s="1011">
        <v>0.3</v>
      </c>
      <c r="AQ115" s="1012"/>
      <c r="AR115" s="1012"/>
      <c r="AS115" s="1012"/>
      <c r="AT115" s="1013"/>
      <c r="AU115" s="1021"/>
      <c r="AV115" s="1022"/>
      <c r="AW115" s="1022"/>
      <c r="AX115" s="1022"/>
      <c r="AY115" s="1022"/>
      <c r="AZ115" s="897" t="s">
        <v>447</v>
      </c>
      <c r="BA115" s="832"/>
      <c r="BB115" s="832"/>
      <c r="BC115" s="832"/>
      <c r="BD115" s="832"/>
      <c r="BE115" s="832"/>
      <c r="BF115" s="832"/>
      <c r="BG115" s="832"/>
      <c r="BH115" s="832"/>
      <c r="BI115" s="832"/>
      <c r="BJ115" s="832"/>
      <c r="BK115" s="832"/>
      <c r="BL115" s="832"/>
      <c r="BM115" s="832"/>
      <c r="BN115" s="832"/>
      <c r="BO115" s="832"/>
      <c r="BP115" s="833"/>
      <c r="BQ115" s="898" t="s">
        <v>128</v>
      </c>
      <c r="BR115" s="899"/>
      <c r="BS115" s="899"/>
      <c r="BT115" s="899"/>
      <c r="BU115" s="899"/>
      <c r="BV115" s="899" t="s">
        <v>128</v>
      </c>
      <c r="BW115" s="899"/>
      <c r="BX115" s="899"/>
      <c r="BY115" s="899"/>
      <c r="BZ115" s="899"/>
      <c r="CA115" s="899" t="s">
        <v>128</v>
      </c>
      <c r="CB115" s="899"/>
      <c r="CC115" s="899"/>
      <c r="CD115" s="899"/>
      <c r="CE115" s="899"/>
      <c r="CF115" s="960" t="s">
        <v>128</v>
      </c>
      <c r="CG115" s="961"/>
      <c r="CH115" s="961"/>
      <c r="CI115" s="961"/>
      <c r="CJ115" s="961"/>
      <c r="CK115" s="1016"/>
      <c r="CL115" s="903"/>
      <c r="CM115" s="897" t="s">
        <v>448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128</v>
      </c>
      <c r="DH115" s="862"/>
      <c r="DI115" s="862"/>
      <c r="DJ115" s="862"/>
      <c r="DK115" s="863"/>
      <c r="DL115" s="864" t="s">
        <v>128</v>
      </c>
      <c r="DM115" s="862"/>
      <c r="DN115" s="862"/>
      <c r="DO115" s="862"/>
      <c r="DP115" s="863"/>
      <c r="DQ115" s="864" t="s">
        <v>128</v>
      </c>
      <c r="DR115" s="862"/>
      <c r="DS115" s="862"/>
      <c r="DT115" s="862"/>
      <c r="DU115" s="863"/>
      <c r="DV115" s="909" t="s">
        <v>128</v>
      </c>
      <c r="DW115" s="910"/>
      <c r="DX115" s="910"/>
      <c r="DY115" s="910"/>
      <c r="DZ115" s="911"/>
    </row>
    <row r="116" spans="1:130" s="247" customFormat="1" ht="26.25" customHeight="1" x14ac:dyDescent="0.2">
      <c r="A116" s="1005"/>
      <c r="B116" s="1006"/>
      <c r="C116" s="965" t="s">
        <v>449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128</v>
      </c>
      <c r="AB116" s="862"/>
      <c r="AC116" s="862"/>
      <c r="AD116" s="862"/>
      <c r="AE116" s="863"/>
      <c r="AF116" s="864" t="s">
        <v>128</v>
      </c>
      <c r="AG116" s="862"/>
      <c r="AH116" s="862"/>
      <c r="AI116" s="862"/>
      <c r="AJ116" s="863"/>
      <c r="AK116" s="864" t="s">
        <v>128</v>
      </c>
      <c r="AL116" s="862"/>
      <c r="AM116" s="862"/>
      <c r="AN116" s="862"/>
      <c r="AO116" s="863"/>
      <c r="AP116" s="909" t="s">
        <v>128</v>
      </c>
      <c r="AQ116" s="910"/>
      <c r="AR116" s="910"/>
      <c r="AS116" s="910"/>
      <c r="AT116" s="911"/>
      <c r="AU116" s="1021"/>
      <c r="AV116" s="1022"/>
      <c r="AW116" s="1022"/>
      <c r="AX116" s="1022"/>
      <c r="AY116" s="1022"/>
      <c r="AZ116" s="948" t="s">
        <v>450</v>
      </c>
      <c r="BA116" s="949"/>
      <c r="BB116" s="949"/>
      <c r="BC116" s="949"/>
      <c r="BD116" s="949"/>
      <c r="BE116" s="949"/>
      <c r="BF116" s="949"/>
      <c r="BG116" s="949"/>
      <c r="BH116" s="949"/>
      <c r="BI116" s="949"/>
      <c r="BJ116" s="949"/>
      <c r="BK116" s="949"/>
      <c r="BL116" s="949"/>
      <c r="BM116" s="949"/>
      <c r="BN116" s="949"/>
      <c r="BO116" s="949"/>
      <c r="BP116" s="950"/>
      <c r="BQ116" s="898" t="s">
        <v>128</v>
      </c>
      <c r="BR116" s="899"/>
      <c r="BS116" s="899"/>
      <c r="BT116" s="899"/>
      <c r="BU116" s="899"/>
      <c r="BV116" s="899" t="s">
        <v>128</v>
      </c>
      <c r="BW116" s="899"/>
      <c r="BX116" s="899"/>
      <c r="BY116" s="899"/>
      <c r="BZ116" s="899"/>
      <c r="CA116" s="899" t="s">
        <v>128</v>
      </c>
      <c r="CB116" s="899"/>
      <c r="CC116" s="899"/>
      <c r="CD116" s="899"/>
      <c r="CE116" s="899"/>
      <c r="CF116" s="960" t="s">
        <v>128</v>
      </c>
      <c r="CG116" s="961"/>
      <c r="CH116" s="961"/>
      <c r="CI116" s="961"/>
      <c r="CJ116" s="961"/>
      <c r="CK116" s="1016"/>
      <c r="CL116" s="903"/>
      <c r="CM116" s="906" t="s">
        <v>451</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128</v>
      </c>
      <c r="DH116" s="862"/>
      <c r="DI116" s="862"/>
      <c r="DJ116" s="862"/>
      <c r="DK116" s="863"/>
      <c r="DL116" s="864" t="s">
        <v>128</v>
      </c>
      <c r="DM116" s="862"/>
      <c r="DN116" s="862"/>
      <c r="DO116" s="862"/>
      <c r="DP116" s="863"/>
      <c r="DQ116" s="864" t="s">
        <v>128</v>
      </c>
      <c r="DR116" s="862"/>
      <c r="DS116" s="862"/>
      <c r="DT116" s="862"/>
      <c r="DU116" s="863"/>
      <c r="DV116" s="909" t="s">
        <v>128</v>
      </c>
      <c r="DW116" s="910"/>
      <c r="DX116" s="910"/>
      <c r="DY116" s="910"/>
      <c r="DZ116" s="911"/>
    </row>
    <row r="117" spans="1:130" s="247" customFormat="1" ht="26.25" customHeight="1" x14ac:dyDescent="0.2">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452</v>
      </c>
      <c r="Z117" s="988"/>
      <c r="AA117" s="993">
        <v>681225</v>
      </c>
      <c r="AB117" s="994"/>
      <c r="AC117" s="994"/>
      <c r="AD117" s="994"/>
      <c r="AE117" s="995"/>
      <c r="AF117" s="996">
        <v>713715</v>
      </c>
      <c r="AG117" s="994"/>
      <c r="AH117" s="994"/>
      <c r="AI117" s="994"/>
      <c r="AJ117" s="995"/>
      <c r="AK117" s="996">
        <v>656967</v>
      </c>
      <c r="AL117" s="994"/>
      <c r="AM117" s="994"/>
      <c r="AN117" s="994"/>
      <c r="AO117" s="995"/>
      <c r="AP117" s="997"/>
      <c r="AQ117" s="998"/>
      <c r="AR117" s="998"/>
      <c r="AS117" s="998"/>
      <c r="AT117" s="999"/>
      <c r="AU117" s="1021"/>
      <c r="AV117" s="1022"/>
      <c r="AW117" s="1022"/>
      <c r="AX117" s="1022"/>
      <c r="AY117" s="1022"/>
      <c r="AZ117" s="948" t="s">
        <v>453</v>
      </c>
      <c r="BA117" s="949"/>
      <c r="BB117" s="949"/>
      <c r="BC117" s="949"/>
      <c r="BD117" s="949"/>
      <c r="BE117" s="949"/>
      <c r="BF117" s="949"/>
      <c r="BG117" s="949"/>
      <c r="BH117" s="949"/>
      <c r="BI117" s="949"/>
      <c r="BJ117" s="949"/>
      <c r="BK117" s="949"/>
      <c r="BL117" s="949"/>
      <c r="BM117" s="949"/>
      <c r="BN117" s="949"/>
      <c r="BO117" s="949"/>
      <c r="BP117" s="950"/>
      <c r="BQ117" s="898" t="s">
        <v>128</v>
      </c>
      <c r="BR117" s="899"/>
      <c r="BS117" s="899"/>
      <c r="BT117" s="899"/>
      <c r="BU117" s="899"/>
      <c r="BV117" s="899" t="s">
        <v>128</v>
      </c>
      <c r="BW117" s="899"/>
      <c r="BX117" s="899"/>
      <c r="BY117" s="899"/>
      <c r="BZ117" s="899"/>
      <c r="CA117" s="899" t="s">
        <v>128</v>
      </c>
      <c r="CB117" s="899"/>
      <c r="CC117" s="899"/>
      <c r="CD117" s="899"/>
      <c r="CE117" s="899"/>
      <c r="CF117" s="960" t="s">
        <v>128</v>
      </c>
      <c r="CG117" s="961"/>
      <c r="CH117" s="961"/>
      <c r="CI117" s="961"/>
      <c r="CJ117" s="961"/>
      <c r="CK117" s="1016"/>
      <c r="CL117" s="903"/>
      <c r="CM117" s="906" t="s">
        <v>454</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128</v>
      </c>
      <c r="DH117" s="862"/>
      <c r="DI117" s="862"/>
      <c r="DJ117" s="862"/>
      <c r="DK117" s="863"/>
      <c r="DL117" s="864" t="s">
        <v>128</v>
      </c>
      <c r="DM117" s="862"/>
      <c r="DN117" s="862"/>
      <c r="DO117" s="862"/>
      <c r="DP117" s="863"/>
      <c r="DQ117" s="864" t="s">
        <v>128</v>
      </c>
      <c r="DR117" s="862"/>
      <c r="DS117" s="862"/>
      <c r="DT117" s="862"/>
      <c r="DU117" s="863"/>
      <c r="DV117" s="909" t="s">
        <v>128</v>
      </c>
      <c r="DW117" s="910"/>
      <c r="DX117" s="910"/>
      <c r="DY117" s="910"/>
      <c r="DZ117" s="911"/>
    </row>
    <row r="118" spans="1:130" s="247" customFormat="1" ht="26.25" customHeight="1" x14ac:dyDescent="0.2">
      <c r="A118" s="986" t="s">
        <v>428</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426</v>
      </c>
      <c r="AB118" s="987"/>
      <c r="AC118" s="987"/>
      <c r="AD118" s="987"/>
      <c r="AE118" s="988"/>
      <c r="AF118" s="989" t="s">
        <v>304</v>
      </c>
      <c r="AG118" s="987"/>
      <c r="AH118" s="987"/>
      <c r="AI118" s="987"/>
      <c r="AJ118" s="988"/>
      <c r="AK118" s="989" t="s">
        <v>303</v>
      </c>
      <c r="AL118" s="987"/>
      <c r="AM118" s="987"/>
      <c r="AN118" s="987"/>
      <c r="AO118" s="988"/>
      <c r="AP118" s="990" t="s">
        <v>427</v>
      </c>
      <c r="AQ118" s="991"/>
      <c r="AR118" s="991"/>
      <c r="AS118" s="991"/>
      <c r="AT118" s="992"/>
      <c r="AU118" s="1021"/>
      <c r="AV118" s="1022"/>
      <c r="AW118" s="1022"/>
      <c r="AX118" s="1022"/>
      <c r="AY118" s="1022"/>
      <c r="AZ118" s="964" t="s">
        <v>455</v>
      </c>
      <c r="BA118" s="965"/>
      <c r="BB118" s="965"/>
      <c r="BC118" s="965"/>
      <c r="BD118" s="965"/>
      <c r="BE118" s="965"/>
      <c r="BF118" s="965"/>
      <c r="BG118" s="965"/>
      <c r="BH118" s="965"/>
      <c r="BI118" s="965"/>
      <c r="BJ118" s="965"/>
      <c r="BK118" s="965"/>
      <c r="BL118" s="965"/>
      <c r="BM118" s="965"/>
      <c r="BN118" s="965"/>
      <c r="BO118" s="965"/>
      <c r="BP118" s="966"/>
      <c r="BQ118" s="967" t="s">
        <v>128</v>
      </c>
      <c r="BR118" s="930"/>
      <c r="BS118" s="930"/>
      <c r="BT118" s="930"/>
      <c r="BU118" s="930"/>
      <c r="BV118" s="930" t="s">
        <v>128</v>
      </c>
      <c r="BW118" s="930"/>
      <c r="BX118" s="930"/>
      <c r="BY118" s="930"/>
      <c r="BZ118" s="930"/>
      <c r="CA118" s="930" t="s">
        <v>128</v>
      </c>
      <c r="CB118" s="930"/>
      <c r="CC118" s="930"/>
      <c r="CD118" s="930"/>
      <c r="CE118" s="930"/>
      <c r="CF118" s="960" t="s">
        <v>128</v>
      </c>
      <c r="CG118" s="961"/>
      <c r="CH118" s="961"/>
      <c r="CI118" s="961"/>
      <c r="CJ118" s="961"/>
      <c r="CK118" s="1016"/>
      <c r="CL118" s="903"/>
      <c r="CM118" s="906" t="s">
        <v>456</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128</v>
      </c>
      <c r="DH118" s="862"/>
      <c r="DI118" s="862"/>
      <c r="DJ118" s="862"/>
      <c r="DK118" s="863"/>
      <c r="DL118" s="864" t="s">
        <v>128</v>
      </c>
      <c r="DM118" s="862"/>
      <c r="DN118" s="862"/>
      <c r="DO118" s="862"/>
      <c r="DP118" s="863"/>
      <c r="DQ118" s="864" t="s">
        <v>128</v>
      </c>
      <c r="DR118" s="862"/>
      <c r="DS118" s="862"/>
      <c r="DT118" s="862"/>
      <c r="DU118" s="863"/>
      <c r="DV118" s="909" t="s">
        <v>128</v>
      </c>
      <c r="DW118" s="910"/>
      <c r="DX118" s="910"/>
      <c r="DY118" s="910"/>
      <c r="DZ118" s="911"/>
    </row>
    <row r="119" spans="1:130" s="247" customFormat="1" ht="26.25" customHeight="1" x14ac:dyDescent="0.2">
      <c r="A119" s="900" t="s">
        <v>431</v>
      </c>
      <c r="B119" s="901"/>
      <c r="C119" s="976" t="s">
        <v>432</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128</v>
      </c>
      <c r="AB119" s="980"/>
      <c r="AC119" s="980"/>
      <c r="AD119" s="980"/>
      <c r="AE119" s="981"/>
      <c r="AF119" s="982" t="s">
        <v>128</v>
      </c>
      <c r="AG119" s="980"/>
      <c r="AH119" s="980"/>
      <c r="AI119" s="980"/>
      <c r="AJ119" s="981"/>
      <c r="AK119" s="982" t="s">
        <v>128</v>
      </c>
      <c r="AL119" s="980"/>
      <c r="AM119" s="980"/>
      <c r="AN119" s="980"/>
      <c r="AO119" s="981"/>
      <c r="AP119" s="983" t="s">
        <v>128</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457</v>
      </c>
      <c r="BP119" s="963"/>
      <c r="BQ119" s="967">
        <v>7492934</v>
      </c>
      <c r="BR119" s="930"/>
      <c r="BS119" s="930"/>
      <c r="BT119" s="930"/>
      <c r="BU119" s="930"/>
      <c r="BV119" s="930">
        <v>7176823</v>
      </c>
      <c r="BW119" s="930"/>
      <c r="BX119" s="930"/>
      <c r="BY119" s="930"/>
      <c r="BZ119" s="930"/>
      <c r="CA119" s="930">
        <v>6743617</v>
      </c>
      <c r="CB119" s="930"/>
      <c r="CC119" s="930"/>
      <c r="CD119" s="930"/>
      <c r="CE119" s="930"/>
      <c r="CF119" s="828"/>
      <c r="CG119" s="829"/>
      <c r="CH119" s="829"/>
      <c r="CI119" s="829"/>
      <c r="CJ119" s="919"/>
      <c r="CK119" s="1017"/>
      <c r="CL119" s="905"/>
      <c r="CM119" s="923" t="s">
        <v>458</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128</v>
      </c>
      <c r="DH119" s="845"/>
      <c r="DI119" s="845"/>
      <c r="DJ119" s="845"/>
      <c r="DK119" s="846"/>
      <c r="DL119" s="847" t="s">
        <v>128</v>
      </c>
      <c r="DM119" s="845"/>
      <c r="DN119" s="845"/>
      <c r="DO119" s="845"/>
      <c r="DP119" s="846"/>
      <c r="DQ119" s="847" t="s">
        <v>128</v>
      </c>
      <c r="DR119" s="845"/>
      <c r="DS119" s="845"/>
      <c r="DT119" s="845"/>
      <c r="DU119" s="846"/>
      <c r="DV119" s="933" t="s">
        <v>128</v>
      </c>
      <c r="DW119" s="934"/>
      <c r="DX119" s="934"/>
      <c r="DY119" s="934"/>
      <c r="DZ119" s="935"/>
    </row>
    <row r="120" spans="1:130" s="247" customFormat="1" ht="26.25" customHeight="1" x14ac:dyDescent="0.2">
      <c r="A120" s="902"/>
      <c r="B120" s="903"/>
      <c r="C120" s="906" t="s">
        <v>435</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128</v>
      </c>
      <c r="AB120" s="862"/>
      <c r="AC120" s="862"/>
      <c r="AD120" s="862"/>
      <c r="AE120" s="863"/>
      <c r="AF120" s="864" t="s">
        <v>128</v>
      </c>
      <c r="AG120" s="862"/>
      <c r="AH120" s="862"/>
      <c r="AI120" s="862"/>
      <c r="AJ120" s="863"/>
      <c r="AK120" s="864" t="s">
        <v>128</v>
      </c>
      <c r="AL120" s="862"/>
      <c r="AM120" s="862"/>
      <c r="AN120" s="862"/>
      <c r="AO120" s="863"/>
      <c r="AP120" s="909" t="s">
        <v>128</v>
      </c>
      <c r="AQ120" s="910"/>
      <c r="AR120" s="910"/>
      <c r="AS120" s="910"/>
      <c r="AT120" s="911"/>
      <c r="AU120" s="968" t="s">
        <v>459</v>
      </c>
      <c r="AV120" s="969"/>
      <c r="AW120" s="969"/>
      <c r="AX120" s="969"/>
      <c r="AY120" s="970"/>
      <c r="AZ120" s="945" t="s">
        <v>460</v>
      </c>
      <c r="BA120" s="890"/>
      <c r="BB120" s="890"/>
      <c r="BC120" s="890"/>
      <c r="BD120" s="890"/>
      <c r="BE120" s="890"/>
      <c r="BF120" s="890"/>
      <c r="BG120" s="890"/>
      <c r="BH120" s="890"/>
      <c r="BI120" s="890"/>
      <c r="BJ120" s="890"/>
      <c r="BK120" s="890"/>
      <c r="BL120" s="890"/>
      <c r="BM120" s="890"/>
      <c r="BN120" s="890"/>
      <c r="BO120" s="890"/>
      <c r="BP120" s="891"/>
      <c r="BQ120" s="946">
        <v>5314007</v>
      </c>
      <c r="BR120" s="927"/>
      <c r="BS120" s="927"/>
      <c r="BT120" s="927"/>
      <c r="BU120" s="927"/>
      <c r="BV120" s="927">
        <v>5417403</v>
      </c>
      <c r="BW120" s="927"/>
      <c r="BX120" s="927"/>
      <c r="BY120" s="927"/>
      <c r="BZ120" s="927"/>
      <c r="CA120" s="927">
        <v>5289077</v>
      </c>
      <c r="CB120" s="927"/>
      <c r="CC120" s="927"/>
      <c r="CD120" s="927"/>
      <c r="CE120" s="927"/>
      <c r="CF120" s="951">
        <v>180.8</v>
      </c>
      <c r="CG120" s="952"/>
      <c r="CH120" s="952"/>
      <c r="CI120" s="952"/>
      <c r="CJ120" s="952"/>
      <c r="CK120" s="953" t="s">
        <v>461</v>
      </c>
      <c r="CL120" s="937"/>
      <c r="CM120" s="937"/>
      <c r="CN120" s="937"/>
      <c r="CO120" s="938"/>
      <c r="CP120" s="957" t="s">
        <v>407</v>
      </c>
      <c r="CQ120" s="958"/>
      <c r="CR120" s="958"/>
      <c r="CS120" s="958"/>
      <c r="CT120" s="958"/>
      <c r="CU120" s="958"/>
      <c r="CV120" s="958"/>
      <c r="CW120" s="958"/>
      <c r="CX120" s="958"/>
      <c r="CY120" s="958"/>
      <c r="CZ120" s="958"/>
      <c r="DA120" s="958"/>
      <c r="DB120" s="958"/>
      <c r="DC120" s="958"/>
      <c r="DD120" s="958"/>
      <c r="DE120" s="958"/>
      <c r="DF120" s="959"/>
      <c r="DG120" s="946">
        <v>2109205</v>
      </c>
      <c r="DH120" s="927"/>
      <c r="DI120" s="927"/>
      <c r="DJ120" s="927"/>
      <c r="DK120" s="927"/>
      <c r="DL120" s="927">
        <v>2071312</v>
      </c>
      <c r="DM120" s="927"/>
      <c r="DN120" s="927"/>
      <c r="DO120" s="927"/>
      <c r="DP120" s="927"/>
      <c r="DQ120" s="927">
        <v>2055376</v>
      </c>
      <c r="DR120" s="927"/>
      <c r="DS120" s="927"/>
      <c r="DT120" s="927"/>
      <c r="DU120" s="927"/>
      <c r="DV120" s="928">
        <v>70.3</v>
      </c>
      <c r="DW120" s="928"/>
      <c r="DX120" s="928"/>
      <c r="DY120" s="928"/>
      <c r="DZ120" s="929"/>
    </row>
    <row r="121" spans="1:130" s="247" customFormat="1" ht="26.25" customHeight="1" x14ac:dyDescent="0.2">
      <c r="A121" s="902"/>
      <c r="B121" s="903"/>
      <c r="C121" s="948" t="s">
        <v>462</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7763</v>
      </c>
      <c r="AB121" s="862"/>
      <c r="AC121" s="862"/>
      <c r="AD121" s="862"/>
      <c r="AE121" s="863"/>
      <c r="AF121" s="864">
        <v>7893</v>
      </c>
      <c r="AG121" s="862"/>
      <c r="AH121" s="862"/>
      <c r="AI121" s="862"/>
      <c r="AJ121" s="863"/>
      <c r="AK121" s="864">
        <v>8025</v>
      </c>
      <c r="AL121" s="862"/>
      <c r="AM121" s="862"/>
      <c r="AN121" s="862"/>
      <c r="AO121" s="863"/>
      <c r="AP121" s="909">
        <v>0.3</v>
      </c>
      <c r="AQ121" s="910"/>
      <c r="AR121" s="910"/>
      <c r="AS121" s="910"/>
      <c r="AT121" s="911"/>
      <c r="AU121" s="971"/>
      <c r="AV121" s="972"/>
      <c r="AW121" s="972"/>
      <c r="AX121" s="972"/>
      <c r="AY121" s="973"/>
      <c r="AZ121" s="897" t="s">
        <v>463</v>
      </c>
      <c r="BA121" s="832"/>
      <c r="BB121" s="832"/>
      <c r="BC121" s="832"/>
      <c r="BD121" s="832"/>
      <c r="BE121" s="832"/>
      <c r="BF121" s="832"/>
      <c r="BG121" s="832"/>
      <c r="BH121" s="832"/>
      <c r="BI121" s="832"/>
      <c r="BJ121" s="832"/>
      <c r="BK121" s="832"/>
      <c r="BL121" s="832"/>
      <c r="BM121" s="832"/>
      <c r="BN121" s="832"/>
      <c r="BO121" s="832"/>
      <c r="BP121" s="833"/>
      <c r="BQ121" s="898">
        <v>32311</v>
      </c>
      <c r="BR121" s="899"/>
      <c r="BS121" s="899"/>
      <c r="BT121" s="899"/>
      <c r="BU121" s="899"/>
      <c r="BV121" s="899">
        <v>21924</v>
      </c>
      <c r="BW121" s="899"/>
      <c r="BX121" s="899"/>
      <c r="BY121" s="899"/>
      <c r="BZ121" s="899"/>
      <c r="CA121" s="899">
        <v>12900</v>
      </c>
      <c r="CB121" s="899"/>
      <c r="CC121" s="899"/>
      <c r="CD121" s="899"/>
      <c r="CE121" s="899"/>
      <c r="CF121" s="960">
        <v>0.4</v>
      </c>
      <c r="CG121" s="961"/>
      <c r="CH121" s="961"/>
      <c r="CI121" s="961"/>
      <c r="CJ121" s="961"/>
      <c r="CK121" s="954"/>
      <c r="CL121" s="940"/>
      <c r="CM121" s="940"/>
      <c r="CN121" s="940"/>
      <c r="CO121" s="941"/>
      <c r="CP121" s="920" t="s">
        <v>409</v>
      </c>
      <c r="CQ121" s="921"/>
      <c r="CR121" s="921"/>
      <c r="CS121" s="921"/>
      <c r="CT121" s="921"/>
      <c r="CU121" s="921"/>
      <c r="CV121" s="921"/>
      <c r="CW121" s="921"/>
      <c r="CX121" s="921"/>
      <c r="CY121" s="921"/>
      <c r="CZ121" s="921"/>
      <c r="DA121" s="921"/>
      <c r="DB121" s="921"/>
      <c r="DC121" s="921"/>
      <c r="DD121" s="921"/>
      <c r="DE121" s="921"/>
      <c r="DF121" s="922"/>
      <c r="DG121" s="898">
        <v>1523593</v>
      </c>
      <c r="DH121" s="899"/>
      <c r="DI121" s="899"/>
      <c r="DJ121" s="899"/>
      <c r="DK121" s="899"/>
      <c r="DL121" s="899">
        <v>1450933</v>
      </c>
      <c r="DM121" s="899"/>
      <c r="DN121" s="899"/>
      <c r="DO121" s="899"/>
      <c r="DP121" s="899"/>
      <c r="DQ121" s="899">
        <v>1377757</v>
      </c>
      <c r="DR121" s="899"/>
      <c r="DS121" s="899"/>
      <c r="DT121" s="899"/>
      <c r="DU121" s="899"/>
      <c r="DV121" s="876">
        <v>47.1</v>
      </c>
      <c r="DW121" s="876"/>
      <c r="DX121" s="876"/>
      <c r="DY121" s="876"/>
      <c r="DZ121" s="877"/>
    </row>
    <row r="122" spans="1:130" s="247" customFormat="1" ht="26.25" customHeight="1" x14ac:dyDescent="0.2">
      <c r="A122" s="902"/>
      <c r="B122" s="903"/>
      <c r="C122" s="906" t="s">
        <v>445</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128</v>
      </c>
      <c r="AB122" s="862"/>
      <c r="AC122" s="862"/>
      <c r="AD122" s="862"/>
      <c r="AE122" s="863"/>
      <c r="AF122" s="864" t="s">
        <v>128</v>
      </c>
      <c r="AG122" s="862"/>
      <c r="AH122" s="862"/>
      <c r="AI122" s="862"/>
      <c r="AJ122" s="863"/>
      <c r="AK122" s="864" t="s">
        <v>128</v>
      </c>
      <c r="AL122" s="862"/>
      <c r="AM122" s="862"/>
      <c r="AN122" s="862"/>
      <c r="AO122" s="863"/>
      <c r="AP122" s="909" t="s">
        <v>128</v>
      </c>
      <c r="AQ122" s="910"/>
      <c r="AR122" s="910"/>
      <c r="AS122" s="910"/>
      <c r="AT122" s="911"/>
      <c r="AU122" s="971"/>
      <c r="AV122" s="972"/>
      <c r="AW122" s="972"/>
      <c r="AX122" s="972"/>
      <c r="AY122" s="973"/>
      <c r="AZ122" s="964" t="s">
        <v>464</v>
      </c>
      <c r="BA122" s="965"/>
      <c r="BB122" s="965"/>
      <c r="BC122" s="965"/>
      <c r="BD122" s="965"/>
      <c r="BE122" s="965"/>
      <c r="BF122" s="965"/>
      <c r="BG122" s="965"/>
      <c r="BH122" s="965"/>
      <c r="BI122" s="965"/>
      <c r="BJ122" s="965"/>
      <c r="BK122" s="965"/>
      <c r="BL122" s="965"/>
      <c r="BM122" s="965"/>
      <c r="BN122" s="965"/>
      <c r="BO122" s="965"/>
      <c r="BP122" s="966"/>
      <c r="BQ122" s="967">
        <v>4676736</v>
      </c>
      <c r="BR122" s="930"/>
      <c r="BS122" s="930"/>
      <c r="BT122" s="930"/>
      <c r="BU122" s="930"/>
      <c r="BV122" s="930">
        <v>4574692</v>
      </c>
      <c r="BW122" s="930"/>
      <c r="BX122" s="930"/>
      <c r="BY122" s="930"/>
      <c r="BZ122" s="930"/>
      <c r="CA122" s="930">
        <v>4453804</v>
      </c>
      <c r="CB122" s="930"/>
      <c r="CC122" s="930"/>
      <c r="CD122" s="930"/>
      <c r="CE122" s="930"/>
      <c r="CF122" s="931">
        <v>152.19999999999999</v>
      </c>
      <c r="CG122" s="932"/>
      <c r="CH122" s="932"/>
      <c r="CI122" s="932"/>
      <c r="CJ122" s="932"/>
      <c r="CK122" s="954"/>
      <c r="CL122" s="940"/>
      <c r="CM122" s="940"/>
      <c r="CN122" s="940"/>
      <c r="CO122" s="941"/>
      <c r="CP122" s="920" t="s">
        <v>405</v>
      </c>
      <c r="CQ122" s="921"/>
      <c r="CR122" s="921"/>
      <c r="CS122" s="921"/>
      <c r="CT122" s="921"/>
      <c r="CU122" s="921"/>
      <c r="CV122" s="921"/>
      <c r="CW122" s="921"/>
      <c r="CX122" s="921"/>
      <c r="CY122" s="921"/>
      <c r="CZ122" s="921"/>
      <c r="DA122" s="921"/>
      <c r="DB122" s="921"/>
      <c r="DC122" s="921"/>
      <c r="DD122" s="921"/>
      <c r="DE122" s="921"/>
      <c r="DF122" s="922"/>
      <c r="DG122" s="898">
        <v>3232</v>
      </c>
      <c r="DH122" s="899"/>
      <c r="DI122" s="899"/>
      <c r="DJ122" s="899"/>
      <c r="DK122" s="899"/>
      <c r="DL122" s="899">
        <v>3970</v>
      </c>
      <c r="DM122" s="899"/>
      <c r="DN122" s="899"/>
      <c r="DO122" s="899"/>
      <c r="DP122" s="899"/>
      <c r="DQ122" s="899">
        <v>3621</v>
      </c>
      <c r="DR122" s="899"/>
      <c r="DS122" s="899"/>
      <c r="DT122" s="899"/>
      <c r="DU122" s="899"/>
      <c r="DV122" s="876">
        <v>0.1</v>
      </c>
      <c r="DW122" s="876"/>
      <c r="DX122" s="876"/>
      <c r="DY122" s="876"/>
      <c r="DZ122" s="877"/>
    </row>
    <row r="123" spans="1:130" s="247" customFormat="1" ht="26.25" customHeight="1" x14ac:dyDescent="0.2">
      <c r="A123" s="902"/>
      <c r="B123" s="903"/>
      <c r="C123" s="906" t="s">
        <v>451</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128</v>
      </c>
      <c r="AB123" s="862"/>
      <c r="AC123" s="862"/>
      <c r="AD123" s="862"/>
      <c r="AE123" s="863"/>
      <c r="AF123" s="864" t="s">
        <v>128</v>
      </c>
      <c r="AG123" s="862"/>
      <c r="AH123" s="862"/>
      <c r="AI123" s="862"/>
      <c r="AJ123" s="863"/>
      <c r="AK123" s="864" t="s">
        <v>128</v>
      </c>
      <c r="AL123" s="862"/>
      <c r="AM123" s="862"/>
      <c r="AN123" s="862"/>
      <c r="AO123" s="863"/>
      <c r="AP123" s="909" t="s">
        <v>128</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465</v>
      </c>
      <c r="BP123" s="963"/>
      <c r="BQ123" s="917">
        <v>10023054</v>
      </c>
      <c r="BR123" s="918"/>
      <c r="BS123" s="918"/>
      <c r="BT123" s="918"/>
      <c r="BU123" s="918"/>
      <c r="BV123" s="918">
        <v>10014019</v>
      </c>
      <c r="BW123" s="918"/>
      <c r="BX123" s="918"/>
      <c r="BY123" s="918"/>
      <c r="BZ123" s="918"/>
      <c r="CA123" s="918">
        <v>9755781</v>
      </c>
      <c r="CB123" s="918"/>
      <c r="CC123" s="918"/>
      <c r="CD123" s="918"/>
      <c r="CE123" s="918"/>
      <c r="CF123" s="828"/>
      <c r="CG123" s="829"/>
      <c r="CH123" s="829"/>
      <c r="CI123" s="829"/>
      <c r="CJ123" s="919"/>
      <c r="CK123" s="954"/>
      <c r="CL123" s="940"/>
      <c r="CM123" s="940"/>
      <c r="CN123" s="940"/>
      <c r="CO123" s="941"/>
      <c r="CP123" s="920" t="s">
        <v>402</v>
      </c>
      <c r="CQ123" s="921"/>
      <c r="CR123" s="921"/>
      <c r="CS123" s="921"/>
      <c r="CT123" s="921"/>
      <c r="CU123" s="921"/>
      <c r="CV123" s="921"/>
      <c r="CW123" s="921"/>
      <c r="CX123" s="921"/>
      <c r="CY123" s="921"/>
      <c r="CZ123" s="921"/>
      <c r="DA123" s="921"/>
      <c r="DB123" s="921"/>
      <c r="DC123" s="921"/>
      <c r="DD123" s="921"/>
      <c r="DE123" s="921"/>
      <c r="DF123" s="922"/>
      <c r="DG123" s="861" t="s">
        <v>128</v>
      </c>
      <c r="DH123" s="862"/>
      <c r="DI123" s="862"/>
      <c r="DJ123" s="862"/>
      <c r="DK123" s="863"/>
      <c r="DL123" s="864" t="s">
        <v>128</v>
      </c>
      <c r="DM123" s="862"/>
      <c r="DN123" s="862"/>
      <c r="DO123" s="862"/>
      <c r="DP123" s="863"/>
      <c r="DQ123" s="864" t="s">
        <v>128</v>
      </c>
      <c r="DR123" s="862"/>
      <c r="DS123" s="862"/>
      <c r="DT123" s="862"/>
      <c r="DU123" s="863"/>
      <c r="DV123" s="909" t="s">
        <v>128</v>
      </c>
      <c r="DW123" s="910"/>
      <c r="DX123" s="910"/>
      <c r="DY123" s="910"/>
      <c r="DZ123" s="911"/>
    </row>
    <row r="124" spans="1:130" s="247" customFormat="1" ht="26.25" customHeight="1" thickBot="1" x14ac:dyDescent="0.25">
      <c r="A124" s="902"/>
      <c r="B124" s="903"/>
      <c r="C124" s="906" t="s">
        <v>454</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128</v>
      </c>
      <c r="AB124" s="862"/>
      <c r="AC124" s="862"/>
      <c r="AD124" s="862"/>
      <c r="AE124" s="863"/>
      <c r="AF124" s="864" t="s">
        <v>128</v>
      </c>
      <c r="AG124" s="862"/>
      <c r="AH124" s="862"/>
      <c r="AI124" s="862"/>
      <c r="AJ124" s="863"/>
      <c r="AK124" s="864" t="s">
        <v>128</v>
      </c>
      <c r="AL124" s="862"/>
      <c r="AM124" s="862"/>
      <c r="AN124" s="862"/>
      <c r="AO124" s="863"/>
      <c r="AP124" s="909" t="s">
        <v>128</v>
      </c>
      <c r="AQ124" s="910"/>
      <c r="AR124" s="910"/>
      <c r="AS124" s="910"/>
      <c r="AT124" s="911"/>
      <c r="AU124" s="912" t="s">
        <v>466</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128</v>
      </c>
      <c r="BR124" s="916"/>
      <c r="BS124" s="916"/>
      <c r="BT124" s="916"/>
      <c r="BU124" s="916"/>
      <c r="BV124" s="916" t="s">
        <v>128</v>
      </c>
      <c r="BW124" s="916"/>
      <c r="BX124" s="916"/>
      <c r="BY124" s="916"/>
      <c r="BZ124" s="916"/>
      <c r="CA124" s="916" t="s">
        <v>128</v>
      </c>
      <c r="CB124" s="916"/>
      <c r="CC124" s="916"/>
      <c r="CD124" s="916"/>
      <c r="CE124" s="916"/>
      <c r="CF124" s="806"/>
      <c r="CG124" s="807"/>
      <c r="CH124" s="807"/>
      <c r="CI124" s="807"/>
      <c r="CJ124" s="947"/>
      <c r="CK124" s="955"/>
      <c r="CL124" s="955"/>
      <c r="CM124" s="955"/>
      <c r="CN124" s="955"/>
      <c r="CO124" s="956"/>
      <c r="CP124" s="920" t="s">
        <v>467</v>
      </c>
      <c r="CQ124" s="921"/>
      <c r="CR124" s="921"/>
      <c r="CS124" s="921"/>
      <c r="CT124" s="921"/>
      <c r="CU124" s="921"/>
      <c r="CV124" s="921"/>
      <c r="CW124" s="921"/>
      <c r="CX124" s="921"/>
      <c r="CY124" s="921"/>
      <c r="CZ124" s="921"/>
      <c r="DA124" s="921"/>
      <c r="DB124" s="921"/>
      <c r="DC124" s="921"/>
      <c r="DD124" s="921"/>
      <c r="DE124" s="921"/>
      <c r="DF124" s="922"/>
      <c r="DG124" s="844" t="s">
        <v>128</v>
      </c>
      <c r="DH124" s="845"/>
      <c r="DI124" s="845"/>
      <c r="DJ124" s="845"/>
      <c r="DK124" s="846"/>
      <c r="DL124" s="847" t="s">
        <v>128</v>
      </c>
      <c r="DM124" s="845"/>
      <c r="DN124" s="845"/>
      <c r="DO124" s="845"/>
      <c r="DP124" s="846"/>
      <c r="DQ124" s="847" t="s">
        <v>128</v>
      </c>
      <c r="DR124" s="845"/>
      <c r="DS124" s="845"/>
      <c r="DT124" s="845"/>
      <c r="DU124" s="846"/>
      <c r="DV124" s="933" t="s">
        <v>128</v>
      </c>
      <c r="DW124" s="934"/>
      <c r="DX124" s="934"/>
      <c r="DY124" s="934"/>
      <c r="DZ124" s="935"/>
    </row>
    <row r="125" spans="1:130" s="247" customFormat="1" ht="26.25" customHeight="1" x14ac:dyDescent="0.2">
      <c r="A125" s="902"/>
      <c r="B125" s="903"/>
      <c r="C125" s="906" t="s">
        <v>456</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128</v>
      </c>
      <c r="AB125" s="862"/>
      <c r="AC125" s="862"/>
      <c r="AD125" s="862"/>
      <c r="AE125" s="863"/>
      <c r="AF125" s="864" t="s">
        <v>128</v>
      </c>
      <c r="AG125" s="862"/>
      <c r="AH125" s="862"/>
      <c r="AI125" s="862"/>
      <c r="AJ125" s="863"/>
      <c r="AK125" s="864" t="s">
        <v>128</v>
      </c>
      <c r="AL125" s="862"/>
      <c r="AM125" s="862"/>
      <c r="AN125" s="862"/>
      <c r="AO125" s="863"/>
      <c r="AP125" s="909" t="s">
        <v>128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468</v>
      </c>
      <c r="CL125" s="937"/>
      <c r="CM125" s="937"/>
      <c r="CN125" s="937"/>
      <c r="CO125" s="938"/>
      <c r="CP125" s="945" t="s">
        <v>469</v>
      </c>
      <c r="CQ125" s="890"/>
      <c r="CR125" s="890"/>
      <c r="CS125" s="890"/>
      <c r="CT125" s="890"/>
      <c r="CU125" s="890"/>
      <c r="CV125" s="890"/>
      <c r="CW125" s="890"/>
      <c r="CX125" s="890"/>
      <c r="CY125" s="890"/>
      <c r="CZ125" s="890"/>
      <c r="DA125" s="890"/>
      <c r="DB125" s="890"/>
      <c r="DC125" s="890"/>
      <c r="DD125" s="890"/>
      <c r="DE125" s="890"/>
      <c r="DF125" s="891"/>
      <c r="DG125" s="946" t="s">
        <v>128</v>
      </c>
      <c r="DH125" s="927"/>
      <c r="DI125" s="927"/>
      <c r="DJ125" s="927"/>
      <c r="DK125" s="927"/>
      <c r="DL125" s="927" t="s">
        <v>128</v>
      </c>
      <c r="DM125" s="927"/>
      <c r="DN125" s="927"/>
      <c r="DO125" s="927"/>
      <c r="DP125" s="927"/>
      <c r="DQ125" s="927" t="s">
        <v>128</v>
      </c>
      <c r="DR125" s="927"/>
      <c r="DS125" s="927"/>
      <c r="DT125" s="927"/>
      <c r="DU125" s="927"/>
      <c r="DV125" s="928" t="s">
        <v>128</v>
      </c>
      <c r="DW125" s="928"/>
      <c r="DX125" s="928"/>
      <c r="DY125" s="928"/>
      <c r="DZ125" s="929"/>
    </row>
    <row r="126" spans="1:130" s="247" customFormat="1" ht="26.25" customHeight="1" thickBot="1" x14ac:dyDescent="0.25">
      <c r="A126" s="902"/>
      <c r="B126" s="903"/>
      <c r="C126" s="906" t="s">
        <v>458</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128</v>
      </c>
      <c r="AB126" s="862"/>
      <c r="AC126" s="862"/>
      <c r="AD126" s="862"/>
      <c r="AE126" s="863"/>
      <c r="AF126" s="864" t="s">
        <v>128</v>
      </c>
      <c r="AG126" s="862"/>
      <c r="AH126" s="862"/>
      <c r="AI126" s="862"/>
      <c r="AJ126" s="863"/>
      <c r="AK126" s="864" t="s">
        <v>128</v>
      </c>
      <c r="AL126" s="862"/>
      <c r="AM126" s="862"/>
      <c r="AN126" s="862"/>
      <c r="AO126" s="863"/>
      <c r="AP126" s="909" t="s">
        <v>128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470</v>
      </c>
      <c r="CQ126" s="832"/>
      <c r="CR126" s="832"/>
      <c r="CS126" s="832"/>
      <c r="CT126" s="832"/>
      <c r="CU126" s="832"/>
      <c r="CV126" s="832"/>
      <c r="CW126" s="832"/>
      <c r="CX126" s="832"/>
      <c r="CY126" s="832"/>
      <c r="CZ126" s="832"/>
      <c r="DA126" s="832"/>
      <c r="DB126" s="832"/>
      <c r="DC126" s="832"/>
      <c r="DD126" s="832"/>
      <c r="DE126" s="832"/>
      <c r="DF126" s="833"/>
      <c r="DG126" s="898" t="s">
        <v>128</v>
      </c>
      <c r="DH126" s="899"/>
      <c r="DI126" s="899"/>
      <c r="DJ126" s="899"/>
      <c r="DK126" s="899"/>
      <c r="DL126" s="899" t="s">
        <v>128</v>
      </c>
      <c r="DM126" s="899"/>
      <c r="DN126" s="899"/>
      <c r="DO126" s="899"/>
      <c r="DP126" s="899"/>
      <c r="DQ126" s="899" t="s">
        <v>128</v>
      </c>
      <c r="DR126" s="899"/>
      <c r="DS126" s="899"/>
      <c r="DT126" s="899"/>
      <c r="DU126" s="899"/>
      <c r="DV126" s="876" t="s">
        <v>128</v>
      </c>
      <c r="DW126" s="876"/>
      <c r="DX126" s="876"/>
      <c r="DY126" s="876"/>
      <c r="DZ126" s="877"/>
    </row>
    <row r="127" spans="1:130" s="247" customFormat="1" ht="26.25" customHeight="1" x14ac:dyDescent="0.2">
      <c r="A127" s="904"/>
      <c r="B127" s="905"/>
      <c r="C127" s="923" t="s">
        <v>471</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128</v>
      </c>
      <c r="AB127" s="862"/>
      <c r="AC127" s="862"/>
      <c r="AD127" s="862"/>
      <c r="AE127" s="863"/>
      <c r="AF127" s="864" t="s">
        <v>128</v>
      </c>
      <c r="AG127" s="862"/>
      <c r="AH127" s="862"/>
      <c r="AI127" s="862"/>
      <c r="AJ127" s="863"/>
      <c r="AK127" s="864" t="s">
        <v>128</v>
      </c>
      <c r="AL127" s="862"/>
      <c r="AM127" s="862"/>
      <c r="AN127" s="862"/>
      <c r="AO127" s="863"/>
      <c r="AP127" s="909" t="s">
        <v>128</v>
      </c>
      <c r="AQ127" s="910"/>
      <c r="AR127" s="910"/>
      <c r="AS127" s="910"/>
      <c r="AT127" s="911"/>
      <c r="AU127" s="283"/>
      <c r="AV127" s="283"/>
      <c r="AW127" s="283"/>
      <c r="AX127" s="926" t="s">
        <v>472</v>
      </c>
      <c r="AY127" s="894"/>
      <c r="AZ127" s="894"/>
      <c r="BA127" s="894"/>
      <c r="BB127" s="894"/>
      <c r="BC127" s="894"/>
      <c r="BD127" s="894"/>
      <c r="BE127" s="895"/>
      <c r="BF127" s="893" t="s">
        <v>473</v>
      </c>
      <c r="BG127" s="894"/>
      <c r="BH127" s="894"/>
      <c r="BI127" s="894"/>
      <c r="BJ127" s="894"/>
      <c r="BK127" s="894"/>
      <c r="BL127" s="895"/>
      <c r="BM127" s="893" t="s">
        <v>474</v>
      </c>
      <c r="BN127" s="894"/>
      <c r="BO127" s="894"/>
      <c r="BP127" s="894"/>
      <c r="BQ127" s="894"/>
      <c r="BR127" s="894"/>
      <c r="BS127" s="895"/>
      <c r="BT127" s="893" t="s">
        <v>475</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476</v>
      </c>
      <c r="CQ127" s="832"/>
      <c r="CR127" s="832"/>
      <c r="CS127" s="832"/>
      <c r="CT127" s="832"/>
      <c r="CU127" s="832"/>
      <c r="CV127" s="832"/>
      <c r="CW127" s="832"/>
      <c r="CX127" s="832"/>
      <c r="CY127" s="832"/>
      <c r="CZ127" s="832"/>
      <c r="DA127" s="832"/>
      <c r="DB127" s="832"/>
      <c r="DC127" s="832"/>
      <c r="DD127" s="832"/>
      <c r="DE127" s="832"/>
      <c r="DF127" s="833"/>
      <c r="DG127" s="898" t="s">
        <v>128</v>
      </c>
      <c r="DH127" s="899"/>
      <c r="DI127" s="899"/>
      <c r="DJ127" s="899"/>
      <c r="DK127" s="899"/>
      <c r="DL127" s="899" t="s">
        <v>128</v>
      </c>
      <c r="DM127" s="899"/>
      <c r="DN127" s="899"/>
      <c r="DO127" s="899"/>
      <c r="DP127" s="899"/>
      <c r="DQ127" s="899" t="s">
        <v>128</v>
      </c>
      <c r="DR127" s="899"/>
      <c r="DS127" s="899"/>
      <c r="DT127" s="899"/>
      <c r="DU127" s="899"/>
      <c r="DV127" s="876" t="s">
        <v>128</v>
      </c>
      <c r="DW127" s="876"/>
      <c r="DX127" s="876"/>
      <c r="DY127" s="876"/>
      <c r="DZ127" s="877"/>
    </row>
    <row r="128" spans="1:130" s="247" customFormat="1" ht="26.25" customHeight="1" thickBot="1" x14ac:dyDescent="0.25">
      <c r="A128" s="878" t="s">
        <v>477</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478</v>
      </c>
      <c r="X128" s="880"/>
      <c r="Y128" s="880"/>
      <c r="Z128" s="881"/>
      <c r="AA128" s="882">
        <v>10720</v>
      </c>
      <c r="AB128" s="883"/>
      <c r="AC128" s="883"/>
      <c r="AD128" s="883"/>
      <c r="AE128" s="884"/>
      <c r="AF128" s="885">
        <v>9292</v>
      </c>
      <c r="AG128" s="883"/>
      <c r="AH128" s="883"/>
      <c r="AI128" s="883"/>
      <c r="AJ128" s="884"/>
      <c r="AK128" s="885">
        <v>9589</v>
      </c>
      <c r="AL128" s="883"/>
      <c r="AM128" s="883"/>
      <c r="AN128" s="883"/>
      <c r="AO128" s="884"/>
      <c r="AP128" s="886"/>
      <c r="AQ128" s="887"/>
      <c r="AR128" s="887"/>
      <c r="AS128" s="887"/>
      <c r="AT128" s="888"/>
      <c r="AU128" s="283"/>
      <c r="AV128" s="283"/>
      <c r="AW128" s="283"/>
      <c r="AX128" s="889" t="s">
        <v>479</v>
      </c>
      <c r="AY128" s="890"/>
      <c r="AZ128" s="890"/>
      <c r="BA128" s="890"/>
      <c r="BB128" s="890"/>
      <c r="BC128" s="890"/>
      <c r="BD128" s="890"/>
      <c r="BE128" s="891"/>
      <c r="BF128" s="868" t="s">
        <v>128</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480</v>
      </c>
      <c r="CQ128" s="810"/>
      <c r="CR128" s="810"/>
      <c r="CS128" s="810"/>
      <c r="CT128" s="810"/>
      <c r="CU128" s="810"/>
      <c r="CV128" s="810"/>
      <c r="CW128" s="810"/>
      <c r="CX128" s="810"/>
      <c r="CY128" s="810"/>
      <c r="CZ128" s="810"/>
      <c r="DA128" s="810"/>
      <c r="DB128" s="810"/>
      <c r="DC128" s="810"/>
      <c r="DD128" s="810"/>
      <c r="DE128" s="810"/>
      <c r="DF128" s="811"/>
      <c r="DG128" s="872" t="s">
        <v>128</v>
      </c>
      <c r="DH128" s="873"/>
      <c r="DI128" s="873"/>
      <c r="DJ128" s="873"/>
      <c r="DK128" s="873"/>
      <c r="DL128" s="873" t="s">
        <v>128</v>
      </c>
      <c r="DM128" s="873"/>
      <c r="DN128" s="873"/>
      <c r="DO128" s="873"/>
      <c r="DP128" s="873"/>
      <c r="DQ128" s="873" t="s">
        <v>128</v>
      </c>
      <c r="DR128" s="873"/>
      <c r="DS128" s="873"/>
      <c r="DT128" s="873"/>
      <c r="DU128" s="873"/>
      <c r="DV128" s="874" t="s">
        <v>128</v>
      </c>
      <c r="DW128" s="874"/>
      <c r="DX128" s="874"/>
      <c r="DY128" s="874"/>
      <c r="DZ128" s="875"/>
    </row>
    <row r="129" spans="1:131" s="247" customFormat="1" ht="26.25" customHeight="1" x14ac:dyDescent="0.2">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481</v>
      </c>
      <c r="X129" s="859"/>
      <c r="Y129" s="859"/>
      <c r="Z129" s="860"/>
      <c r="AA129" s="861">
        <v>3236776</v>
      </c>
      <c r="AB129" s="862"/>
      <c r="AC129" s="862"/>
      <c r="AD129" s="862"/>
      <c r="AE129" s="863"/>
      <c r="AF129" s="864">
        <v>3282462</v>
      </c>
      <c r="AG129" s="862"/>
      <c r="AH129" s="862"/>
      <c r="AI129" s="862"/>
      <c r="AJ129" s="863"/>
      <c r="AK129" s="864">
        <v>3309380</v>
      </c>
      <c r="AL129" s="862"/>
      <c r="AM129" s="862"/>
      <c r="AN129" s="862"/>
      <c r="AO129" s="863"/>
      <c r="AP129" s="865"/>
      <c r="AQ129" s="866"/>
      <c r="AR129" s="866"/>
      <c r="AS129" s="866"/>
      <c r="AT129" s="867"/>
      <c r="AU129" s="285"/>
      <c r="AV129" s="285"/>
      <c r="AW129" s="285"/>
      <c r="AX129" s="831" t="s">
        <v>482</v>
      </c>
      <c r="AY129" s="832"/>
      <c r="AZ129" s="832"/>
      <c r="BA129" s="832"/>
      <c r="BB129" s="832"/>
      <c r="BC129" s="832"/>
      <c r="BD129" s="832"/>
      <c r="BE129" s="833"/>
      <c r="BF129" s="851" t="s">
        <v>128</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483</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484</v>
      </c>
      <c r="X130" s="859"/>
      <c r="Y130" s="859"/>
      <c r="Z130" s="860"/>
      <c r="AA130" s="861">
        <v>378634</v>
      </c>
      <c r="AB130" s="862"/>
      <c r="AC130" s="862"/>
      <c r="AD130" s="862"/>
      <c r="AE130" s="863"/>
      <c r="AF130" s="864">
        <v>386463</v>
      </c>
      <c r="AG130" s="862"/>
      <c r="AH130" s="862"/>
      <c r="AI130" s="862"/>
      <c r="AJ130" s="863"/>
      <c r="AK130" s="864">
        <v>383820</v>
      </c>
      <c r="AL130" s="862"/>
      <c r="AM130" s="862"/>
      <c r="AN130" s="862"/>
      <c r="AO130" s="863"/>
      <c r="AP130" s="865"/>
      <c r="AQ130" s="866"/>
      <c r="AR130" s="866"/>
      <c r="AS130" s="866"/>
      <c r="AT130" s="867"/>
      <c r="AU130" s="285"/>
      <c r="AV130" s="285"/>
      <c r="AW130" s="285"/>
      <c r="AX130" s="831" t="s">
        <v>485</v>
      </c>
      <c r="AY130" s="832"/>
      <c r="AZ130" s="832"/>
      <c r="BA130" s="832"/>
      <c r="BB130" s="832"/>
      <c r="BC130" s="832"/>
      <c r="BD130" s="832"/>
      <c r="BE130" s="833"/>
      <c r="BF130" s="834">
        <v>10</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486</v>
      </c>
      <c r="X131" s="842"/>
      <c r="Y131" s="842"/>
      <c r="Z131" s="843"/>
      <c r="AA131" s="844">
        <v>2858142</v>
      </c>
      <c r="AB131" s="845"/>
      <c r="AC131" s="845"/>
      <c r="AD131" s="845"/>
      <c r="AE131" s="846"/>
      <c r="AF131" s="847">
        <v>2895999</v>
      </c>
      <c r="AG131" s="845"/>
      <c r="AH131" s="845"/>
      <c r="AI131" s="845"/>
      <c r="AJ131" s="846"/>
      <c r="AK131" s="847">
        <v>2925560</v>
      </c>
      <c r="AL131" s="845"/>
      <c r="AM131" s="845"/>
      <c r="AN131" s="845"/>
      <c r="AO131" s="846"/>
      <c r="AP131" s="848"/>
      <c r="AQ131" s="849"/>
      <c r="AR131" s="849"/>
      <c r="AS131" s="849"/>
      <c r="AT131" s="850"/>
      <c r="AU131" s="285"/>
      <c r="AV131" s="285"/>
      <c r="AW131" s="285"/>
      <c r="AX131" s="809" t="s">
        <v>487</v>
      </c>
      <c r="AY131" s="810"/>
      <c r="AZ131" s="810"/>
      <c r="BA131" s="810"/>
      <c r="BB131" s="810"/>
      <c r="BC131" s="810"/>
      <c r="BD131" s="810"/>
      <c r="BE131" s="811"/>
      <c r="BF131" s="812" t="s">
        <v>128</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488</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489</v>
      </c>
      <c r="W132" s="822"/>
      <c r="X132" s="822"/>
      <c r="Y132" s="822"/>
      <c r="Z132" s="823"/>
      <c r="AA132" s="824">
        <v>10.21191389</v>
      </c>
      <c r="AB132" s="825"/>
      <c r="AC132" s="825"/>
      <c r="AD132" s="825"/>
      <c r="AE132" s="826"/>
      <c r="AF132" s="827">
        <v>10.979285559999999</v>
      </c>
      <c r="AG132" s="825"/>
      <c r="AH132" s="825"/>
      <c r="AI132" s="825"/>
      <c r="AJ132" s="826"/>
      <c r="AK132" s="827">
        <v>9.0088051520000008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490</v>
      </c>
      <c r="W133" s="801"/>
      <c r="X133" s="801"/>
      <c r="Y133" s="801"/>
      <c r="Z133" s="802"/>
      <c r="AA133" s="803">
        <v>9</v>
      </c>
      <c r="AB133" s="804"/>
      <c r="AC133" s="804"/>
      <c r="AD133" s="804"/>
      <c r="AE133" s="805"/>
      <c r="AF133" s="803">
        <v>10</v>
      </c>
      <c r="AG133" s="804"/>
      <c r="AH133" s="804"/>
      <c r="AI133" s="804"/>
      <c r="AJ133" s="805"/>
      <c r="AK133" s="803">
        <v>10</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Y27xtOJ9DORvv0GGnurJHYwGrhILi8z+8JYxEu1pENnvb0qzoPqrBBs4kR3HPx9F1Xl0nV/3L2qZ5u7TDP2tTA==" saltValue="nJGiFuvKAeiPm7PPiM+b8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491</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jFR15AXp/P21uqp23BtWjtxsmfJ8unDU4jorxktM5CwNs0G3VnSgOeQQmpExoaGsBaFPXKTJN7uaXi0ymM/0Ww==" saltValue="glDp9oE9+T8oISG0++mf0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onINddWNrWv6RAKIIKI8op8gzC+vkfpfjSlM8Wz2lPKNduXaNQC1jGIihf3uaKmOjaA9YB+ZUaxz+tsw3/eoYg==" saltValue="owCwZ4F0yM+H+l5mZkfgK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492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493</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494</v>
      </c>
      <c r="AP7" s="304"/>
      <c r="AQ7" s="305" t="s">
        <v>495</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496</v>
      </c>
      <c r="AQ8" s="311" t="s">
        <v>497</v>
      </c>
      <c r="AR8" s="312" t="s">
        <v>498</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499</v>
      </c>
      <c r="AL9" s="1231"/>
      <c r="AM9" s="1231"/>
      <c r="AN9" s="1232"/>
      <c r="AO9" s="313">
        <v>695766</v>
      </c>
      <c r="AP9" s="313">
        <v>47408</v>
      </c>
      <c r="AQ9" s="314">
        <v>92300</v>
      </c>
      <c r="AR9" s="315">
        <v>-48.6</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500</v>
      </c>
      <c r="AL10" s="1231"/>
      <c r="AM10" s="1231"/>
      <c r="AN10" s="1232"/>
      <c r="AO10" s="316">
        <v>83833</v>
      </c>
      <c r="AP10" s="316">
        <v>5712</v>
      </c>
      <c r="AQ10" s="317">
        <v>10627</v>
      </c>
      <c r="AR10" s="318">
        <v>-46.3</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501</v>
      </c>
      <c r="AL11" s="1231"/>
      <c r="AM11" s="1231"/>
      <c r="AN11" s="1232"/>
      <c r="AO11" s="316">
        <v>175223</v>
      </c>
      <c r="AP11" s="316">
        <v>11939</v>
      </c>
      <c r="AQ11" s="317">
        <v>14044</v>
      </c>
      <c r="AR11" s="318">
        <v>-15</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502</v>
      </c>
      <c r="AL12" s="1231"/>
      <c r="AM12" s="1231"/>
      <c r="AN12" s="1232"/>
      <c r="AO12" s="316" t="s">
        <v>503</v>
      </c>
      <c r="AP12" s="316" t="s">
        <v>503</v>
      </c>
      <c r="AQ12" s="317">
        <v>859</v>
      </c>
      <c r="AR12" s="318" t="s">
        <v>503</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504</v>
      </c>
      <c r="AL13" s="1231"/>
      <c r="AM13" s="1231"/>
      <c r="AN13" s="1232"/>
      <c r="AO13" s="316" t="s">
        <v>503</v>
      </c>
      <c r="AP13" s="316" t="s">
        <v>503</v>
      </c>
      <c r="AQ13" s="317">
        <v>30</v>
      </c>
      <c r="AR13" s="318" t="s">
        <v>503</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505</v>
      </c>
      <c r="AL14" s="1231"/>
      <c r="AM14" s="1231"/>
      <c r="AN14" s="1232"/>
      <c r="AO14" s="316">
        <v>63762</v>
      </c>
      <c r="AP14" s="316">
        <v>4345</v>
      </c>
      <c r="AQ14" s="317">
        <v>4161</v>
      </c>
      <c r="AR14" s="318">
        <v>4.4000000000000004</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506</v>
      </c>
      <c r="AL15" s="1231"/>
      <c r="AM15" s="1231"/>
      <c r="AN15" s="1232"/>
      <c r="AO15" s="316">
        <v>33893</v>
      </c>
      <c r="AP15" s="316">
        <v>2309</v>
      </c>
      <c r="AQ15" s="317">
        <v>2030</v>
      </c>
      <c r="AR15" s="318">
        <v>13.7</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507</v>
      </c>
      <c r="AL16" s="1234"/>
      <c r="AM16" s="1234"/>
      <c r="AN16" s="1235"/>
      <c r="AO16" s="316">
        <v>-46303</v>
      </c>
      <c r="AP16" s="316">
        <v>-3155</v>
      </c>
      <c r="AQ16" s="317">
        <v>-8642</v>
      </c>
      <c r="AR16" s="318">
        <v>-63.5</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185</v>
      </c>
      <c r="AL17" s="1234"/>
      <c r="AM17" s="1234"/>
      <c r="AN17" s="1235"/>
      <c r="AO17" s="316">
        <v>1006174</v>
      </c>
      <c r="AP17" s="316">
        <v>68559</v>
      </c>
      <c r="AQ17" s="317">
        <v>115409</v>
      </c>
      <c r="AR17" s="318">
        <v>-40.6</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508</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509</v>
      </c>
      <c r="AP20" s="324" t="s">
        <v>510</v>
      </c>
      <c r="AQ20" s="325" t="s">
        <v>511</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512</v>
      </c>
      <c r="AL21" s="1228"/>
      <c r="AM21" s="1228"/>
      <c r="AN21" s="1229"/>
      <c r="AO21" s="328">
        <v>5.93</v>
      </c>
      <c r="AP21" s="329">
        <v>10.59</v>
      </c>
      <c r="AQ21" s="330">
        <v>-4.66</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513</v>
      </c>
      <c r="AL22" s="1228"/>
      <c r="AM22" s="1228"/>
      <c r="AN22" s="1229"/>
      <c r="AO22" s="333">
        <v>96.1</v>
      </c>
      <c r="AP22" s="334">
        <v>96.7</v>
      </c>
      <c r="AQ22" s="335">
        <v>-0.6</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514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515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516</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494</v>
      </c>
      <c r="AP30" s="304"/>
      <c r="AQ30" s="305" t="s">
        <v>495</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496</v>
      </c>
      <c r="AQ31" s="311" t="s">
        <v>497</v>
      </c>
      <c r="AR31" s="312" t="s">
        <v>498</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517</v>
      </c>
      <c r="AL32" s="1219"/>
      <c r="AM32" s="1219"/>
      <c r="AN32" s="1220"/>
      <c r="AO32" s="343">
        <v>359735</v>
      </c>
      <c r="AP32" s="343">
        <v>24512</v>
      </c>
      <c r="AQ32" s="344">
        <v>54047</v>
      </c>
      <c r="AR32" s="345">
        <v>-54.6</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518</v>
      </c>
      <c r="AL33" s="1219"/>
      <c r="AM33" s="1219"/>
      <c r="AN33" s="1220"/>
      <c r="AO33" s="343" t="s">
        <v>503</v>
      </c>
      <c r="AP33" s="343" t="s">
        <v>503</v>
      </c>
      <c r="AQ33" s="344" t="s">
        <v>503</v>
      </c>
      <c r="AR33" s="345" t="s">
        <v>503</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519</v>
      </c>
      <c r="AL34" s="1219"/>
      <c r="AM34" s="1219"/>
      <c r="AN34" s="1220"/>
      <c r="AO34" s="343" t="s">
        <v>503</v>
      </c>
      <c r="AP34" s="343" t="s">
        <v>503</v>
      </c>
      <c r="AQ34" s="344" t="s">
        <v>503</v>
      </c>
      <c r="AR34" s="345" t="s">
        <v>503</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520</v>
      </c>
      <c r="AL35" s="1219"/>
      <c r="AM35" s="1219"/>
      <c r="AN35" s="1220"/>
      <c r="AO35" s="343">
        <v>257346</v>
      </c>
      <c r="AP35" s="343">
        <v>17535</v>
      </c>
      <c r="AQ35" s="344">
        <v>14654</v>
      </c>
      <c r="AR35" s="345">
        <v>19.7</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521</v>
      </c>
      <c r="AL36" s="1219"/>
      <c r="AM36" s="1219"/>
      <c r="AN36" s="1220"/>
      <c r="AO36" s="343">
        <v>31861</v>
      </c>
      <c r="AP36" s="343">
        <v>2171</v>
      </c>
      <c r="AQ36" s="344">
        <v>3772</v>
      </c>
      <c r="AR36" s="345">
        <v>-42.4</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522</v>
      </c>
      <c r="AL37" s="1219"/>
      <c r="AM37" s="1219"/>
      <c r="AN37" s="1220"/>
      <c r="AO37" s="343">
        <v>8025</v>
      </c>
      <c r="AP37" s="343">
        <v>547</v>
      </c>
      <c r="AQ37" s="344">
        <v>740</v>
      </c>
      <c r="AR37" s="345">
        <v>-26.1</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523</v>
      </c>
      <c r="AL38" s="1222"/>
      <c r="AM38" s="1222"/>
      <c r="AN38" s="1223"/>
      <c r="AO38" s="346" t="s">
        <v>503</v>
      </c>
      <c r="AP38" s="346" t="s">
        <v>503</v>
      </c>
      <c r="AQ38" s="347">
        <v>12</v>
      </c>
      <c r="AR38" s="335" t="s">
        <v>503</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524</v>
      </c>
      <c r="AL39" s="1222"/>
      <c r="AM39" s="1222"/>
      <c r="AN39" s="1223"/>
      <c r="AO39" s="343">
        <v>-9589</v>
      </c>
      <c r="AP39" s="343">
        <v>-653</v>
      </c>
      <c r="AQ39" s="344">
        <v>-2627</v>
      </c>
      <c r="AR39" s="345">
        <v>-75.099999999999994</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525</v>
      </c>
      <c r="AL40" s="1219"/>
      <c r="AM40" s="1219"/>
      <c r="AN40" s="1220"/>
      <c r="AO40" s="343">
        <v>-383820</v>
      </c>
      <c r="AP40" s="343">
        <v>-26153</v>
      </c>
      <c r="AQ40" s="344">
        <v>-48398</v>
      </c>
      <c r="AR40" s="345">
        <v>-46</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295</v>
      </c>
      <c r="AL41" s="1225"/>
      <c r="AM41" s="1225"/>
      <c r="AN41" s="1226"/>
      <c r="AO41" s="343">
        <v>263558</v>
      </c>
      <c r="AP41" s="343">
        <v>17958</v>
      </c>
      <c r="AQ41" s="344">
        <v>22201</v>
      </c>
      <c r="AR41" s="345">
        <v>-19.100000000000001</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526</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527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528</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494</v>
      </c>
      <c r="AN49" s="1213" t="s">
        <v>529</v>
      </c>
      <c r="AO49" s="1214"/>
      <c r="AP49" s="1214"/>
      <c r="AQ49" s="1214"/>
      <c r="AR49" s="1215"/>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530</v>
      </c>
      <c r="AO50" s="360" t="s">
        <v>531</v>
      </c>
      <c r="AP50" s="361" t="s">
        <v>532</v>
      </c>
      <c r="AQ50" s="362" t="s">
        <v>533</v>
      </c>
      <c r="AR50" s="363" t="s">
        <v>534</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535</v>
      </c>
      <c r="AL51" s="356"/>
      <c r="AM51" s="364">
        <v>1018271</v>
      </c>
      <c r="AN51" s="365">
        <v>69280</v>
      </c>
      <c r="AO51" s="366">
        <v>-17.100000000000001</v>
      </c>
      <c r="AP51" s="367">
        <v>75972</v>
      </c>
      <c r="AQ51" s="368">
        <v>-17.3</v>
      </c>
      <c r="AR51" s="369">
        <v>0.2</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536</v>
      </c>
      <c r="AM52" s="372">
        <v>444327</v>
      </c>
      <c r="AN52" s="373">
        <v>30230</v>
      </c>
      <c r="AO52" s="374">
        <v>-51</v>
      </c>
      <c r="AP52" s="375">
        <v>40712</v>
      </c>
      <c r="AQ52" s="376">
        <v>-25.2</v>
      </c>
      <c r="AR52" s="377">
        <v>-25.8</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537</v>
      </c>
      <c r="AL53" s="356"/>
      <c r="AM53" s="364">
        <v>684486</v>
      </c>
      <c r="AN53" s="365">
        <v>46675</v>
      </c>
      <c r="AO53" s="366">
        <v>-32.6</v>
      </c>
      <c r="AP53" s="367">
        <v>79466</v>
      </c>
      <c r="AQ53" s="368">
        <v>4.5999999999999996</v>
      </c>
      <c r="AR53" s="369">
        <v>-37.200000000000003</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536</v>
      </c>
      <c r="AM54" s="372">
        <v>438769</v>
      </c>
      <c r="AN54" s="373">
        <v>29919</v>
      </c>
      <c r="AO54" s="374">
        <v>-1</v>
      </c>
      <c r="AP54" s="375">
        <v>44645</v>
      </c>
      <c r="AQ54" s="376">
        <v>9.6999999999999993</v>
      </c>
      <c r="AR54" s="377">
        <v>-10.7</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538</v>
      </c>
      <c r="AL55" s="356"/>
      <c r="AM55" s="364">
        <v>689445</v>
      </c>
      <c r="AN55" s="365">
        <v>46701</v>
      </c>
      <c r="AO55" s="366">
        <v>0.1</v>
      </c>
      <c r="AP55" s="367">
        <v>90072</v>
      </c>
      <c r="AQ55" s="368">
        <v>13.3</v>
      </c>
      <c r="AR55" s="369">
        <v>-13.2</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536</v>
      </c>
      <c r="AM56" s="372">
        <v>460445</v>
      </c>
      <c r="AN56" s="373">
        <v>31189</v>
      </c>
      <c r="AO56" s="374">
        <v>4.2</v>
      </c>
      <c r="AP56" s="375">
        <v>46083</v>
      </c>
      <c r="AQ56" s="376">
        <v>3.2</v>
      </c>
      <c r="AR56" s="377">
        <v>1</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539</v>
      </c>
      <c r="AL57" s="356"/>
      <c r="AM57" s="364">
        <v>571085</v>
      </c>
      <c r="AN57" s="365">
        <v>38754</v>
      </c>
      <c r="AO57" s="366">
        <v>-17</v>
      </c>
      <c r="AP57" s="367">
        <v>88328</v>
      </c>
      <c r="AQ57" s="368">
        <v>-1.9</v>
      </c>
      <c r="AR57" s="369">
        <v>-15.1</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536</v>
      </c>
      <c r="AM58" s="372">
        <v>430939</v>
      </c>
      <c r="AN58" s="373">
        <v>29244</v>
      </c>
      <c r="AO58" s="374">
        <v>-6.2</v>
      </c>
      <c r="AP58" s="375">
        <v>49013</v>
      </c>
      <c r="AQ58" s="376">
        <v>6.4</v>
      </c>
      <c r="AR58" s="377">
        <v>-12.6</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540</v>
      </c>
      <c r="AL59" s="356"/>
      <c r="AM59" s="364">
        <v>463984</v>
      </c>
      <c r="AN59" s="365">
        <v>31615</v>
      </c>
      <c r="AO59" s="366">
        <v>-18.399999999999999</v>
      </c>
      <c r="AP59" s="367">
        <v>103390</v>
      </c>
      <c r="AQ59" s="368">
        <v>17.100000000000001</v>
      </c>
      <c r="AR59" s="369">
        <v>-35.5</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536</v>
      </c>
      <c r="AM60" s="372">
        <v>359078</v>
      </c>
      <c r="AN60" s="373">
        <v>24467</v>
      </c>
      <c r="AO60" s="374">
        <v>-16.3</v>
      </c>
      <c r="AP60" s="375">
        <v>51269</v>
      </c>
      <c r="AQ60" s="376">
        <v>4.5999999999999996</v>
      </c>
      <c r="AR60" s="377">
        <v>-20.9</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541</v>
      </c>
      <c r="AL61" s="378"/>
      <c r="AM61" s="379">
        <v>685454</v>
      </c>
      <c r="AN61" s="380">
        <v>46605</v>
      </c>
      <c r="AO61" s="381">
        <v>-17</v>
      </c>
      <c r="AP61" s="382">
        <v>87446</v>
      </c>
      <c r="AQ61" s="383">
        <v>3.2</v>
      </c>
      <c r="AR61" s="369">
        <v>-20.2</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536</v>
      </c>
      <c r="AM62" s="372">
        <v>426712</v>
      </c>
      <c r="AN62" s="373">
        <v>29010</v>
      </c>
      <c r="AO62" s="374">
        <v>-14.1</v>
      </c>
      <c r="AP62" s="375">
        <v>46344</v>
      </c>
      <c r="AQ62" s="376">
        <v>-0.3</v>
      </c>
      <c r="AR62" s="377">
        <v>-13.8</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tNFHB0evT5J4wLlKA6SM0mzmpGt42/d15W1uqO+VX9dzy6vC4Ispv7iN3VpoZZyKI1oZrsSbyouko15rBIllrA==" saltValue="kyGrlcfqsbPPRmosNsF3W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543</v>
      </c>
    </row>
    <row r="120" spans="125:125" ht="13.5" hidden="1" customHeight="1" x14ac:dyDescent="0.2"/>
    <row r="121" spans="125:125" ht="13.5" hidden="1" customHeight="1" x14ac:dyDescent="0.2">
      <c r="DU121" s="291"/>
    </row>
  </sheetData>
  <sheetProtection algorithmName="SHA-512" hashValue="K+oTgOYBAjuZZreHchh7z2ERnm9fbI2wxSXcHyfJTB0IRtjfRFg0KT9rbReIThlqkHiY82QfoY2MrZtSl37hjg==" saltValue="vww7nrkaNkhT+5G7ivgMm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abSelected="1" zoomScaleNormal="10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544</v>
      </c>
    </row>
  </sheetData>
  <sheetProtection algorithmName="SHA-512" hashValue="Tgko3OLSivPoBRw0xBlXcGPINz4+R+u20oS9aTgivy0pqwC0Fa3LHCU7YSydr2+c3jQRxDys5nIspA+hd+XT4A==" saltValue="TAXL/G7gtwm7gzzO7hAUW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34" zoomScaleSheetLayoutView="100" workbookViewId="0">
      <selection activeCell="L45" sqref="L45"/>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545</v>
      </c>
      <c r="G46" s="8" t="s">
        <v>546</v>
      </c>
      <c r="H46" s="8" t="s">
        <v>547</v>
      </c>
      <c r="I46" s="8" t="s">
        <v>548</v>
      </c>
      <c r="J46" s="9" t="s">
        <v>549</v>
      </c>
    </row>
    <row r="47" spans="2:10" ht="57.75" customHeight="1" x14ac:dyDescent="0.2">
      <c r="B47" s="10"/>
      <c r="C47" s="1236" t="s">
        <v>3</v>
      </c>
      <c r="D47" s="1236"/>
      <c r="E47" s="1237"/>
      <c r="F47" s="11">
        <v>68.73</v>
      </c>
      <c r="G47" s="12">
        <v>73.45</v>
      </c>
      <c r="H47" s="12">
        <v>73.599999999999994</v>
      </c>
      <c r="I47" s="12">
        <v>69.569999999999993</v>
      </c>
      <c r="J47" s="13">
        <v>66.040000000000006</v>
      </c>
    </row>
    <row r="48" spans="2:10" ht="57.75" customHeight="1" x14ac:dyDescent="0.2">
      <c r="B48" s="14"/>
      <c r="C48" s="1238" t="s">
        <v>4</v>
      </c>
      <c r="D48" s="1238"/>
      <c r="E48" s="1239"/>
      <c r="F48" s="15">
        <v>5.85</v>
      </c>
      <c r="G48" s="16">
        <v>6.02</v>
      </c>
      <c r="H48" s="16">
        <v>1.86</v>
      </c>
      <c r="I48" s="16">
        <v>4.55</v>
      </c>
      <c r="J48" s="17">
        <v>7.69</v>
      </c>
    </row>
    <row r="49" spans="2:10" ht="57.75" customHeight="1" thickBot="1" x14ac:dyDescent="0.25">
      <c r="B49" s="18"/>
      <c r="C49" s="1240" t="s">
        <v>5</v>
      </c>
      <c r="D49" s="1240"/>
      <c r="E49" s="1241"/>
      <c r="F49" s="19">
        <v>3.73</v>
      </c>
      <c r="G49" s="20">
        <v>5.13</v>
      </c>
      <c r="H49" s="20" t="s">
        <v>550</v>
      </c>
      <c r="I49" s="20" t="s">
        <v>551</v>
      </c>
      <c r="J49" s="21">
        <v>2.4900000000000002</v>
      </c>
    </row>
    <row r="50" spans="2:10" ht="13.5" customHeight="1" x14ac:dyDescent="0.2"/>
  </sheetData>
  <sheetProtection algorithmName="SHA-512" hashValue="bYXi9BduIETGEJrb1ATv+fPObFQuBSoVfrKnEGbYcAjwT5qAaAdlpOqK2A1OdNt/9psUAQieuk/hfbkrC+KFFQ==" saltValue="739X7HryMnBPIJuiIBrn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2021-12-09T05:56:01Z</cp:lastPrinted>
  <dcterms:created xsi:type="dcterms:W3CDTF">2021-02-05T01:36:17Z</dcterms:created>
  <dcterms:modified xsi:type="dcterms:W3CDTF">2021-12-09T05:58:03Z</dcterms:modified>
  <cp:category/>
</cp:coreProperties>
</file>