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R:\02企画課\03財政係\財政状況資料集（財政比較分析表・歳出比較分析表）\令和元年度財政状況資料集\"/>
    </mc:Choice>
  </mc:AlternateContent>
  <xr:revisionPtr revIDLastSave="0" documentId="13_ncr:1_{0A3688AA-FCFC-4045-AE4F-BAE04D301B81}" xr6:coauthVersionLast="40" xr6:coauthVersionMax="40"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U34" i="10"/>
  <c r="U35" i="10" s="1"/>
  <c r="C34" i="10"/>
  <c r="U36" i="10" l="1"/>
  <c r="BE34" i="10"/>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<sst xmlns="http://schemas.openxmlformats.org/spreadsheetml/2006/main" count="1165" uniqueCount="613">
  <si>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</si>
  <si>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</si>
  <si>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</si>
  <si>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</si>
  <si>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</si>
  <si>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</si>
  <si>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</si>
  <si>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</si>
  <si>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</si>
  <si>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</si>
  <si>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</si>
  <si>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</si>
  <si>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</si>
  <si>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</si>
  <si>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</si>
  <si>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</si>
  <si>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</si>
  <si>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</si>
  <si>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</si>
  <si>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</si>
  <si>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</si>
  <si>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</si>
  <si>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</si>
  <si>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</si>
  <si>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</si>
  <si>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</si>
  <si>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</si>
  <si>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</si>
  <si>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</si>
  <si>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</si>
  <si>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</si>
  <si>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</si>
  <si>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</si>
  <si>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</si>
  <si>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</si>
  <si>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</si>
  <si>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</si>
  <si>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</si>
  <si>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</si>
  <si>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</si>
  <si>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</si>
  <si>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</si>
  <si>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</si>
  <si>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</si>
  <si>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</si>
  <si>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</si>
  <si>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</si>
  <si>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</si>
  <si>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</si>
  <si>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</si>
  <si>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</si>
  <si>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</si>
  <si>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</si>
  <si>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</si>
  <si>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</si>
  <si>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</si>
  <si>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</si>
  <si>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</si>
  <si>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</si>
  <si>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</si>
  <si>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</si>
  <si>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</si>
  <si>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</si>
  <si>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</si>
  <si>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</si>
  <si>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</si>
  <si>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</si>
  <si>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</si>
  <si>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</si>
  <si>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</si>
  <si>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</si>
  <si>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</si>
  <si>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</si>
  <si>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</si>
  <si>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</si>
  <si>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</si>
  <si>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</si>
  <si>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</si>
  <si>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</si>
  <si>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</si>
  <si>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</si>
  <si>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</si>
  <si>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</si>
  <si>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</si>
  <si>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</si>
  <si>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</si>
  <si>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</si>
  <si>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</si>
  <si>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</si>
  <si>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</si>
  <si>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</si>
  <si>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</si>
  <si>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</si>
  <si>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</si>
  <si>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</si>
  <si>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</si>
  <si>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</si>
  <si>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</si>
  <si>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甘楽町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</si>
  <si>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</si>
  <si>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</si>
  <si>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</si>
  <si>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</si>
  <si>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</si>
  <si>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</si>
  <si>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</si>
  <si>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</si>
  <si>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</si>
  <si>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</si>
  <si>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</si>
  <si>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</si>
  <si>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</si>
  <si>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</si>
  <si>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</si>
  <si>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</si>
  <si>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</si>
  <si>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</si>
  <si>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</si>
  <si>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</si>
  <si>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</si>
  <si>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</si>
  <si>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</si>
  <si>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</si>
  <si>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</si>
  <si>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</si>
  <si>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</si>
  <si>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</si>
  <si>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</si>
  <si>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</si>
  <si>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</si>
  <si>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</si>
  <si>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</si>
  <si>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</si>
  <si>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</si>
  <si>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</si>
  <si>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</si>
  <si>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</si>
  <si>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</si>
  <si>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</si>
  <si>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</si>
  <si>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</si>
  <si>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</si>
  <si>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</si>
  <si>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</si>
  <si>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</si>
  <si>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</si>
  <si>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</si>
  <si>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</si>
  <si>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</si>
  <si>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</si>
  <si>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</si>
  <si>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</si>
  <si>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</si>
  <si>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</si>
  <si>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</si>
  <si>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</si>
  <si>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</si>
  <si>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</si>
  <si>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</si>
  <si>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</si>
  <si>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</si>
  <si>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</si>
  <si>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</si>
  <si>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</si>
  <si>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</si>
  <si>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</si>
  <si>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</si>
  <si>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</si>
  <si>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</si>
  <si>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</si>
  <si>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</si>
  <si>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</si>
  <si>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</si>
  <si>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</si>
  <si>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</si>
  <si>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</si>
  <si>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</si>
  <si>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</si>
  <si>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</si>
  <si>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</si>
  <si>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</si>
  <si>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</si>
  <si>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</si>
  <si>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</si>
  <si>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</si>
  <si>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</si>
  <si>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</si>
  <si>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</si>
  <si>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</si>
  <si>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</si>
  <si>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</si>
  <si>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</si>
  <si>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</si>
  <si>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</si>
  <si>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</si>
  <si>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</si>
  <si>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</si>
  <si>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</si>
  <si>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</si>
  <si>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</si>
  <si>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</si>
  <si>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</si>
  <si>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</si>
  <si>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</si>
  <si>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</si>
  <si>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</si>
  <si>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</si>
  <si>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</si>
  <si>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</si>
  <si>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</si>
  <si>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</si>
  <si>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</si>
  <si>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</si>
  <si>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</si>
  <si>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</si>
  <si>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</si>
  <si>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</si>
  <si>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</si>
  <si>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</si>
  <si>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</si>
  <si>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</si>
  <si>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群馬県甘楽町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</si>
  <si>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</si>
  <si>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</si>
  <si>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</si>
  <si>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</si>
  <si>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</si>
  <si>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</si>
  <si>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</si>
  <si>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</si>
  <si>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</si>
  <si>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</si>
  <si>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</si>
  <si>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</si>
  <si>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</si>
  <si>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</si>
  <si>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</si>
  <si>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</si>
  <si>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</si>
  <si>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</si>
  <si>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</si>
  <si>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</si>
  <si>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</si>
  <si>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</si>
  <si>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</si>
  <si>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</si>
  <si>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</si>
  <si>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</si>
  <si>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</si>
  <si>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</si>
  <si>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</si>
  <si>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</si>
  <si>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</si>
  <si>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</si>
  <si>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</si>
  <si>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</si>
  <si>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</si>
  <si>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</si>
  <si>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</si>
  <si>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</si>
  <si>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</si>
  <si>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</si>
  <si>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</si>
  <si>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</si>
  <si>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</si>
  <si>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</si>
  <si>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</si>
  <si>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</si>
  <si>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</si>
  <si>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</si>
  <si>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</si>
  <si>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</si>
  <si>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</si>
  <si>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</si>
  <si>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</si>
  <si>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</si>
  <si>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</si>
  <si>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</si>
  <si>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</si>
  <si>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</si>
  <si>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</si>
  <si>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</si>
  <si>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</si>
  <si>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</si>
  <si>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</si>
  <si>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</si>
  <si>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</si>
  <si>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</si>
  <si>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</si>
  <si>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</si>
  <si>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</si>
  <si>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</si>
  <si>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</si>
  <si>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</si>
  <si>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</si>
  <si>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</si>
  <si>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</si>
  <si>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</si>
  <si>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</si>
  <si>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</si>
  <si>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</si>
  <si>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</si>
  <si>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</si>
  <si>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</si>
  <si>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</si>
  <si>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</si>
  <si>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</si>
  <si>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</si>
  <si>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</si>
  <si>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</si>
  <si>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</si>
  <si>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</si>
  <si>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</si>
  <si>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</si>
  <si>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</si>
  <si>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</si>
  <si>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</si>
  <si>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</si>
  <si>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</si>
  <si>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</si>
  <si>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</si>
  <si>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</si>
  <si>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</si>
  <si>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</si>
  <si>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</si>
  <si>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</si>
  <si>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</si>
  <si>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</si>
  <si>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</si>
  <si>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</si>
  <si>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</si>
  <si>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</si>
  <si>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</si>
  <si>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</si>
  <si>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</si>
  <si>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</si>
  <si>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</si>
  <si>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</si>
  <si>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</si>
  <si>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</si>
  <si>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</si>
  <si>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</si>
  <si>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</si>
  <si>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</si>
  <si>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</si>
  <si>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</si>
  <si>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</si>
  <si>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</si>
  <si>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</si>
  <si>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</si>
  <si>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</si>
  <si>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</si>
  <si>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</si>
  <si>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</si>
  <si>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</si>
  <si>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</si>
  <si>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</si>
  <si>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</si>
  <si>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</si>
  <si>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</si>
  <si>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</si>
  <si>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</si>
  <si>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</si>
  <si>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</si>
  <si>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</si>
  <si>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</si>
  <si>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</si>
  <si>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</si>
  <si>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</si>
  <si>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</si>
  <si>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</si>
  <si>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</si>
  <si>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</si>
  <si>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</si>
  <si>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</si>
  <si>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</si>
  <si>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群馬県甘楽町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</si>
  <si>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</si>
  <si>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</si>
  <si>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</si>
  <si>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</si>
  <si>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</si>
  <si>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</si>
  <si>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</si>
  <si>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</si>
  <si>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</si>
  <si>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</si>
  <si>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</si>
  <si>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</si>
  <si>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</si>
  <si>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</si>
  <si>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</si>
  <si>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</si>
  <si>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</si>
  <si>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</si>
  <si>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</si>
  <si>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</si>
  <si>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</si>
  <si>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</si>
  <si>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</si>
  <si>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</si>
  <si>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</si>
  <si>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</si>
  <si>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</si>
  <si>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</si>
  <si>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</si>
  <si>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</si>
  <si>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</si>
  <si>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</si>
  <si>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</si>
  <si>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</si>
  <si>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</si>
  <si>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</si>
  <si>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甘楽町水道事業会計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</si>
  <si>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</si>
  <si>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</si>
  <si>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</si>
  <si>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</si>
  <si>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</si>
  <si>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</si>
  <si>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</si>
  <si>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</si>
  <si>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</si>
  <si>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</si>
  <si>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</si>
  <si>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</si>
  <si>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</si>
  <si>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</si>
  <si>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</si>
  <si>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</si>
  <si>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</si>
  <si>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</si>
  <si>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</si>
  <si>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</si>
  <si>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</si>
  <si>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</si>
  <si>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</si>
  <si>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</si>
  <si>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</si>
  <si>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</si>
  <si>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</si>
  <si>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</si>
  <si>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</si>
  <si>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</si>
  <si>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</si>
  <si>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</si>
  <si>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</si>
  <si>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</si>
  <si>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</si>
  <si>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</si>
  <si>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</si>
  <si>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</si>
  <si>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</si>
  <si>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</si>
  <si>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</si>
  <si>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</si>
  <si>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</si>
  <si>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</si>
  <si>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</si>
  <si>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</si>
  <si>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</si>
  <si>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</si>
  <si>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</si>
  <si>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</si>
  <si>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</si>
  <si>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</si>
  <si>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</si>
  <si>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</si>
  <si>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</si>
  <si>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</si>
  <si>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</si>
  <si>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</si>
  <si>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</si>
  <si>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</si>
  <si>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</si>
  <si>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</si>
  <si>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</si>
  <si>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</si>
  <si>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</si>
  <si>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</si>
  <si>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</si>
  <si>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</si>
  <si>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</si>
  <si>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</si>
  <si>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</si>
  <si>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</si>
  <si>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</si>
  <si>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</si>
  <si>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</si>
  <si>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</si>
  <si>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</si>
  <si>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</si>
  <si>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</si>
  <si>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</si>
  <si>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</si>
  <si>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</si>
  <si>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</si>
  <si>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</si>
  <si>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</si>
  <si>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</si>
  <si>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</si>
  <si>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</si>
  <si>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</si>
  <si>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</si>
  <si>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</si>
  <si>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</si>
  <si>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</si>
  <si>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</si>
  <si>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</si>
  <si>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</si>
  <si>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</si>
  <si>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</si>
  <si>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</si>
  <si>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</si>
  <si>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</si>
  <si>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</si>
  <si>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</si>
  <si>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</si>
  <si>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</si>
  <si>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</si>
  <si>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</si>
  <si>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</si>
  <si>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</si>
  <si>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</si>
  <si>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</si>
  <si>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</si>
  <si>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</si>
  <si>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</si>
  <si>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</si>
  <si>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</si>
  <si>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</si>
  <si>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</si>
  <si>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</si>
  <si>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</si>
  <si>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</si>
  <si>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</si>
  <si>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</si>
  <si>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</si>
  <si>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</si>
  <si>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</si>
  <si>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</si>
  <si>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</si>
  <si>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</si>
  <si>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</si>
  <si>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</si>
  <si>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</si>
  <si>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</si>
  <si>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</si>
  <si>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</si>
  <si>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</si>
  <si>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</si>
  <si>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</si>
  <si>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</si>
  <si>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</si>
  <si>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</si>
  <si>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</si>
  <si>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</si>
  <si>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</si>
  <si>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</si>
  <si>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</si>
  <si>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</si>
  <si>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</si>
  <si>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</si>
  <si>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</si>
  <si>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</si>
  <si>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</si>
  <si>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0.59</t>
  </si>
  <si>
    <t>甘楽町水道事業会計</t>
  </si>
  <si>
    <t>一般会計</t>
  </si>
  <si>
    <t>国民健康保険事業特別会計</t>
  </si>
  <si>
    <t>介護保険事業特別会計</t>
  </si>
  <si>
    <t>後期高齢者医療特別会計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</si>
  <si>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</si>
  <si>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</si>
  <si>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</si>
  <si>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</si>
  <si>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</si>
  <si>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</si>
  <si>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</si>
  <si>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</si>
  <si>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</si>
  <si>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</si>
  <si>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</si>
  <si>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公立学校建築基金</t>
    <rPh sb="0" eb="2">
      <t>コウリツ</t>
    </rPh>
    <rPh sb="2" eb="4">
      <t>ガッコウ</t>
    </rPh>
    <rPh sb="4" eb="6">
      <t>ケンチク</t>
    </rPh>
    <rPh sb="6" eb="8">
      <t>キキン</t>
    </rPh>
    <phoneticPr fontId="5"/>
  </si>
  <si>
    <t>長岡今朝吉福祉基金</t>
    <rPh sb="0" eb="2">
      <t>ナガオカ</t>
    </rPh>
    <rPh sb="2" eb="5">
      <t>ケサキチ</t>
    </rPh>
    <rPh sb="5" eb="7">
      <t>フクシ</t>
    </rPh>
    <rPh sb="7" eb="9">
      <t>キキン</t>
    </rPh>
    <phoneticPr fontId="5"/>
  </si>
  <si>
    <t>地域福祉基金</t>
    <rPh sb="0" eb="2">
      <t>チイキ</t>
    </rPh>
    <rPh sb="2" eb="4">
      <t>フクシ</t>
    </rPh>
    <rPh sb="4" eb="6">
      <t>キキン</t>
    </rPh>
    <phoneticPr fontId="5"/>
  </si>
  <si>
    <t>道の駅甘楽管理運営基金</t>
    <rPh sb="0" eb="1">
      <t>ミチ</t>
    </rPh>
    <rPh sb="2" eb="3">
      <t>エキ</t>
    </rPh>
    <rPh sb="3" eb="5">
      <t>カンラ</t>
    </rPh>
    <rPh sb="5" eb="7">
      <t>カンリ</t>
    </rPh>
    <rPh sb="7" eb="9">
      <t>ウンエイ</t>
    </rPh>
    <rPh sb="9" eb="11">
      <t>キキン</t>
    </rPh>
    <phoneticPr fontId="5"/>
  </si>
  <si>
    <t>甘楽町ふるさとづくり基金</t>
    <rPh sb="0" eb="3">
      <t>カンラマチ</t>
    </rPh>
    <rPh sb="10" eb="12">
      <t>キキン</t>
    </rPh>
    <phoneticPr fontId="5"/>
  </si>
  <si>
    <t>-</t>
    <phoneticPr fontId="2"/>
  </si>
  <si>
    <t>-</t>
    <phoneticPr fontId="2"/>
  </si>
  <si>
    <t>富岡地域医療企業団</t>
  </si>
  <si>
    <t>富岡甘楽広域市町村圏振興整備組合</t>
  </si>
  <si>
    <t>群馬県市町村総合事務組合</t>
  </si>
  <si>
    <t>群馬県後期高齢者医療広域連合（一般会計）</t>
  </si>
  <si>
    <t>群馬県後期高齢者医療広域連合（事業会計）</t>
  </si>
  <si>
    <t>群馬県市町村会館管理組合</t>
  </si>
  <si>
    <t>富岡甘楽衛生施設組合</t>
  </si>
  <si>
    <t>甘楽町都市農村交流協会</t>
  </si>
  <si>
    <t>甘楽町国際交流振興協会</t>
  </si>
  <si>
    <t>甘楽郡土地開発公社</t>
  </si>
  <si>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</si>
  <si>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</si>
  <si>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</si>
  <si>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</si>
  <si>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平成３０年度より甘楽中学校建設事業に係る元金償還が開始されたことが影響し、将来負担比率が減少傾向となっているが、類似団体平均と比較すると高い状態が続いている。
　一方、有形固定資産減価償却率について、今年度旧保健センターの解体を実施したこともあり、類似団体と比較すると施設の老朽化率が低い水準ではあるが、町有施設の老朽化率は増加傾向となっている。引き続き町有施設の適正な管理に取り組むことで、有形固定資産減価償却率の改善に努める。</t>
    <rPh sb="1" eb="3">
      <t>ヘイセイ</t>
    </rPh>
    <rPh sb="5" eb="7">
      <t>ネンド</t>
    </rPh>
    <rPh sb="9" eb="11">
      <t>カンラ</t>
    </rPh>
    <rPh sb="11" eb="14">
      <t>チュウガッコウ</t>
    </rPh>
    <rPh sb="14" eb="16">
      <t>ケンセツ</t>
    </rPh>
    <rPh sb="16" eb="18">
      <t>ジギョウ</t>
    </rPh>
    <rPh sb="19" eb="20">
      <t>カカ</t>
    </rPh>
    <rPh sb="21" eb="25">
      <t>ガンキンショウカン</t>
    </rPh>
    <rPh sb="26" eb="28">
      <t>カイシ</t>
    </rPh>
    <rPh sb="34" eb="36">
      <t>エイキョウ</t>
    </rPh>
    <rPh sb="38" eb="42">
      <t>ショウライフタン</t>
    </rPh>
    <rPh sb="42" eb="44">
      <t>ヒリツ</t>
    </rPh>
    <rPh sb="45" eb="47">
      <t>ゲンショウ</t>
    </rPh>
    <rPh sb="47" eb="49">
      <t>ケイコウ</t>
    </rPh>
    <rPh sb="57" eb="61">
      <t>ルイジダンタイ</t>
    </rPh>
    <rPh sb="61" eb="63">
      <t>ヘイキン</t>
    </rPh>
    <rPh sb="64" eb="66">
      <t>ヒカク</t>
    </rPh>
    <rPh sb="69" eb="70">
      <t>タカ</t>
    </rPh>
    <rPh sb="71" eb="73">
      <t>ジョウタイ</t>
    </rPh>
    <rPh sb="74" eb="75">
      <t>ツヅ</t>
    </rPh>
    <rPh sb="82" eb="84">
      <t>イッポウ</t>
    </rPh>
    <rPh sb="85" eb="87">
      <t>ユウケイ</t>
    </rPh>
    <rPh sb="87" eb="89">
      <t>コテイ</t>
    </rPh>
    <rPh sb="89" eb="91">
      <t>シサン</t>
    </rPh>
    <rPh sb="91" eb="93">
      <t>ゲンカ</t>
    </rPh>
    <rPh sb="93" eb="95">
      <t>ショウキャク</t>
    </rPh>
    <rPh sb="95" eb="96">
      <t>リツ</t>
    </rPh>
    <rPh sb="125" eb="129">
      <t>ルイジダンタイ</t>
    </rPh>
    <rPh sb="130" eb="132">
      <t>ヒカク</t>
    </rPh>
    <rPh sb="135" eb="137">
      <t>シセツ</t>
    </rPh>
    <rPh sb="138" eb="141">
      <t>ロウキュウカ</t>
    </rPh>
    <rPh sb="141" eb="142">
      <t>リツ</t>
    </rPh>
    <rPh sb="143" eb="144">
      <t>ヒク</t>
    </rPh>
    <rPh sb="145" eb="147">
      <t>スイジュン</t>
    </rPh>
    <rPh sb="153" eb="155">
      <t>チョウユウ</t>
    </rPh>
    <rPh sb="155" eb="157">
      <t>シセツ</t>
    </rPh>
    <rPh sb="158" eb="161">
      <t>ロウキュウカ</t>
    </rPh>
    <rPh sb="161" eb="162">
      <t>リツ</t>
    </rPh>
    <rPh sb="163" eb="165">
      <t>ゾウカ</t>
    </rPh>
    <rPh sb="165" eb="167">
      <t>ケイコウ</t>
    </rPh>
    <rPh sb="174" eb="175">
      <t>ヒ</t>
    </rPh>
    <rPh sb="176" eb="177">
      <t>ツヅ</t>
    </rPh>
    <rPh sb="178" eb="180">
      <t>チョウユウ</t>
    </rPh>
    <rPh sb="180" eb="182">
      <t>シセツ</t>
    </rPh>
    <rPh sb="183" eb="185">
      <t>テキセイ</t>
    </rPh>
    <rPh sb="186" eb="188">
      <t>カンリ</t>
    </rPh>
    <rPh sb="189" eb="190">
      <t>ト</t>
    </rPh>
    <rPh sb="191" eb="192">
      <t>ク</t>
    </rPh>
    <rPh sb="197" eb="201">
      <t>ユウケイコテイ</t>
    </rPh>
    <rPh sb="201" eb="203">
      <t>シサン</t>
    </rPh>
    <rPh sb="203" eb="208">
      <t>ゲンカショウキャクリツ</t>
    </rPh>
    <rPh sb="209" eb="211">
      <t>カイゼン</t>
    </rPh>
    <rPh sb="212" eb="213">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</si>
  <si>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</si>
  <si>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</si>
  <si>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</si>
  <si>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</si>
  <si>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</si>
  <si>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</si>
  <si>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近年減少傾向にあるが、類似団体と比較して高い水準となっている。実質公債費比率は類似団体と比較して低い水準ではあるが、甘楽中学校建設事業に係る多額の元金償還が開始されていることから、しばらく減少は見込めない状況である。
　適債事業の判断を慎重に行うことで、町債借入を抑制し、将来負担比率及び実質公債費比率の改善に取り組むことで、財政の健全化を推進していく。</t>
    <rPh sb="1" eb="3">
      <t>ショウライ</t>
    </rPh>
    <rPh sb="3" eb="5">
      <t>フタン</t>
    </rPh>
    <rPh sb="5" eb="7">
      <t>ヒリツ</t>
    </rPh>
    <rPh sb="8" eb="10">
      <t>キンネン</t>
    </rPh>
    <rPh sb="10" eb="12">
      <t>ゲンショウ</t>
    </rPh>
    <rPh sb="12" eb="14">
      <t>ケイコウ</t>
    </rPh>
    <rPh sb="19" eb="21">
      <t>ルイジ</t>
    </rPh>
    <rPh sb="21" eb="23">
      <t>ダンタイ</t>
    </rPh>
    <rPh sb="24" eb="26">
      <t>ヒカク</t>
    </rPh>
    <rPh sb="28" eb="29">
      <t>タカ</t>
    </rPh>
    <rPh sb="30" eb="32">
      <t>スイジュン</t>
    </rPh>
    <rPh sb="39" eb="41">
      <t>ジッシツ</t>
    </rPh>
    <rPh sb="41" eb="44">
      <t>コウサイヒ</t>
    </rPh>
    <rPh sb="44" eb="46">
      <t>ヒリツ</t>
    </rPh>
    <rPh sb="47" eb="51">
      <t>ルイジダンタイ</t>
    </rPh>
    <rPh sb="52" eb="54">
      <t>ヒカク</t>
    </rPh>
    <rPh sb="56" eb="57">
      <t>ヒク</t>
    </rPh>
    <rPh sb="58" eb="60">
      <t>スイジュン</t>
    </rPh>
    <rPh sb="66" eb="68">
      <t>カンラ</t>
    </rPh>
    <rPh sb="68" eb="71">
      <t>チュウガッコウ</t>
    </rPh>
    <rPh sb="71" eb="73">
      <t>ケンセツ</t>
    </rPh>
    <rPh sb="73" eb="75">
      <t>ジギョウ</t>
    </rPh>
    <rPh sb="76" eb="77">
      <t>カカ</t>
    </rPh>
    <rPh sb="78" eb="80">
      <t>タガク</t>
    </rPh>
    <rPh sb="81" eb="83">
      <t>ガンキン</t>
    </rPh>
    <rPh sb="83" eb="85">
      <t>ショウカン</t>
    </rPh>
    <rPh sb="86" eb="88">
      <t>カイシ</t>
    </rPh>
    <rPh sb="102" eb="104">
      <t>ゲンショウ</t>
    </rPh>
    <rPh sb="105" eb="107">
      <t>ミコ</t>
    </rPh>
    <rPh sb="110" eb="112">
      <t>ジョウキョウ</t>
    </rPh>
    <rPh sb="118" eb="119">
      <t>テキ</t>
    </rPh>
    <rPh sb="119" eb="120">
      <t>サイ</t>
    </rPh>
    <rPh sb="120" eb="122">
      <t>ジギョウ</t>
    </rPh>
    <rPh sb="123" eb="125">
      <t>ハンダン</t>
    </rPh>
    <rPh sb="126" eb="128">
      <t>シンチョウ</t>
    </rPh>
    <rPh sb="129" eb="130">
      <t>オコナ</t>
    </rPh>
    <rPh sb="135" eb="139">
      <t>チョウサイカリイレ</t>
    </rPh>
    <rPh sb="140" eb="142">
      <t>ヨクセイ</t>
    </rPh>
    <rPh sb="144" eb="150">
      <t>ショウライフタンヒリツ</t>
    </rPh>
    <rPh sb="150" eb="151">
      <t>オヨ</t>
    </rPh>
    <rPh sb="152" eb="157">
      <t>ジッシツコウサイヒ</t>
    </rPh>
    <rPh sb="157" eb="159">
      <t>ヒリツ</t>
    </rPh>
    <rPh sb="160" eb="162">
      <t>カイゼン</t>
    </rPh>
    <rPh sb="163" eb="164">
      <t>ト</t>
    </rPh>
    <rPh sb="165" eb="166">
      <t>ク</t>
    </rPh>
    <rPh sb="171" eb="173">
      <t>ザイセイ</t>
    </rPh>
    <rPh sb="174" eb="177">
      <t>ケンゼンカ</t>
    </rPh>
    <rPh sb="178" eb="180">
      <t>スイシン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</si>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</sst>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249AB8-23D4-4C61-93F8-7B93267DDB0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3A6B-41D8-B05B-FA687DB002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260983</c:v>
                </c:pt>
                <c:pt idx="1">
                  <c:v>60006</c:v>
                </c:pt>
                <c:pt idx="2">
                  <c:v>62882</c:v>
                </c:pt>
                <c:pt idx="3">
                  <c:v>40911</c:v>
                </c:pt>
                <c:pt idx="4">
                  <c:v>63871</c:v>
                </c:pt>
              </c:numCache>
            </c:numRef>
          </c:val>
          <c:smooth val="0"/>
          <c:extLst>
            <c:ext xmlns:c16="http://schemas.microsoft.com/office/drawing/2014/chart" uri="{C3380CC4-5D6E-409C-BE32-E72D297353CC}">
              <c16:uniqueId val="{00000001-3A6B-41D8-B05B-FA687DB002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5.72</c:v>
                </c:pt>
                <c:pt idx="1">
                  <c:v>5.5</c:v>
                </c:pt>
                <c:pt idx="2">
                  <c:v>5.82</c:v>
                </c:pt>
                <c:pt idx="3">
                  <c:v>6.04</c:v>
                </c:pt>
                <c:pt idx="4">
                  <c:v>4.9800000000000004</c:v>
                </c:pt>
              </c:numCache>
            </c:numRef>
          </c:val>
          <c:extLst>
            <c:ext xmlns:c16="http://schemas.microsoft.com/office/drawing/2014/chart" uri="{C3380CC4-5D6E-409C-BE32-E72D297353CC}">
              <c16:uniqueId val="{00000000-73D4-4442-953E-EFC16EC537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40.4</c:v>
                </c:pt>
                <c:pt idx="1">
                  <c:v>40.32</c:v>
                </c:pt>
                <c:pt idx="2">
                  <c:v>40.549999999999997</c:v>
                </c:pt>
                <c:pt idx="3">
                  <c:v>40.619999999999997</c:v>
                </c:pt>
                <c:pt idx="4">
                  <c:v>41.78</c:v>
                </c:pt>
              </c:numCache>
            </c:numRef>
          </c:val>
          <c:extLst>
            <c:ext xmlns:c16="http://schemas.microsoft.com/office/drawing/2014/chart" uri="{C3380CC4-5D6E-409C-BE32-E72D297353CC}">
              <c16:uniqueId val="{00000001-73D4-4442-953E-EFC16EC537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c:v>
                </c:pt>
                <c:pt idx="1">
                  <c:v>-0.59</c:v>
                </c:pt>
                <c:pt idx="2">
                  <c:v>0.41</c:v>
                </c:pt>
                <c:pt idx="3">
                  <c:v>0.41</c:v>
                </c:pt>
                <c:pt idx="4">
                  <c:v>0.34</c:v>
                </c:pt>
              </c:numCache>
            </c:numRef>
          </c:val>
          <c:smooth val="0"/>
          <c:extLst>
            <c:ext xmlns:c16="http://schemas.microsoft.com/office/drawing/2014/chart" uri="{C3380CC4-5D6E-409C-BE32-E72D297353CC}">
              <c16:uniqueId val="{00000002-73D4-4442-953E-EFC16EC537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44-4A7A-AD65-B49E5A3B47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44-4A7A-AD65-B49E5A3B47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44-4A7A-AD65-B49E5A3B473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E44-4A7A-AD65-B49E5A3B473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E44-4A7A-AD65-B49E5A3B473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5-6E44-4A7A-AD65-B49E5A3B473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0.34</c:v>
                </c:pt>
                <c:pt idx="2">
                  <c:v>#N/A</c:v>
                </c:pt>
                <c:pt idx="3">
                  <c:v>0.8</c:v>
                </c:pt>
                <c:pt idx="4">
                  <c:v>#N/A</c:v>
                </c:pt>
                <c:pt idx="5">
                  <c:v>0.5</c:v>
                </c:pt>
                <c:pt idx="6">
                  <c:v>#N/A</c:v>
                </c:pt>
                <c:pt idx="7">
                  <c:v>0.53</c:v>
                </c:pt>
                <c:pt idx="8">
                  <c:v>#N/A</c:v>
                </c:pt>
                <c:pt idx="9">
                  <c:v>0.3</c:v>
                </c:pt>
              </c:numCache>
            </c:numRef>
          </c:val>
          <c:extLst>
            <c:ext xmlns:c16="http://schemas.microsoft.com/office/drawing/2014/chart" uri="{C3380CC4-5D6E-409C-BE32-E72D297353CC}">
              <c16:uniqueId val="{00000006-6E44-4A7A-AD65-B49E5A3B473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1.97</c:v>
                </c:pt>
                <c:pt idx="2">
                  <c:v>#N/A</c:v>
                </c:pt>
                <c:pt idx="3">
                  <c:v>1.81</c:v>
                </c:pt>
                <c:pt idx="4">
                  <c:v>#N/A</c:v>
                </c:pt>
                <c:pt idx="5">
                  <c:v>2.09</c:v>
                </c:pt>
                <c:pt idx="6">
                  <c:v>#N/A</c:v>
                </c:pt>
                <c:pt idx="7">
                  <c:v>2.46</c:v>
                </c:pt>
                <c:pt idx="8">
                  <c:v>#N/A</c:v>
                </c:pt>
                <c:pt idx="9">
                  <c:v>2.6</c:v>
                </c:pt>
              </c:numCache>
            </c:numRef>
          </c:val>
          <c:extLst>
            <c:ext xmlns:c16="http://schemas.microsoft.com/office/drawing/2014/chart" uri="{C3380CC4-5D6E-409C-BE32-E72D297353CC}">
              <c16:uniqueId val="{00000007-6E44-4A7A-AD65-B49E5A3B47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5.72</c:v>
                </c:pt>
                <c:pt idx="2">
                  <c:v>#N/A</c:v>
                </c:pt>
                <c:pt idx="3">
                  <c:v>5.49</c:v>
                </c:pt>
                <c:pt idx="4">
                  <c:v>#N/A</c:v>
                </c:pt>
                <c:pt idx="5">
                  <c:v>5.82</c:v>
                </c:pt>
                <c:pt idx="6">
                  <c:v>#N/A</c:v>
                </c:pt>
                <c:pt idx="7">
                  <c:v>6.04</c:v>
                </c:pt>
                <c:pt idx="8">
                  <c:v>#N/A</c:v>
                </c:pt>
                <c:pt idx="9">
                  <c:v>4.9800000000000004</c:v>
                </c:pt>
              </c:numCache>
            </c:numRef>
          </c:val>
          <c:extLst>
            <c:ext xmlns:c16="http://schemas.microsoft.com/office/drawing/2014/chart" uri="{C3380CC4-5D6E-409C-BE32-E72D297353CC}">
              <c16:uniqueId val="{00000008-6E44-4A7A-AD65-B49E5A3B473E}"/>
            </c:ext>
          </c:extLst>
        </c:ser>
        <c:ser>
          <c:idx val="9"/>
          <c:order val="9"/>
          <c:tx>
            <c:strRef>
              <c:f>データシート!$A$36</c:f>
              <c:strCache>
                <c:ptCount val="1"/>
                <c:pt idx="0">
                  <c:v>甘楽町水道事業会計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12.09</c:v>
                </c:pt>
                <c:pt idx="2">
                  <c:v>#N/A</c:v>
                </c:pt>
                <c:pt idx="3">
                  <c:v>12.68</c:v>
                </c:pt>
                <c:pt idx="4">
                  <c:v>#N/A</c:v>
                </c:pt>
                <c:pt idx="5">
                  <c:v>12.79</c:v>
                </c:pt>
                <c:pt idx="6">
                  <c:v>#N/A</c:v>
                </c:pt>
                <c:pt idx="7">
                  <c:v>12.78</c:v>
                </c:pt>
                <c:pt idx="8">
                  <c:v>#N/A</c:v>
                </c:pt>
                <c:pt idx="9">
                  <c:v>11.67</c:v>
                </c:pt>
              </c:numCache>
            </c:numRef>
          </c:val>
          <c:extLst>
            <c:ext xmlns:c16="http://schemas.microsoft.com/office/drawing/2014/chart" uri="{C3380CC4-5D6E-409C-BE32-E72D297353CC}">
              <c16:uniqueId val="{00000009-6E44-4A7A-AD65-B49E5A3B47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482</c:v>
                </c:pt>
                <c:pt idx="5">
                  <c:v>485</c:v>
                </c:pt>
                <c:pt idx="8">
                  <c:v>462</c:v>
                </c:pt>
                <c:pt idx="11">
                  <c:v>467</c:v>
                </c:pt>
                <c:pt idx="14">
                  <c:v>469</c:v>
                </c:pt>
              </c:numCache>
            </c:numRef>
          </c:val>
          <c:extLst>
            <c:ext xmlns:c16="http://schemas.microsoft.com/office/drawing/2014/chart" uri="{C3380CC4-5D6E-409C-BE32-E72D297353CC}">
              <c16:uniqueId val="{00000000-C73B-4FD2-9762-943B79F8C6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3B-4FD2-9762-943B79F8C6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3B-4FD2-9762-943B79F8C6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c:v>
                </c:pt>
                <c:pt idx="3">
                  <c:v>45</c:v>
                </c:pt>
                <c:pt idx="6">
                  <c:v>49</c:v>
                </c:pt>
                <c:pt idx="9">
                  <c:v>46</c:v>
                </c:pt>
                <c:pt idx="12">
                  <c:v>38</c:v>
                </c:pt>
              </c:numCache>
            </c:numRef>
          </c:val>
          <c:extLst>
            <c:ext xmlns:c16="http://schemas.microsoft.com/office/drawing/2014/chart" uri="{C3380CC4-5D6E-409C-BE32-E72D297353CC}">
              <c16:uniqueId val="{00000003-C73B-4FD2-9762-943B79F8C6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260</c:v>
                </c:pt>
                <c:pt idx="3">
                  <c:v>250</c:v>
                </c:pt>
                <c:pt idx="6">
                  <c:v>249</c:v>
                </c:pt>
                <c:pt idx="9">
                  <c:v>257</c:v>
                </c:pt>
                <c:pt idx="12">
                  <c:v>259</c:v>
                </c:pt>
              </c:numCache>
            </c:numRef>
          </c:val>
          <c:extLst>
            <c:ext xmlns:c16="http://schemas.microsoft.com/office/drawing/2014/chart" uri="{C3380CC4-5D6E-409C-BE32-E72D297353CC}">
              <c16:uniqueId val="{00000004-C73B-4FD2-9762-943B79F8C6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3B-4FD2-9762-943B79F8C6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3B-4FD2-9762-943B79F8C6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420</c:v>
                </c:pt>
                <c:pt idx="3">
                  <c:v>417</c:v>
                </c:pt>
                <c:pt idx="6">
                  <c:v>346</c:v>
                </c:pt>
                <c:pt idx="9">
                  <c:v>358</c:v>
                </c:pt>
                <c:pt idx="12">
                  <c:v>407</c:v>
                </c:pt>
              </c:numCache>
            </c:numRef>
          </c:val>
          <c:extLst>
            <c:ext xmlns:c16="http://schemas.microsoft.com/office/drawing/2014/chart" uri="{C3380CC4-5D6E-409C-BE32-E72D297353CC}">
              <c16:uniqueId val="{00000007-C73B-4FD2-9762-943B79F8C6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244</c:v>
                </c:pt>
                <c:pt idx="2">
                  <c:v>#N/A</c:v>
                </c:pt>
                <c:pt idx="3">
                  <c:v>#N/A</c:v>
                </c:pt>
                <c:pt idx="4">
                  <c:v>227</c:v>
                </c:pt>
                <c:pt idx="5">
                  <c:v>#N/A</c:v>
                </c:pt>
                <c:pt idx="6">
                  <c:v>#N/A</c:v>
                </c:pt>
                <c:pt idx="7">
                  <c:v>182</c:v>
                </c:pt>
                <c:pt idx="8">
                  <c:v>#N/A</c:v>
                </c:pt>
                <c:pt idx="9">
                  <c:v>#N/A</c:v>
                </c:pt>
                <c:pt idx="10">
                  <c:v>194</c:v>
                </c:pt>
                <c:pt idx="11">
                  <c:v>#N/A</c:v>
                </c:pt>
                <c:pt idx="12">
                  <c:v>#N/A</c:v>
                </c:pt>
                <c:pt idx="13">
                  <c:v>235</c:v>
                </c:pt>
                <c:pt idx="14">
                  <c:v>#N/A</c:v>
                </c:pt>
              </c:numCache>
            </c:numRef>
          </c:val>
          <c:smooth val="0"/>
          <c:extLst>
            <c:ext xmlns:c16="http://schemas.microsoft.com/office/drawing/2014/chart" uri="{C3380CC4-5D6E-409C-BE32-E72D297353CC}">
              <c16:uniqueId val="{00000008-C73B-4FD2-9762-943B79F8C6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5563</c:v>
                </c:pt>
                <c:pt idx="5">
                  <c:v>5416</c:v>
                </c:pt>
                <c:pt idx="8">
                  <c:v>5373</c:v>
                </c:pt>
                <c:pt idx="11">
                  <c:v>5234</c:v>
                </c:pt>
                <c:pt idx="14">
                  <c:v>5075</c:v>
                </c:pt>
              </c:numCache>
            </c:numRef>
          </c:val>
          <c:extLst>
            <c:ext xmlns:c16="http://schemas.microsoft.com/office/drawing/2014/chart" uri="{C3380CC4-5D6E-409C-BE32-E72D297353CC}">
              <c16:uniqueId val="{00000000-FAF2-4094-86F9-F5CD2772A3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FAF2-4094-86F9-F5CD2772A3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2424</c:v>
                </c:pt>
                <c:pt idx="5">
                  <c:v>2481</c:v>
                </c:pt>
                <c:pt idx="8">
                  <c:v>2615</c:v>
                </c:pt>
                <c:pt idx="11">
                  <c:v>2707</c:v>
                </c:pt>
                <c:pt idx="14">
                  <c:v>2679</c:v>
                </c:pt>
              </c:numCache>
            </c:numRef>
          </c:val>
          <c:extLst>
            <c:ext xmlns:c16="http://schemas.microsoft.com/office/drawing/2014/chart" uri="{C3380CC4-5D6E-409C-BE32-E72D297353CC}">
              <c16:uniqueId val="{00000002-FAF2-4094-86F9-F5CD2772A3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F2-4094-86F9-F5CD2772A3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F2-4094-86F9-F5CD2772A3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3</c:v>
                </c:pt>
                <c:pt idx="6">
                  <c:v>0</c:v>
                </c:pt>
                <c:pt idx="9">
                  <c:v>0</c:v>
                </c:pt>
                <c:pt idx="12">
                  <c:v>7</c:v>
                </c:pt>
              </c:numCache>
            </c:numRef>
          </c:val>
          <c:extLst>
            <c:ext xmlns:c16="http://schemas.microsoft.com/office/drawing/2014/chart" uri="{C3380CC4-5D6E-409C-BE32-E72D297353CC}">
              <c16:uniqueId val="{00000005-FAF2-4094-86F9-F5CD2772A3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1076</c:v>
                </c:pt>
                <c:pt idx="3">
                  <c:v>1031</c:v>
                </c:pt>
                <c:pt idx="6">
                  <c:v>1016</c:v>
                </c:pt>
                <c:pt idx="9">
                  <c:v>958</c:v>
                </c:pt>
                <c:pt idx="12">
                  <c:v>907</c:v>
                </c:pt>
              </c:numCache>
            </c:numRef>
          </c:val>
          <c:extLst>
            <c:ext xmlns:c16="http://schemas.microsoft.com/office/drawing/2014/chart" uri="{C3380CC4-5D6E-409C-BE32-E72D297353CC}">
              <c16:uniqueId val="{00000006-FAF2-4094-86F9-F5CD2772A3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355</c:v>
                </c:pt>
                <c:pt idx="3">
                  <c:v>329</c:v>
                </c:pt>
                <c:pt idx="6">
                  <c:v>303</c:v>
                </c:pt>
                <c:pt idx="9">
                  <c:v>281</c:v>
                </c:pt>
                <c:pt idx="12">
                  <c:v>300</c:v>
                </c:pt>
              </c:numCache>
            </c:numRef>
          </c:val>
          <c:extLst>
            <c:ext xmlns:c16="http://schemas.microsoft.com/office/drawing/2014/chart" uri="{C3380CC4-5D6E-409C-BE32-E72D297353CC}">
              <c16:uniqueId val="{00000007-FAF2-4094-86F9-F5CD2772A3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3003</c:v>
                </c:pt>
                <c:pt idx="3">
                  <c:v>2857</c:v>
                </c:pt>
                <c:pt idx="6">
                  <c:v>2658</c:v>
                </c:pt>
                <c:pt idx="9">
                  <c:v>2522</c:v>
                </c:pt>
                <c:pt idx="12">
                  <c:v>2448</c:v>
                </c:pt>
              </c:numCache>
            </c:numRef>
          </c:val>
          <c:extLst>
            <c:ext xmlns:c16="http://schemas.microsoft.com/office/drawing/2014/chart" uri="{C3380CC4-5D6E-409C-BE32-E72D297353CC}">
              <c16:uniqueId val="{00000008-FAF2-4094-86F9-F5CD2772A3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F2-4094-86F9-F5CD2772A3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5428</c:v>
                </c:pt>
                <c:pt idx="3">
                  <c:v>5258</c:v>
                </c:pt>
                <c:pt idx="6">
                  <c:v>5355</c:v>
                </c:pt>
                <c:pt idx="9">
                  <c:v>5274</c:v>
                </c:pt>
                <c:pt idx="12">
                  <c:v>5086</c:v>
                </c:pt>
              </c:numCache>
            </c:numRef>
          </c:val>
          <c:extLst>
            <c:ext xmlns:c16="http://schemas.microsoft.com/office/drawing/2014/chart" uri="{C3380CC4-5D6E-409C-BE32-E72D297353CC}">
              <c16:uniqueId val="{0000000A-FAF2-4094-86F9-F5CD2772A3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1874</c:v>
                </c:pt>
                <c:pt idx="2">
                  <c:v>#N/A</c:v>
                </c:pt>
                <c:pt idx="3">
                  <c:v>#N/A</c:v>
                </c:pt>
                <c:pt idx="4">
                  <c:v>1582</c:v>
                </c:pt>
                <c:pt idx="5">
                  <c:v>#N/A</c:v>
                </c:pt>
                <c:pt idx="6">
                  <c:v>#N/A</c:v>
                </c:pt>
                <c:pt idx="7">
                  <c:v>1343</c:v>
                </c:pt>
                <c:pt idx="8">
                  <c:v>#N/A</c:v>
                </c:pt>
                <c:pt idx="9">
                  <c:v>#N/A</c:v>
                </c:pt>
                <c:pt idx="10">
                  <c:v>1094</c:v>
                </c:pt>
                <c:pt idx="11">
                  <c:v>#N/A</c:v>
                </c:pt>
                <c:pt idx="12">
                  <c:v>#N/A</c:v>
                </c:pt>
                <c:pt idx="13">
                  <c:v>996</c:v>
                </c:pt>
                <c:pt idx="14">
                  <c:v>#N/A</c:v>
                </c:pt>
              </c:numCache>
            </c:numRef>
          </c:val>
          <c:smooth val="0"/>
          <c:extLst>
            <c:ext xmlns:c16="http://schemas.microsoft.com/office/drawing/2014/chart" uri="{C3380CC4-5D6E-409C-BE32-E72D297353CC}">
              <c16:uniqueId val="{0000000B-FAF2-4094-86F9-F5CD2772A3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1434</c:v>
                </c:pt>
                <c:pt idx="1">
                  <c:v>1440</c:v>
                </c:pt>
                <c:pt idx="2">
                  <c:v>1489</c:v>
                </c:pt>
              </c:numCache>
            </c:numRef>
          </c:val>
          <c:extLst>
            <c:ext xmlns:c16="http://schemas.microsoft.com/office/drawing/2014/chart" uri="{C3380CC4-5D6E-409C-BE32-E72D297353CC}">
              <c16:uniqueId val="{00000000-2405-43C1-A779-D5BD40C019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c:v>
                </c:pt>
                <c:pt idx="1">
                  <c:v>87</c:v>
                </c:pt>
                <c:pt idx="2">
                  <c:v>57</c:v>
                </c:pt>
              </c:numCache>
            </c:numRef>
          </c:val>
          <c:extLst>
            <c:ext xmlns:c16="http://schemas.microsoft.com/office/drawing/2014/chart" uri="{C3380CC4-5D6E-409C-BE32-E72D297353CC}">
              <c16:uniqueId val="{00000001-2405-43C1-A779-D5BD40C019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676</c:v>
                </c:pt>
                <c:pt idx="1">
                  <c:v>890</c:v>
                </c:pt>
                <c:pt idx="2">
                  <c:v>805</c:v>
                </c:pt>
              </c:numCache>
            </c:numRef>
          </c:val>
          <c:extLst>
            <c:ext xmlns:c16="http://schemas.microsoft.com/office/drawing/2014/chart" uri="{C3380CC4-5D6E-409C-BE32-E72D297353CC}">
              <c16:uniqueId val="{00000002-2405-43C1-A779-D5BD40C019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{BAA2D7D8-51E5-43CD-8358-C6C867BC92AD}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995-4579-AD56-B0FD4233E9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{C1687406-16EB-44F6-AFA2-DEB95691E9D9}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5-4579-AD56-B0FD4233E9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{607A51A3-4443-438D-B44D-F3F00544218B}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5-4579-AD56-B0FD4233E9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{86C01BF7-6A77-424F-8660-B1E54C6F1DE6}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5-4579-AD56-B0FD4233E9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{71781427-F31E-4E58-A3F9-EF4F96FFA05E}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5-4579-AD56-B0FD4233E9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{7DBF07D0-32B9-4A0B-88CD-B9767143A2EB}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995-4579-AD56-B0FD4233E9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{E97DE8F8-2B8F-4AA2-AD4A-1421BF271E0F}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995-4579-AD56-B0FD4233E9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{6EA4FFEA-875F-4A48-8C49-8655173C427C}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995-4579-AD56-B0FD4233E9AC}"/>
                </c:ext>
              </c:extLst>
            </c:dLbl>
            <c:dLbl>
              <c:idx val="32"/>
              <c:layout>
                <c:manualLayout>
                  <c:x val="-3.0811314001577998E-2"/>
                  <c:y val="-5.0262497819770796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{B8B8C059-F36B-4FA4-8260-0E093A5BDA2B}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995-4579-AD56-B0FD4233E9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54.5</c:v>
                </c:pt>
                <c:pt idx="16">
                  <c:v>56.3</c:v>
                </c:pt>
                <c:pt idx="24">
                  <c:v>58</c:v>
                </c:pt>
                <c:pt idx="32">
                  <c:v>59.3</c:v>
                </c:pt>
              </c:numCache>
            </c:numRef>
          </c:xVal>
          <c:yVal>
            <c:numRef>
              <c:f>公会計指標分析・財政指標組合せ分析表!$BP$51:$DC$51</c:f>
              <c:numCache>
                <c:formatCode>#,##0.0;"▲ "#,##0.0</c:formatCode>
                <c:ptCount val="40"/>
                <c:pt idx="0">
                  <c:v>60.6</c:v>
                </c:pt>
                <c:pt idx="8">
                  <c:v>51.6</c:v>
                </c:pt>
                <c:pt idx="16">
                  <c:v>43.7</c:v>
                </c:pt>
                <c:pt idx="24">
                  <c:v>35.5</c:v>
                </c:pt>
                <c:pt idx="32">
                  <c:v>32.1</c:v>
                </c:pt>
              </c:numCache>
            </c:numRef>
          </c:yVal>
          <c:smooth val="0"/>
          <c:extLst>
            <c:ext xmlns:c16="http://schemas.microsoft.com/office/drawing/2014/chart" uri="{C3380CC4-5D6E-409C-BE32-E72D297353CC}">
              <c16:uniqueId val="{00000009-3995-4579-AD56-B0FD4233E9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{FE7EE41E-1391-4314-9A16-D6B463EEF806}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995-4579-AD56-B0FD4233E9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{F25B3571-6A01-4748-BDA4-661BB8F55D28}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5-4579-AD56-B0FD4233E9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{DBF9CECF-51D5-4F95-9A07-E05592F059A0}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5-4579-AD56-B0FD4233E9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{CF6E862F-C547-48B7-BB8D-CF2210E97832}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5-4579-AD56-B0FD4233E9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{5D888BCA-7431-4677-8387-0298246C5113}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5-4579-AD56-B0FD4233E9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{7ECCAEC9-0511-4F21-AC9F-7A8DE9C8353C}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995-4579-AD56-B0FD4233E9AC}"/>
                </c:ext>
              </c:extLst>
            </c:dLbl>
            <c:dLbl>
              <c:idx val="16"/>
              <c:layout>
                <c:manualLayout>
                  <c:x val="-3.3349637118228602E-2"/>
                  <c:y val="-7.9215586391959567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{F38E6ED9-D71A-445F-B59F-7DDBB22EEF4F}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995-4579-AD56-B0FD4233E9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{2FF957BA-28F3-42A8-8C55-B1035E8A0330}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995-4579-AD56-B0FD4233E9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{CD343B73-798A-47FC-8027-BB6CC688A6D7}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995-4579-AD56-B0FD4233E9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3995-4579-AD56-B0FD4233E9AC}"/>
            </c:ext>
          </c:extLst>
        </c:ser>
        <c:dLbls>
          <c:showLegendKey val="0"/>
          <c:showVal val="1"/>
          <c:showCatName val="0"/>
          <c:showSerName val="0"/>
          <c:showPercent val="0"/>
          <c:showBubbleSize val="0"/>
        </c:dLbls>
        <c:axId val="46179840"/>
        <c:axId val="46181760"/>
      </c:scatterChart>
      <c:valAx>
        <c:axId val="46179840"/>
        <c:scaling>
          <c:orientation val="minMax"/>
          <c:max val="63"/>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{7B1A2AC0-A6AF-48CC-95E2-3DE4609083FF}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08-4C74-8ADA-74B14C0572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{6D5B818E-DAD2-4ACC-9DD5-17D6851C9E9C}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08-4C74-8ADA-74B14C0572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{0F571C0B-E351-4F32-AD3B-4D6A816BEACB}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08-4C74-8ADA-74B14C0572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{C077C2AF-62D9-48D1-816F-6E923FFFC738}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08-4C74-8ADA-74B14C0572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{EC1978F7-B3FC-4FD9-AD9C-19306A52209B}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08-4C74-8ADA-74B14C0572E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{39D0C841-10CB-4D05-8066-89218790CC52}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08-4C74-8ADA-74B14C0572E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{07F6AED6-1A36-48E7-8B63-2B554405C28E}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08-4C74-8ADA-74B14C0572E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{9694BEFF-BF8E-41A2-9AD0-55718BC5A23D}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08-4C74-8ADA-74B14C0572E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{AC2708F5-90C9-4FF0-BA26-AC2DD92252D8}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08-4C74-8ADA-74B14C0572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7.8</c:v>
                </c:pt>
                <c:pt idx="16">
                  <c:v>7</c:v>
                </c:pt>
                <c:pt idx="24">
                  <c:v>6.5</c:v>
                </c:pt>
                <c:pt idx="32">
                  <c:v>6.5</c:v>
                </c:pt>
              </c:numCache>
            </c:numRef>
          </c:xVal>
          <c:yVal>
            <c:numRef>
              <c:f>公会計指標分析・財政指標組合せ分析表!$BP$73:$DC$73</c:f>
              <c:numCache>
                <c:formatCode>#,##0.0;"▲ "#,##0.0</c:formatCode>
                <c:ptCount val="40"/>
                <c:pt idx="0">
                  <c:v>60.6</c:v>
                </c:pt>
                <c:pt idx="8">
                  <c:v>51.6</c:v>
                </c:pt>
                <c:pt idx="16">
                  <c:v>43.7</c:v>
                </c:pt>
                <c:pt idx="24">
                  <c:v>35.5</c:v>
                </c:pt>
                <c:pt idx="32">
                  <c:v>32.1</c:v>
                </c:pt>
              </c:numCache>
            </c:numRef>
          </c:yVal>
          <c:smooth val="0"/>
          <c:extLst>
            <c:ext xmlns:c16="http://schemas.microsoft.com/office/drawing/2014/chart" uri="{C3380CC4-5D6E-409C-BE32-E72D297353CC}">
              <c16:uniqueId val="{00000009-5808-4C74-8ADA-74B14C0572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04055669299482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{01935E80-FC30-422A-9A30-2360AA2E7D9A}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08-4C74-8ADA-74B14C0572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{EF97429D-C829-4BDA-BC7D-B220835651D6}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08-4C74-8ADA-74B14C0572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{A148B4CB-55A9-44AA-8892-9DC381BCF0A3}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08-4C74-8ADA-74B14C0572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{0AD91E22-D040-4643-BC8B-41A5F3B6E1BD}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08-4C74-8ADA-74B14C0572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{6A2487B0-9B2D-4E13-A0AE-B5F84A63CBBC}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08-4C74-8ADA-74B14C0572E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{8476FE41-11EF-4B08-B7B3-5B8187B298A8}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08-4C74-8ADA-74B14C0572E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{9B44DD6A-5B34-4069-9CF2-70436ADC006D}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08-4C74-8ADA-74B14C0572ED}"/>
                </c:ext>
              </c:extLst>
            </c:dLbl>
            <c:dLbl>
              <c:idx val="24"/>
              <c:layout>
                <c:manualLayout>
                  <c:x val="0"/>
                  <c:y val="1.1665469101798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{B8A52E9A-1F1D-462F-A400-908EAEA7DBB5}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08-4C74-8ADA-74B14C0572ED}"/>
                </c:ext>
              </c:extLst>
            </c:dLbl>
            <c:dLbl>
              <c:idx val="32"/>
              <c:layout>
                <c:manualLayout>
                  <c:x val="0"/>
                  <c:y val="-2.470602579479369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{04CDEEF1-8907-4C75-9E24-5134FF731070}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08-4C74-8ADA-74B14C0572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5808-4C74-8ADA-74B14C0572ED}"/>
            </c:ext>
          </c:extLst>
        </c:ser>
        <c:dLbls>
          <c:showLegendKey val="0"/>
          <c:showVal val="1"/>
          <c:showCatName val="0"/>
          <c:showSerName val="0"/>
          <c:showPercent val="0"/>
          <c:showBubbleSize val="0"/>
        </c:dLbls>
        <c:axId val="84219776"/>
        <c:axId val="84234240"/>
      </c:scatterChart>
      <c:valAx>
        <c:axId val="84219776"/>
        <c:scaling>
          <c:orientation val="minMax"/>
          <c:max val="9.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年度甘楽中学校建設事業に伴う元金償還が開始されたことが要因となり、今年度は大幅な増加となった。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近年は公営企業債の元利償還額も増加に転じていることから、今後は適債事業の判断をより慎重に行い、将来への負担軽減を見据えた財政運営を図る。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年度以降町債発行を抑制してきたため、地方債の現在高は減少傾向にあったが、甘楽中学校建設事業に伴い、一般会計等に係る地方債の現在高は平成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年度末に大幅に上昇に転じた。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総合福祉センター改修事業に伴う公共施設等適正管理推進事業債の借入が大きく影響したことで再び増加に転じたが、今年度よりこれらすべての元金償還が開始されたことから、地方債現在高は減少す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充当可能基金も限られていることから、今後も適債事業を慎重に判断することで、借入金残高の上昇を抑制し、健全な財政運営に努める。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群馬県甘楽町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千円の減少となったが、甘楽ふるさと館浴場改修工事に甘楽ふるさと館備品等管理運営基金（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など想定されない事態が今後起こる可能性が高くなってくる。そういった事態に迅速に対応できるだけの基金運営を行う必要がある。そのためにも財政計画の策定が不可欠になるため、基金運営を含めた財政計画を策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その他特定目的基金については、基金により繰入れを行う事業が限定されているため、予算編成状況に応じて効率的に取り崩しを行っている。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主に甘楽ふるさと館浴場改修工事に多額の費用がかかったため、甘楽ふるさと館備品等管理運営基金の取り崩しを行ったことで、残高は減少した。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また、甘楽町ふるさとづくり基金繰入金を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千円積立てたが、花火大会への繰入金・文化会館改修事業・甘楽ふるさと館施設整備事業等に対して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千円取り崩しを行ったことも減少した要因である。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長岡今朝吉基金を始め、今後積立てが見込めない基金もあるため、事業運営に有効な取り崩しを心掛ける。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施設の老朽化に伴う改修費が今後継続的に見込まれているため、新たな基金を創設し、計画的な積立てを行っていく必要がある。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歳入において特別交付税が増加したため、余剰金を積立てたことで、前年比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継続して整備している甘楽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整備事業に加え、施設の老朽化による改修に取り崩しが見込まれることから、より慎重な基金管理に努めていく。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また、災害等による不測の事態に備える必要があるため、計画的な運営を図る。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甘楽中学校建設事業に伴う元金償還が本格的に開始されたため、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千円の取り崩しを行ったことが要因となり、減少となった。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減債基金は元金償還の公債費に充当できる目的基金となる。その時々の情勢に応じた適正な取り崩しを検討していく。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095209-903A-4A22-B88D-B32C8FC3C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B7E1B0B-371E-44B6-87B2-296D87DD09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A63D68A-3571-4475-B972-84871BB668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DC2FAA4-C8BC-4F6C-B7D4-C61B846962B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16E03F-0E37-4C0B-8A5D-8DF73D107A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24D2C0F-5154-4186-ACF2-F50BB42460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5343B14-3F5A-4718-9110-A8CCFF82636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1D6FEEB-5548-4135-B740-0569F3C5F9C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2CCEB39-1297-49AF-8869-8B8D3F9AF37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347ECA0-6A25-4476-A71D-484E7C1F01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96BE701-3F1C-4AA7-88FB-D051DF015F9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C3DDBD-BB19-4089-8960-288642D0F0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863ED36-8FD3-405A-85EA-F1DC8ABA9B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78BCC9-4F1B-44B7-B6B9-637D515AA1F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F728B5-E7BD-4B44-8BFC-46BFB3CA260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551801-1F3A-4864-B4F6-1206FA4EFC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FBBFF53-9681-4DBE-8A59-4018999FDE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97D63B5-4B78-41C2-B6D8-91712EDB98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5EA10EF-2146-43FA-BC07-F4F954E80D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2713D4F-10AA-46B8-8C3C-45FE6DF00C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B73F69-A930-4C1A-BB5B-09ECE28D2C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0CA5D99-7387-4E8D-A53C-884C86F7C6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2398CA-E0C6-434E-9580-9067B4D0F5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206993A-B723-4C36-9D89-CBEC35D269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7AF4D36-0513-4A47-82B9-3C4E9789A9B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5A72474-820C-4519-97D5-09E9941AFE0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90D4DB4-BBC3-4CE4-AEEC-3CB6ADFEEA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870DF9C-C4C3-4A79-B9EA-6987C2E55A0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7ECD4AC-EF93-44EA-8219-5291E2EB92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7AA93A2-1F15-492D-80B5-DFAC81A443F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89D560C-F935-4454-AC0C-0019112821C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FA66756-CD03-421A-B992-CA9D1548891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C1991FC-CCB4-4632-8587-DF6E41120F6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160A1E6-05AF-464C-AF2A-89104F4D291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76DA330-7351-4EAA-B9ED-827BB0EF1EB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12F43E5-4800-4622-9CFB-15B35355FC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6A9AB59-09C2-4D01-BA17-FE2454905C2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2EDDB86-FA80-4E47-A7E3-6FC223CD78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DB700F8-9424-4AD1-9C47-5819962E745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E40DA15-C7E8-44B9-8022-583CB58466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EEA8712-E99D-4125-87F9-BECF2A2C4BC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AAFA1FA-E241-41B4-8C59-6BD06983B26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A5EB08F-89D6-4029-AE86-352ABE30B1D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B2A141-7E6A-4199-AC42-EE541CDFE1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590A285-DFE3-4D90-9855-2F35C7927F3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42B385C-8810-4BAB-BA73-77AB22D730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F373FF8-C917-470A-B92C-E8045AE849E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２８年度に策定した公共施設等総合管理計画に基づき、旧保健センターの解体を実施したが、町有施設の老朽化が進行しているため減価償却率は増加となっている。今年度策定した町有施設個別施設計画も参考とし、計画的な施設の統合や解体に取り組んでいくことで、減価償却率の改善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CD958A1-4CF3-483C-85AB-FBA19472A6E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CD838B6-2E08-4FF8-A372-DCB92F8390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FA13DB0-0191-4AD8-81E1-4C354B4D59B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4DF624F-D601-4643-ADBC-FF99C10D59C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F1C34C56-727B-4159-A053-074FE198D42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8CF5D01-0D2C-45E7-B191-44929B21F8B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FE6E58B-3590-4DE4-8FB0-464F49650DA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DDB4608-A2D5-420C-9AED-3E195D97464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674FC93-B88B-4BCC-9B53-CDD4D7AE3AC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1AA57A7-14D0-48DF-A79E-76FFF4CFA83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4719E7D-DDD9-4E95-93E1-27029E20455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BD76AFE-9EC6-43BE-B306-BEEF62C3CEF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E8D5BA1-B5FE-4C78-809F-51740712475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588B2F5-138C-4D4C-BECC-09022B276DF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6E6D3B6-BF5E-4243-A95C-CEC5E938166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AF18E98-346B-4F2A-A29C-B5D85CEC47E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D06F400A-7DD9-4747-98A6-1BF2D96ADADE}"/>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BBCD7D83-0823-483C-B454-757360C30F9E}"/>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A3529D99-C35C-40EC-A717-654D1466814D}"/>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BE25AB2B-7797-45AE-9FFC-4B39284F0495}"/>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E129E275-70A2-47FC-A786-0E27A4179E20}"/>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0FE056F0-320D-46C5-8AC9-26B4F7C11A72}"/>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CE6C61BE-5516-41E9-8FB2-7603C6E64068}"/>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6DDF631B-17C9-4159-8E62-BE1D59A13B38}"/>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03DC1167-5F3A-4392-9E47-7D11F4E47742}"/>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006659A0-0BC5-4C74-97A2-3BEB7F613A06}"/>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FCB10A9C-E33D-4E0A-824D-98B99A7E718F}"/>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BB241A3-E703-4830-AC6A-60E9424B9A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BDC9C59-8299-44E1-A2FF-DA3D404C31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89C46B-E4D2-4D64-9F25-01D9750F542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4E3DAA0-2847-47CA-8A70-5CDC74E8C7A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076CFA4-F230-4627-BA79-4532EAC695A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54081</xdr:rowOff>
    </xdr:from>
    <xdr:to>
      <xdr:col>23</xdr:col>
      <xdr:colOff>136525</xdr:colOff>
      <xdr:row>30</xdr:row>
      <xdr:rowOff>155681</xdr:rowOff>
    </xdr:to>
    <xdr:sp macro="" textlink="">
      <xdr:nvSpPr>
        <xdr:cNvPr id="81" name="楕円 80">
          <a:extLst>
            <a:ext uri="{FF2B5EF4-FFF2-40B4-BE49-F238E27FC236}">
              <a16:creationId xmlns:a16="http://schemas.microsoft.com/office/drawing/2014/main" id="{1B835DFB-F66B-4D05-8B40-8E37B00C935A}"/>
            </a:ext>
          </a:extLst>
        </xdr:cNvPr>
        <xdr:cNvSpPr/>
      </xdr:nvSpPr>
      <xdr:spPr>
        <a:xfrm>
          <a:off x="47117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76958</xdr:rowOff>
    </xdr:from>
    <xdr:ext cx="405111" cy="259045"/>
    <xdr:sp macro="" textlink="">
      <xdr:nvSpPr>
        <xdr:cNvPr id="82" name="有形固定資産減価償却率該当値テキスト">
          <a:extLst>
            <a:ext uri="{FF2B5EF4-FFF2-40B4-BE49-F238E27FC236}">
              <a16:creationId xmlns:a16="http://schemas.microsoft.com/office/drawing/2014/main" id="{BAE8DCB8-96CD-481B-944F-3F3B5E8BDDE0}"/>
            </a:ext>
          </a:extLst>
        </xdr:cNvPr>
        <xdr:cNvSpPr txBox="1"/>
      </xdr:nvSpPr>
      <xdr:spPr>
        <a:xfrm>
          <a:off x="4813300" y="582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83" name="楕円 82">
          <a:extLst>
            <a:ext uri="{FF2B5EF4-FFF2-40B4-BE49-F238E27FC236}">
              <a16:creationId xmlns:a16="http://schemas.microsoft.com/office/drawing/2014/main" id="{2CD62805-4BB4-4E47-BC5C-E03EB8AD146E}"/>
            </a:ext>
          </a:extLst>
        </xdr:cNvPr>
        <xdr:cNvSpPr/>
      </xdr:nvSpPr>
      <xdr:spPr>
        <a:xfrm>
          <a:off x="4000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104881</xdr:rowOff>
    </xdr:to>
    <xdr:cxnSp macro="">
      <xdr:nvCxnSpPr>
        <xdr:cNvPr id="84" name="直線コネクタ 83">
          <a:extLst>
            <a:ext uri="{FF2B5EF4-FFF2-40B4-BE49-F238E27FC236}">
              <a16:creationId xmlns:a16="http://schemas.microsoft.com/office/drawing/2014/main" id="{87AC3866-847D-4B7A-A2EF-48971CC4107C}"/>
            </a:ext>
          </a:extLst>
        </xdr:cNvPr>
        <xdr:cNvCxnSpPr/>
      </xdr:nvCxnSpPr>
      <xdr:spPr>
        <a:xfrm>
          <a:off x="4051300" y="5996517"/>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xdr:rowOff>
    </xdr:from>
    <xdr:to>
      <xdr:col>15</xdr:col>
      <xdr:colOff>187325</xdr:colOff>
      <xdr:row>30</xdr:row>
      <xdr:rowOff>101706</xdr:rowOff>
    </xdr:to>
    <xdr:sp macro="" textlink="">
      <xdr:nvSpPr>
        <xdr:cNvPr id="85" name="楕円 84">
          <a:extLst>
            <a:ext uri="{FF2B5EF4-FFF2-40B4-BE49-F238E27FC236}">
              <a16:creationId xmlns:a16="http://schemas.microsoft.com/office/drawing/2014/main" id="{962BD499-4AE6-45CA-8045-E5C08C384D26}"/>
            </a:ext>
          </a:extLst>
        </xdr:cNvPr>
        <xdr:cNvSpPr/>
      </xdr:nvSpPr>
      <xdr:spPr>
        <a:xfrm>
          <a:off x="32385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50906</xdr:rowOff>
    </xdr:from>
    <xdr:to>
      <xdr:col>19</xdr:col>
      <xdr:colOff>136525</xdr:colOff>
      <xdr:row>30</xdr:row>
      <xdr:rowOff>81492</xdr:rowOff>
    </xdr:to>
    <xdr:cxnSp macro="">
      <xdr:nvCxnSpPr>
        <xdr:cNvPr id="86" name="直線コネクタ 85">
          <a:extLst>
            <a:ext uri="{FF2B5EF4-FFF2-40B4-BE49-F238E27FC236}">
              <a16:creationId xmlns:a16="http://schemas.microsoft.com/office/drawing/2014/main" id="{94D71231-EF6B-41C4-BDD7-BAD57A867DDC}"/>
            </a:ext>
          </a:extLst>
        </xdr:cNvPr>
        <xdr:cNvCxnSpPr/>
      </xdr:nvCxnSpPr>
      <xdr:spPr>
        <a:xfrm>
          <a:off x="3289300" y="596593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139171</xdr:rowOff>
    </xdr:from>
    <xdr:to>
      <xdr:col>11</xdr:col>
      <xdr:colOff>187325</xdr:colOff>
      <xdr:row>30</xdr:row>
      <xdr:rowOff>69321</xdr:rowOff>
    </xdr:to>
    <xdr:sp macro="" textlink="">
      <xdr:nvSpPr>
        <xdr:cNvPr id="87" name="楕円 86">
          <a:extLst>
            <a:ext uri="{FF2B5EF4-FFF2-40B4-BE49-F238E27FC236}">
              <a16:creationId xmlns:a16="http://schemas.microsoft.com/office/drawing/2014/main" id="{29538861-6960-44FA-B379-771A1E064C2E}"/>
            </a:ext>
          </a:extLst>
        </xdr:cNvPr>
        <xdr:cNvSpPr/>
      </xdr:nvSpPr>
      <xdr:spPr>
        <a:xfrm>
          <a:off x="24765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18521</xdr:rowOff>
    </xdr:from>
    <xdr:to>
      <xdr:col>15</xdr:col>
      <xdr:colOff>136525</xdr:colOff>
      <xdr:row>30</xdr:row>
      <xdr:rowOff>50906</xdr:rowOff>
    </xdr:to>
    <xdr:cxnSp macro="">
      <xdr:nvCxnSpPr>
        <xdr:cNvPr id="88" name="直線コネクタ 87">
          <a:extLst>
            <a:ext uri="{FF2B5EF4-FFF2-40B4-BE49-F238E27FC236}">
              <a16:creationId xmlns:a16="http://schemas.microsoft.com/office/drawing/2014/main" id="{D22F1E1A-0306-43CA-9F23-E05543462651}"/>
            </a:ext>
          </a:extLst>
        </xdr:cNvPr>
        <xdr:cNvCxnSpPr/>
      </xdr:nvCxnSpPr>
      <xdr:spPr>
        <a:xfrm>
          <a:off x="2527300" y="593354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58208</xdr:rowOff>
    </xdr:from>
    <xdr:to>
      <xdr:col>7</xdr:col>
      <xdr:colOff>187325</xdr:colOff>
      <xdr:row>29</xdr:row>
      <xdr:rowOff>159808</xdr:rowOff>
    </xdr:to>
    <xdr:sp macro="" textlink="">
      <xdr:nvSpPr>
        <xdr:cNvPr id="89" name="楕円 88">
          <a:extLst>
            <a:ext uri="{FF2B5EF4-FFF2-40B4-BE49-F238E27FC236}">
              <a16:creationId xmlns:a16="http://schemas.microsoft.com/office/drawing/2014/main" id="{C2F9AF48-AA31-4112-94E7-804E8EC4EDA9}"/>
            </a:ext>
          </a:extLst>
        </xdr:cNvPr>
        <xdr:cNvSpPr/>
      </xdr:nvSpPr>
      <xdr:spPr>
        <a:xfrm>
          <a:off x="1714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109008</xdr:rowOff>
    </xdr:from>
    <xdr:to>
      <xdr:col>11</xdr:col>
      <xdr:colOff>136525</xdr:colOff>
      <xdr:row>30</xdr:row>
      <xdr:rowOff>18521</xdr:rowOff>
    </xdr:to>
    <xdr:cxnSp macro="">
      <xdr:nvCxnSpPr>
        <xdr:cNvPr id="90" name="直線コネクタ 89">
          <a:extLst>
            <a:ext uri="{FF2B5EF4-FFF2-40B4-BE49-F238E27FC236}">
              <a16:creationId xmlns:a16="http://schemas.microsoft.com/office/drawing/2014/main" id="{B08B6DA1-E59A-4C31-9DD7-C5BCD8B3834D}"/>
            </a:ext>
          </a:extLst>
        </xdr:cNvPr>
        <xdr:cNvCxnSpPr/>
      </xdr:nvCxnSpPr>
      <xdr:spPr>
        <a:xfrm>
          <a:off x="1765300" y="5852583"/>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1" name="n_1aveValue有形固定資産減価償却率">
          <a:extLst>
            <a:ext uri="{FF2B5EF4-FFF2-40B4-BE49-F238E27FC236}">
              <a16:creationId xmlns:a16="http://schemas.microsoft.com/office/drawing/2014/main" id="{AF987614-1F42-450C-B4B9-B4C470FCA4A5}"/>
            </a:ext>
          </a:extLst>
        </xdr:cNvPr>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a:extLst>
            <a:ext uri="{FF2B5EF4-FFF2-40B4-BE49-F238E27FC236}">
              <a16:creationId xmlns:a16="http://schemas.microsoft.com/office/drawing/2014/main" id="{C5B25F8B-8960-4D3F-AAA3-FD03B2DCCF98}"/>
            </a:ext>
          </a:extLst>
        </xdr:cNvPr>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a:extLst>
            <a:ext uri="{FF2B5EF4-FFF2-40B4-BE49-F238E27FC236}">
              <a16:creationId xmlns:a16="http://schemas.microsoft.com/office/drawing/2014/main" id="{A9E234D6-678B-4699-8AA7-FB98763846E7}"/>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4" name="n_4aveValue有形固定資産減価償却率">
          <a:extLst>
            <a:ext uri="{FF2B5EF4-FFF2-40B4-BE49-F238E27FC236}">
              <a16:creationId xmlns:a16="http://schemas.microsoft.com/office/drawing/2014/main" id="{5CD5E9DE-90E7-46E7-AA72-9B130B678195}"/>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95" name="n_1mainValue有形固定資産減価償却率">
          <a:extLst>
            <a:ext uri="{FF2B5EF4-FFF2-40B4-BE49-F238E27FC236}">
              <a16:creationId xmlns:a16="http://schemas.microsoft.com/office/drawing/2014/main" id="{E81B9FBA-D11D-41A5-B4EE-2F8D5D1FDB4B}"/>
            </a:ext>
          </a:extLst>
        </xdr:cNvPr>
        <xdr:cNvSpPr txBox="1"/>
      </xdr:nvSpPr>
      <xdr:spPr>
        <a:xfrm>
          <a:off x="38360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118233</xdr:rowOff>
    </xdr:from>
    <xdr:ext cx="405111" cy="259045"/>
    <xdr:sp macro="" textlink="">
      <xdr:nvSpPr>
        <xdr:cNvPr id="96" name="n_2mainValue有形固定資産減価償却率">
          <a:extLst>
            <a:ext uri="{FF2B5EF4-FFF2-40B4-BE49-F238E27FC236}">
              <a16:creationId xmlns:a16="http://schemas.microsoft.com/office/drawing/2014/main" id="{EFA2511A-6076-4DB4-9EB7-A4FFB3060EFC}"/>
            </a:ext>
          </a:extLst>
        </xdr:cNvPr>
        <xdr:cNvSpPr txBox="1"/>
      </xdr:nvSpPr>
      <xdr:spPr>
        <a:xfrm>
          <a:off x="3086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85848</xdr:rowOff>
    </xdr:from>
    <xdr:ext cx="405111" cy="259045"/>
    <xdr:sp macro="" textlink="">
      <xdr:nvSpPr>
        <xdr:cNvPr id="97" name="n_3mainValue有形固定資産減価償却率">
          <a:extLst>
            <a:ext uri="{FF2B5EF4-FFF2-40B4-BE49-F238E27FC236}">
              <a16:creationId xmlns:a16="http://schemas.microsoft.com/office/drawing/2014/main" id="{5DCB5AD5-E822-44B1-BFF1-4A222362D0BB}"/>
            </a:ext>
          </a:extLst>
        </xdr:cNvPr>
        <xdr:cNvSpPr txBox="1"/>
      </xdr:nvSpPr>
      <xdr:spPr>
        <a:xfrm>
          <a:off x="2324744"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4885</xdr:rowOff>
    </xdr:from>
    <xdr:ext cx="405111" cy="259045"/>
    <xdr:sp macro="" textlink="">
      <xdr:nvSpPr>
        <xdr:cNvPr id="98" name="n_4mainValue有形固定資産減価償却率">
          <a:extLst>
            <a:ext uri="{FF2B5EF4-FFF2-40B4-BE49-F238E27FC236}">
              <a16:creationId xmlns:a16="http://schemas.microsoft.com/office/drawing/2014/main" id="{8305077C-7D45-405C-894E-E9B79F8DAA09}"/>
            </a:ext>
          </a:extLst>
        </xdr:cNvPr>
        <xdr:cNvSpPr txBox="1"/>
      </xdr:nvSpPr>
      <xdr:spPr>
        <a:xfrm>
          <a:off x="1562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C73CFA5-2E81-4899-A34D-FBB7764138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1EE4DCE-99A0-413C-ABF1-B0CF62883C4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FC2F4B3-AA0B-43D4-8C99-8D1285E09F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6DD0B2C-4653-469D-AED2-80D2D01F775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8E65F14-5980-4438-850C-44A5C193AC0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1C6DDE2-BBDF-403B-AB7C-0619DD7A9BB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1123860-8E0E-4411-AF97-95E04C4454E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3682F00-1F38-4D21-9251-33EB2CD44C7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5825771-5410-4017-BED1-258560E53E9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AB137DE-41E3-4359-A37B-59D172CD5E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597E120-85CC-4456-AA2A-3B5BB85BEBA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8AE6288-353B-4523-B4DD-DA62714A881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2E81081-7A60-47D3-BB16-6585A87FDA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甘楽中学校建設事業や総合福祉センター・保健センターの集約化・複合化事業に係る多額の元金償還が平成３０年度より開始されていることが要因となり、債務償還費比率は減少した。類似団体と同水準となっているが、適債事業を慎重に判断することで、公債費の抑制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7FC782B-72F3-4C5A-A926-6004694C5C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83D8BC0-A691-4E62-95B8-019C9459B2F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4D03596-C671-4F5A-B4FD-2D0B3BCDE53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E1E2215-E89F-4973-ADB3-B5865063239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5ADE750-0388-4122-994C-7A3085ADF1F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90E0BCDB-FFFA-4CB1-875F-FAE5AD9B39B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76A4976-5EE2-40A1-9025-33A2CE6E853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B15FB87-3578-48E7-AAE1-45C0F2C4E50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19C140E9-AFD2-47B9-9F85-3240E8432C3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C8B7A94-AC01-4177-A315-A67AAB2ACC4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2692010-2CC9-4CD2-B283-249927D23BE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0D5117D-405F-484F-83C9-C3DC48CE998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D8402BB-9EEC-435D-A91F-F2ADD4726AD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3936409-CEBA-47AF-8119-C2A0B7CA4EF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CDF16324-A2C2-4668-BBE0-222531229FB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BD4B4AF-F30D-4D4B-A561-F4A4F34071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87E2485-1646-4E9F-90E2-1447FEC73BC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a:extLst>
            <a:ext uri="{FF2B5EF4-FFF2-40B4-BE49-F238E27FC236}">
              <a16:creationId xmlns:a16="http://schemas.microsoft.com/office/drawing/2014/main" id="{C1BBB710-B040-4A30-A2AA-7199387D3C74}"/>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a:extLst>
            <a:ext uri="{FF2B5EF4-FFF2-40B4-BE49-F238E27FC236}">
              <a16:creationId xmlns:a16="http://schemas.microsoft.com/office/drawing/2014/main" id="{36427BDE-0A8A-4A96-B762-C6D901A46CF7}"/>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a:extLst>
            <a:ext uri="{FF2B5EF4-FFF2-40B4-BE49-F238E27FC236}">
              <a16:creationId xmlns:a16="http://schemas.microsoft.com/office/drawing/2014/main" id="{97C04534-B08B-4F47-9138-7734B2376F1B}"/>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4557DD57-71E3-413C-A151-630CF4543F8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F7E6C830-AD6B-4C36-987C-D3D3FEA4493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4" name="債務償還比率平均値テキスト">
          <a:extLst>
            <a:ext uri="{FF2B5EF4-FFF2-40B4-BE49-F238E27FC236}">
              <a16:creationId xmlns:a16="http://schemas.microsoft.com/office/drawing/2014/main" id="{50700FCD-C0A7-44F2-ADEF-115109CAA512}"/>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a:extLst>
            <a:ext uri="{FF2B5EF4-FFF2-40B4-BE49-F238E27FC236}">
              <a16:creationId xmlns:a16="http://schemas.microsoft.com/office/drawing/2014/main" id="{F45D0F2B-2CE5-4741-A856-63F0B8D113A3}"/>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a:extLst>
            <a:ext uri="{FF2B5EF4-FFF2-40B4-BE49-F238E27FC236}">
              <a16:creationId xmlns:a16="http://schemas.microsoft.com/office/drawing/2014/main" id="{6A7D4968-4B94-40BB-A0B0-FC9E183AAA77}"/>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a:extLst>
            <a:ext uri="{FF2B5EF4-FFF2-40B4-BE49-F238E27FC236}">
              <a16:creationId xmlns:a16="http://schemas.microsoft.com/office/drawing/2014/main" id="{E47666D5-E084-483A-A425-5EEF0203611A}"/>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a:extLst>
            <a:ext uri="{FF2B5EF4-FFF2-40B4-BE49-F238E27FC236}">
              <a16:creationId xmlns:a16="http://schemas.microsoft.com/office/drawing/2014/main" id="{55EB9A6A-CBC8-4A35-827C-1768E98B9BDC}"/>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a:extLst>
            <a:ext uri="{FF2B5EF4-FFF2-40B4-BE49-F238E27FC236}">
              <a16:creationId xmlns:a16="http://schemas.microsoft.com/office/drawing/2014/main" id="{36B3D83F-590A-43E4-B046-19DB20AB0097}"/>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5BF278D-E4F8-4C4A-ABA6-8F10DA7ED5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9D41930-4D68-478F-BB86-92C1C91F7B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271B21A-75D8-49A6-AE52-3F5F8DC26F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83B4798-E951-4380-815A-6785F48F008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9B12B5B-56B4-45F7-8D0D-8F6667DE9D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86414</xdr:rowOff>
    </xdr:from>
    <xdr:to>
      <xdr:col>76</xdr:col>
      <xdr:colOff>73025</xdr:colOff>
      <xdr:row>31</xdr:row>
      <xdr:rowOff>16564</xdr:rowOff>
    </xdr:to>
    <xdr:sp macro="" textlink="">
      <xdr:nvSpPr>
        <xdr:cNvPr id="145" name="楕円 144">
          <a:extLst>
            <a:ext uri="{FF2B5EF4-FFF2-40B4-BE49-F238E27FC236}">
              <a16:creationId xmlns:a16="http://schemas.microsoft.com/office/drawing/2014/main" id="{2E0DF9B1-84C9-4246-A04A-A60F978BCF76}"/>
            </a:ext>
          </a:extLst>
        </xdr:cNvPr>
        <xdr:cNvSpPr/>
      </xdr:nvSpPr>
      <xdr:spPr>
        <a:xfrm>
          <a:off x="14744700" y="60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109291</xdr:rowOff>
    </xdr:from>
    <xdr:ext cx="469744" cy="259045"/>
    <xdr:sp macro="" textlink="">
      <xdr:nvSpPr>
        <xdr:cNvPr id="146" name="債務償還比率該当値テキスト">
          <a:extLst>
            <a:ext uri="{FF2B5EF4-FFF2-40B4-BE49-F238E27FC236}">
              <a16:creationId xmlns:a16="http://schemas.microsoft.com/office/drawing/2014/main" id="{DAA5EAA3-648F-44CD-AA7E-86BBBE502C53}"/>
            </a:ext>
          </a:extLst>
        </xdr:cNvPr>
        <xdr:cNvSpPr txBox="1"/>
      </xdr:nvSpPr>
      <xdr:spPr>
        <a:xfrm>
          <a:off x="14846300" y="58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11040</xdr:rowOff>
    </xdr:from>
    <xdr:to>
      <xdr:col>72</xdr:col>
      <xdr:colOff>123825</xdr:colOff>
      <xdr:row>31</xdr:row>
      <xdr:rowOff>112640</xdr:rowOff>
    </xdr:to>
    <xdr:sp macro="" textlink="">
      <xdr:nvSpPr>
        <xdr:cNvPr id="147" name="楕円 146">
          <a:extLst>
            <a:ext uri="{FF2B5EF4-FFF2-40B4-BE49-F238E27FC236}">
              <a16:creationId xmlns:a16="http://schemas.microsoft.com/office/drawing/2014/main" id="{63466F1C-E0C6-4919-BEC0-CD612E5625F3}"/>
            </a:ext>
          </a:extLst>
        </xdr:cNvPr>
        <xdr:cNvSpPr/>
      </xdr:nvSpPr>
      <xdr:spPr>
        <a:xfrm>
          <a:off x="14033500" y="60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137214</xdr:rowOff>
    </xdr:from>
    <xdr:to>
      <xdr:col>76</xdr:col>
      <xdr:colOff>22225</xdr:colOff>
      <xdr:row>31</xdr:row>
      <xdr:rowOff>61840</xdr:rowOff>
    </xdr:to>
    <xdr:cxnSp macro="">
      <xdr:nvCxnSpPr>
        <xdr:cNvPr id="148" name="直線コネクタ 147">
          <a:extLst>
            <a:ext uri="{FF2B5EF4-FFF2-40B4-BE49-F238E27FC236}">
              <a16:creationId xmlns:a16="http://schemas.microsoft.com/office/drawing/2014/main" id="{976746D9-C451-4685-B4A1-3A20AD21D275}"/>
            </a:ext>
          </a:extLst>
        </xdr:cNvPr>
        <xdr:cNvCxnSpPr/>
      </xdr:nvCxnSpPr>
      <xdr:spPr>
        <a:xfrm flipV="1">
          <a:off x="14084300" y="6052239"/>
          <a:ext cx="711200" cy="9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53141</xdr:rowOff>
    </xdr:from>
    <xdr:to>
      <xdr:col>68</xdr:col>
      <xdr:colOff>123825</xdr:colOff>
      <xdr:row>31</xdr:row>
      <xdr:rowOff>154741</xdr:rowOff>
    </xdr:to>
    <xdr:sp macro="" textlink="">
      <xdr:nvSpPr>
        <xdr:cNvPr id="149" name="楕円 148">
          <a:extLst>
            <a:ext uri="{FF2B5EF4-FFF2-40B4-BE49-F238E27FC236}">
              <a16:creationId xmlns:a16="http://schemas.microsoft.com/office/drawing/2014/main" id="{93905946-1239-42F2-8503-9BA7F05AACD1}"/>
            </a:ext>
          </a:extLst>
        </xdr:cNvPr>
        <xdr:cNvSpPr/>
      </xdr:nvSpPr>
      <xdr:spPr>
        <a:xfrm>
          <a:off x="13271500" y="6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61840</xdr:rowOff>
    </xdr:from>
    <xdr:to>
      <xdr:col>72</xdr:col>
      <xdr:colOff>73025</xdr:colOff>
      <xdr:row>31</xdr:row>
      <xdr:rowOff>103941</xdr:rowOff>
    </xdr:to>
    <xdr:cxnSp macro="">
      <xdr:nvCxnSpPr>
        <xdr:cNvPr id="150" name="直線コネクタ 149">
          <a:extLst>
            <a:ext uri="{FF2B5EF4-FFF2-40B4-BE49-F238E27FC236}">
              <a16:creationId xmlns:a16="http://schemas.microsoft.com/office/drawing/2014/main" id="{512E8B39-B362-4900-8B37-473A1D67C494}"/>
            </a:ext>
          </a:extLst>
        </xdr:cNvPr>
        <xdr:cNvCxnSpPr/>
      </xdr:nvCxnSpPr>
      <xdr:spPr>
        <a:xfrm flipV="1">
          <a:off x="13322300" y="6148315"/>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84908</xdr:rowOff>
    </xdr:from>
    <xdr:to>
      <xdr:col>64</xdr:col>
      <xdr:colOff>123825</xdr:colOff>
      <xdr:row>32</xdr:row>
      <xdr:rowOff>15058</xdr:rowOff>
    </xdr:to>
    <xdr:sp macro="" textlink="">
      <xdr:nvSpPr>
        <xdr:cNvPr id="151" name="楕円 150">
          <a:extLst>
            <a:ext uri="{FF2B5EF4-FFF2-40B4-BE49-F238E27FC236}">
              <a16:creationId xmlns:a16="http://schemas.microsoft.com/office/drawing/2014/main" id="{F160B7F4-A10B-4D18-9CEF-4BDD55A28B9B}"/>
            </a:ext>
          </a:extLst>
        </xdr:cNvPr>
        <xdr:cNvSpPr/>
      </xdr:nvSpPr>
      <xdr:spPr>
        <a:xfrm>
          <a:off x="12509500" y="61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103941</xdr:rowOff>
    </xdr:from>
    <xdr:to>
      <xdr:col>68</xdr:col>
      <xdr:colOff>73025</xdr:colOff>
      <xdr:row>31</xdr:row>
      <xdr:rowOff>135708</xdr:rowOff>
    </xdr:to>
    <xdr:cxnSp macro="">
      <xdr:nvCxnSpPr>
        <xdr:cNvPr id="152" name="直線コネクタ 151">
          <a:extLst>
            <a:ext uri="{FF2B5EF4-FFF2-40B4-BE49-F238E27FC236}">
              <a16:creationId xmlns:a16="http://schemas.microsoft.com/office/drawing/2014/main" id="{966DBD25-3CD7-4C0A-A805-00BAE6443A5E}"/>
            </a:ext>
          </a:extLst>
        </xdr:cNvPr>
        <xdr:cNvCxnSpPr/>
      </xdr:nvCxnSpPr>
      <xdr:spPr>
        <a:xfrm flipV="1">
          <a:off x="12560300" y="6190416"/>
          <a:ext cx="7620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62085</xdr:rowOff>
    </xdr:from>
    <xdr:to>
      <xdr:col>60</xdr:col>
      <xdr:colOff>123825</xdr:colOff>
      <xdr:row>31</xdr:row>
      <xdr:rowOff>163685</xdr:rowOff>
    </xdr:to>
    <xdr:sp macro="" textlink="">
      <xdr:nvSpPr>
        <xdr:cNvPr id="153" name="楕円 152">
          <a:extLst>
            <a:ext uri="{FF2B5EF4-FFF2-40B4-BE49-F238E27FC236}">
              <a16:creationId xmlns:a16="http://schemas.microsoft.com/office/drawing/2014/main" id="{C10D9AE9-1AA6-456D-9D14-E714ACC19F08}"/>
            </a:ext>
          </a:extLst>
        </xdr:cNvPr>
        <xdr:cNvSpPr/>
      </xdr:nvSpPr>
      <xdr:spPr>
        <a:xfrm>
          <a:off x="11747500" y="61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112885</xdr:rowOff>
    </xdr:from>
    <xdr:to>
      <xdr:col>64</xdr:col>
      <xdr:colOff>73025</xdr:colOff>
      <xdr:row>31</xdr:row>
      <xdr:rowOff>135708</xdr:rowOff>
    </xdr:to>
    <xdr:cxnSp macro="">
      <xdr:nvCxnSpPr>
        <xdr:cNvPr id="154" name="直線コネクタ 153">
          <a:extLst>
            <a:ext uri="{FF2B5EF4-FFF2-40B4-BE49-F238E27FC236}">
              <a16:creationId xmlns:a16="http://schemas.microsoft.com/office/drawing/2014/main" id="{78D7239D-0B68-4CAC-BB3A-0708CEC7A158}"/>
            </a:ext>
          </a:extLst>
        </xdr:cNvPr>
        <xdr:cNvCxnSpPr/>
      </xdr:nvCxnSpPr>
      <xdr:spPr>
        <a:xfrm>
          <a:off x="11798300" y="6199360"/>
          <a:ext cx="7620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a:extLst>
            <a:ext uri="{FF2B5EF4-FFF2-40B4-BE49-F238E27FC236}">
              <a16:creationId xmlns:a16="http://schemas.microsoft.com/office/drawing/2014/main" id="{C9A4D7D0-E594-44A6-A0C1-AA72CFD34084}"/>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a:extLst>
            <a:ext uri="{FF2B5EF4-FFF2-40B4-BE49-F238E27FC236}">
              <a16:creationId xmlns:a16="http://schemas.microsoft.com/office/drawing/2014/main" id="{75FC6E8E-779D-4523-8C65-94907AD59A7D}"/>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a:extLst>
            <a:ext uri="{FF2B5EF4-FFF2-40B4-BE49-F238E27FC236}">
              <a16:creationId xmlns:a16="http://schemas.microsoft.com/office/drawing/2014/main" id="{63EB67CC-DFE8-40DC-B316-EF0B3147DDC1}"/>
            </a:ext>
          </a:extLst>
        </xdr:cNvPr>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a:extLst>
            <a:ext uri="{FF2B5EF4-FFF2-40B4-BE49-F238E27FC236}">
              <a16:creationId xmlns:a16="http://schemas.microsoft.com/office/drawing/2014/main" id="{A40505C9-49CC-40BF-9A31-571E61BF26A5}"/>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103767</xdr:rowOff>
    </xdr:from>
    <xdr:ext cx="469744" cy="259045"/>
    <xdr:sp macro="" textlink="">
      <xdr:nvSpPr>
        <xdr:cNvPr id="159" name="n_1mainValue債務償還比率">
          <a:extLst>
            <a:ext uri="{FF2B5EF4-FFF2-40B4-BE49-F238E27FC236}">
              <a16:creationId xmlns:a16="http://schemas.microsoft.com/office/drawing/2014/main" id="{9A17FE52-3EC0-4AB0-9067-78AD00DBBC46}"/>
            </a:ext>
          </a:extLst>
        </xdr:cNvPr>
        <xdr:cNvSpPr txBox="1"/>
      </xdr:nvSpPr>
      <xdr:spPr>
        <a:xfrm>
          <a:off x="13836727" y="619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145868</xdr:rowOff>
    </xdr:from>
    <xdr:ext cx="469744" cy="259045"/>
    <xdr:sp macro="" textlink="">
      <xdr:nvSpPr>
        <xdr:cNvPr id="160" name="n_2mainValue債務償還比率">
          <a:extLst>
            <a:ext uri="{FF2B5EF4-FFF2-40B4-BE49-F238E27FC236}">
              <a16:creationId xmlns:a16="http://schemas.microsoft.com/office/drawing/2014/main" id="{E995FE21-57F2-4459-8515-0527D8622B02}"/>
            </a:ext>
          </a:extLst>
        </xdr:cNvPr>
        <xdr:cNvSpPr txBox="1"/>
      </xdr:nvSpPr>
      <xdr:spPr>
        <a:xfrm>
          <a:off x="13087427" y="623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6185</xdr:rowOff>
    </xdr:from>
    <xdr:ext cx="469744" cy="259045"/>
    <xdr:sp macro="" textlink="">
      <xdr:nvSpPr>
        <xdr:cNvPr id="161" name="n_3mainValue債務償還比率">
          <a:extLst>
            <a:ext uri="{FF2B5EF4-FFF2-40B4-BE49-F238E27FC236}">
              <a16:creationId xmlns:a16="http://schemas.microsoft.com/office/drawing/2014/main" id="{286992A8-BF17-4168-A394-6B5147B62B11}"/>
            </a:ext>
          </a:extLst>
        </xdr:cNvPr>
        <xdr:cNvSpPr txBox="1"/>
      </xdr:nvSpPr>
      <xdr:spPr>
        <a:xfrm>
          <a:off x="12325427" y="626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154812</xdr:rowOff>
    </xdr:from>
    <xdr:ext cx="469744" cy="259045"/>
    <xdr:sp macro="" textlink="">
      <xdr:nvSpPr>
        <xdr:cNvPr id="162" name="n_4mainValue債務償還比率">
          <a:extLst>
            <a:ext uri="{FF2B5EF4-FFF2-40B4-BE49-F238E27FC236}">
              <a16:creationId xmlns:a16="http://schemas.microsoft.com/office/drawing/2014/main" id="{67E831A7-841C-444F-AF08-88877EC63DBE}"/>
            </a:ext>
          </a:extLst>
        </xdr:cNvPr>
        <xdr:cNvSpPr txBox="1"/>
      </xdr:nvSpPr>
      <xdr:spPr>
        <a:xfrm>
          <a:off x="11563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087E6EF-19BB-45C6-B463-24FC9DBDE07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ED4FDCA-1C15-4C52-8CB0-F55C2C7ECC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781E67A-DE32-4A88-B641-7F06C5C7A30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4890EC4-55FC-4ABA-8A13-6C2FB9D6461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A985C18-E1B6-4DFB-8169-433EB28115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F5F8F28-E3C3-4AA5-814C-F977E822A0B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A6A4FC-52D5-402C-9D2D-6A21212EC9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83A1EF-283A-4D70-9C5B-329FA4631C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146131-C01D-48DB-898E-BC94C941C1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D59FFC-AE0B-4745-9AC4-0F03A581DB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9EB37C-6874-4CCB-8F0A-5E023BF43B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281CCC-C768-4847-80C8-8F7B28D16E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E96826-8783-44B2-8B47-44A7ED0A71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E503E7-0736-4307-B1AB-590D60E531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01EAFA-3543-417B-B2E5-7938644444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72DE6B-3968-4EA2-9D1D-94DE60DA7E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284C48-8448-494E-8801-7AEF0D40EC9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86C717-F07F-489C-BE3A-EA6700E4AD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9AD1A5-471E-4A6F-8C55-E3A502E0929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4CDB82-C30D-479E-8118-061B7F17D4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C46013-CBC4-4725-A869-E12BBCC085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5F9543-9E34-456E-B79D-B5E2A5255D6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DFD728-9E23-4CCE-970C-6572966A7B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88776D-430E-43EE-A233-71841BB3B0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8F23C2-90C4-4412-B327-FF392FDDAD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AF46E7-6FED-47EA-9F12-66F29B0E1D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54E04C-8EEA-4641-BDF3-1BE4B50A2E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261F50-F661-4DE5-9B78-598F96BAB6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1CA09A-4BF9-42E8-BCBE-8557F88F08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96B80E-7E8D-4E13-9ADD-46D5FA15D4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E0C125-8D08-426F-9E86-7BE5ED5336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3899E8-5C21-4539-B09E-5074E4ECED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CF664C-A61E-4B11-A53D-3B0083A445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648B3B-185B-4027-9205-2D810607F8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CD073B-03AD-46DD-9B12-CDA116A039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EA5ACD-4295-431B-AD46-1535A84F2CF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483EF8-4CEC-46F9-BCC4-878BF28FF1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373E24-7272-4A56-BAD8-A3E2157A9C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25638E-A044-4877-9EA4-B4F961427A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36C5DC1-F77E-4155-A189-32E3DC7F38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234E8B-7182-4059-BDDF-BC0672635B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CB3765-E33F-4BE7-8731-BEAC06DD83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3315A0-323C-469A-95C9-05C6FFBF96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8A3633-606B-49C2-8E32-9A30D281FF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82A92B2-1147-4547-B533-4E31FF7737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FC0249-EA5B-487C-9130-08E0455A06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D96825-4846-4498-BC45-F2DF743E479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3F1FF8-B6D3-410B-83FB-5017BDFBE2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B588F52-5F6E-4465-B82A-A2F0534DF4A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3191E92-D401-4EFB-B60B-F9B34651709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CA743B7-5F4B-4FC1-BD86-590C00C3FA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81CE138-8CE7-4963-B894-BF081227A6A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A3E10D-B3F0-46B7-8432-54ABAF8407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D54A1B3-DCDB-4F9E-A31D-769C53193A5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DFB078E-3AA6-4731-9DD4-DAFD3BA0BC5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B4DE146-25FB-480C-AE55-8EC0334FABC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8ED5099-81A7-4050-A7D4-620FBDBF47B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193A842-0CD4-4B69-9423-DA0C8BF650C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D3795CA-9111-42D1-9F89-B4F28FEB4F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9C9C533-3698-4B94-9172-5C49878B780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B14C8AF-BE62-428C-9FD1-F5A6A2C071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D5468AFB-B82D-4348-9AE9-E68AF5CBDA70}"/>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A0FC7FAA-B842-49D8-931F-D8F526C8E6A2}"/>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5C0F6293-C439-4C94-95E1-00B95949A3EE}"/>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8758DEB1-5B4F-4F54-BAFA-E2BA97C9E737}"/>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1F97BF51-03CF-4638-939D-D03001A49AAE}"/>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29BBE22F-20D8-459B-875D-E2EB29DEDE24}"/>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DC2F04CB-09C5-43EB-AC19-022768C8A8F3}"/>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522B9C27-B26B-475C-BBD8-7D0472EAB1D8}"/>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E74A70F6-B194-46A4-88D6-14EA53ED3D67}"/>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04B450B5-59B5-4938-8291-B9A399431DA2}"/>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F1472255-2BA7-41E7-B57B-D4BC961A059E}"/>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0DA6E1-2963-4477-8375-1A9C97EAA5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ACA75F-7449-429C-ADF3-9C3C480B8B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1C1931-C005-4917-A143-8F847374E3F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73366F-9A19-4FEC-8FE0-24BE8FF86E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6A5CCC-E342-4A45-BEE8-011579E013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a:extLst>
            <a:ext uri="{FF2B5EF4-FFF2-40B4-BE49-F238E27FC236}">
              <a16:creationId xmlns:a16="http://schemas.microsoft.com/office/drawing/2014/main" id="{25CD81BD-C906-4424-B1A4-179DF64A9BEA}"/>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EC585214-FD50-4140-A10E-EA640FD7DAA9}"/>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5" name="楕円 74">
          <a:extLst>
            <a:ext uri="{FF2B5EF4-FFF2-40B4-BE49-F238E27FC236}">
              <a16:creationId xmlns:a16="http://schemas.microsoft.com/office/drawing/2014/main" id="{3B876612-8861-43ED-A7C5-4AD625FD10C0}"/>
            </a:ext>
          </a:extLst>
        </xdr:cNvPr>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99060</xdr:rowOff>
    </xdr:to>
    <xdr:cxnSp macro="">
      <xdr:nvCxnSpPr>
        <xdr:cNvPr id="76" name="直線コネクタ 75">
          <a:extLst>
            <a:ext uri="{FF2B5EF4-FFF2-40B4-BE49-F238E27FC236}">
              <a16:creationId xmlns:a16="http://schemas.microsoft.com/office/drawing/2014/main" id="{BB6BCA29-50C1-4694-B368-1733922D77E8}"/>
            </a:ext>
          </a:extLst>
        </xdr:cNvPr>
        <xdr:cNvCxnSpPr/>
      </xdr:nvCxnSpPr>
      <xdr:spPr>
        <a:xfrm>
          <a:off x="3797300" y="64141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a:extLst>
            <a:ext uri="{FF2B5EF4-FFF2-40B4-BE49-F238E27FC236}">
              <a16:creationId xmlns:a16="http://schemas.microsoft.com/office/drawing/2014/main" id="{D378D022-DBEE-4D8D-819C-54D24F083CBA}"/>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70485</xdr:rowOff>
    </xdr:to>
    <xdr:cxnSp macro="">
      <xdr:nvCxnSpPr>
        <xdr:cNvPr id="78" name="直線コネクタ 77">
          <a:extLst>
            <a:ext uri="{FF2B5EF4-FFF2-40B4-BE49-F238E27FC236}">
              <a16:creationId xmlns:a16="http://schemas.microsoft.com/office/drawing/2014/main" id="{41EBEBF7-6328-4D5D-862E-7462BC997C90}"/>
            </a:ext>
          </a:extLst>
        </xdr:cNvPr>
        <xdr:cNvCxnSpPr/>
      </xdr:nvCxnSpPr>
      <xdr:spPr>
        <a:xfrm>
          <a:off x="2908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132080</xdr:rowOff>
    </xdr:from>
    <xdr:to>
      <xdr:col>10</xdr:col>
      <xdr:colOff>165100</xdr:colOff>
      <xdr:row>37</xdr:row>
      <xdr:rowOff>62230</xdr:rowOff>
    </xdr:to>
    <xdr:sp macro="" textlink="">
      <xdr:nvSpPr>
        <xdr:cNvPr id="79" name="楕円 78">
          <a:extLst>
            <a:ext uri="{FF2B5EF4-FFF2-40B4-BE49-F238E27FC236}">
              <a16:creationId xmlns:a16="http://schemas.microsoft.com/office/drawing/2014/main" id="{82848DDA-D6EC-4897-BDCE-2415F38AFF63}"/>
            </a:ext>
          </a:extLst>
        </xdr:cNvPr>
        <xdr:cNvSpPr/>
      </xdr:nvSpPr>
      <xdr:spPr>
        <a:xfrm>
          <a:off x="1968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40005</xdr:rowOff>
    </xdr:to>
    <xdr:cxnSp macro="">
      <xdr:nvCxnSpPr>
        <xdr:cNvPr id="80" name="直線コネクタ 79">
          <a:extLst>
            <a:ext uri="{FF2B5EF4-FFF2-40B4-BE49-F238E27FC236}">
              <a16:creationId xmlns:a16="http://schemas.microsoft.com/office/drawing/2014/main" id="{D89B2983-4F30-4BAD-B3A9-9E953E1458CB}"/>
            </a:ext>
          </a:extLst>
        </xdr:cNvPr>
        <xdr:cNvCxnSpPr/>
      </xdr:nvCxnSpPr>
      <xdr:spPr>
        <a:xfrm>
          <a:off x="2019300" y="6355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57785</xdr:rowOff>
    </xdr:from>
    <xdr:to>
      <xdr:col>6</xdr:col>
      <xdr:colOff>38100</xdr:colOff>
      <xdr:row>38</xdr:row>
      <xdr:rowOff>159385</xdr:rowOff>
    </xdr:to>
    <xdr:sp macro="" textlink="">
      <xdr:nvSpPr>
        <xdr:cNvPr id="81" name="楕円 80">
          <a:extLst>
            <a:ext uri="{FF2B5EF4-FFF2-40B4-BE49-F238E27FC236}">
              <a16:creationId xmlns:a16="http://schemas.microsoft.com/office/drawing/2014/main" id="{E8BD4A0B-B915-43F7-868F-F2B404A0B310}"/>
            </a:ext>
          </a:extLst>
        </xdr:cNvPr>
        <xdr:cNvSpPr/>
      </xdr:nvSpPr>
      <xdr:spPr>
        <a:xfrm>
          <a:off x="1079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xdr:rowOff>
    </xdr:from>
    <xdr:to>
      <xdr:col>10</xdr:col>
      <xdr:colOff>114300</xdr:colOff>
      <xdr:row>38</xdr:row>
      <xdr:rowOff>108585</xdr:rowOff>
    </xdr:to>
    <xdr:cxnSp macro="">
      <xdr:nvCxnSpPr>
        <xdr:cNvPr id="82" name="直線コネクタ 81">
          <a:extLst>
            <a:ext uri="{FF2B5EF4-FFF2-40B4-BE49-F238E27FC236}">
              <a16:creationId xmlns:a16="http://schemas.microsoft.com/office/drawing/2014/main" id="{3938C9A8-179C-47DA-AA30-24313614CA52}"/>
            </a:ext>
          </a:extLst>
        </xdr:cNvPr>
        <xdr:cNvCxnSpPr/>
      </xdr:nvCxnSpPr>
      <xdr:spPr>
        <a:xfrm flipV="1">
          <a:off x="1130300" y="635508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a:extLst>
            <a:ext uri="{FF2B5EF4-FFF2-40B4-BE49-F238E27FC236}">
              <a16:creationId xmlns:a16="http://schemas.microsoft.com/office/drawing/2014/main" id="{452032E1-2092-4CF4-AF2B-12A9D35CE8C8}"/>
            </a:ext>
          </a:extLst>
        </xdr:cNvPr>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a:extLst>
            <a:ext uri="{FF2B5EF4-FFF2-40B4-BE49-F238E27FC236}">
              <a16:creationId xmlns:a16="http://schemas.microsoft.com/office/drawing/2014/main" id="{65754B5F-9C7F-4EE8-BF92-56647951E4D0}"/>
            </a:ext>
          </a:extLst>
        </xdr:cNvPr>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a:extLst>
            <a:ext uri="{FF2B5EF4-FFF2-40B4-BE49-F238E27FC236}">
              <a16:creationId xmlns:a16="http://schemas.microsoft.com/office/drawing/2014/main" id="{259B9174-086E-409C-8F56-6B72C858327E}"/>
            </a:ext>
          </a:extLst>
        </xdr:cNvPr>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a:extLst>
            <a:ext uri="{FF2B5EF4-FFF2-40B4-BE49-F238E27FC236}">
              <a16:creationId xmlns:a16="http://schemas.microsoft.com/office/drawing/2014/main" id="{144C0B3F-C113-4C6F-97E7-0300C02293BE}"/>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id="{A6630873-98DB-4783-B187-33A987FFEEB0}"/>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id="{F563297E-F5ED-463F-A798-E435D2C97CCC}"/>
            </a:ext>
          </a:extLst>
        </xdr:cNvPr>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78757</xdr:rowOff>
    </xdr:from>
    <xdr:ext cx="405111" cy="259045"/>
    <xdr:sp macro="" textlink="">
      <xdr:nvSpPr>
        <xdr:cNvPr id="89" name="n_3mainValue【道路】&#10;有形固定資産減価償却率">
          <a:extLst>
            <a:ext uri="{FF2B5EF4-FFF2-40B4-BE49-F238E27FC236}">
              <a16:creationId xmlns:a16="http://schemas.microsoft.com/office/drawing/2014/main" id="{BE4F5A73-042C-4F92-AC89-3AE5323DB959}"/>
            </a:ext>
          </a:extLst>
        </xdr:cNvPr>
        <xdr:cNvSpPr txBox="1"/>
      </xdr:nvSpPr>
      <xdr:spPr>
        <a:xfrm>
          <a:off x="1816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150512</xdr:rowOff>
    </xdr:from>
    <xdr:ext cx="405111" cy="259045"/>
    <xdr:sp macro="" textlink="">
      <xdr:nvSpPr>
        <xdr:cNvPr id="90" name="n_4mainValue【道路】&#10;有形固定資産減価償却率">
          <a:extLst>
            <a:ext uri="{FF2B5EF4-FFF2-40B4-BE49-F238E27FC236}">
              <a16:creationId xmlns:a16="http://schemas.microsoft.com/office/drawing/2014/main" id="{31ABC742-2535-4F2A-A894-1EEC61921DB5}"/>
            </a:ext>
          </a:extLst>
        </xdr:cNvPr>
        <xdr:cNvSpPr txBox="1"/>
      </xdr:nvSpPr>
      <xdr:spPr>
        <a:xfrm>
          <a:off x="927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8C87CB3-0893-4EC1-B2AA-D7550F815E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1B088A8-6C5C-4B40-8FFC-DE823088BA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3111096-A9E1-41B2-AF0B-2AE127C0D2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62C4190-3DA9-4A73-8992-588E425633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865B80E-E68D-4603-BDCD-1031410383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BFDF74A-6DC5-47CB-B31B-24F67095A4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9BFAF6A-D375-4A61-8ABE-6B972EAEB8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F8E1AFE-E617-445C-8CD0-4CF5F99A18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8679AB2-E2A6-4C5A-82EA-93C2A80DE42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0E8E8B-FA47-40A5-9530-C8B5D8A16B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83C08B1C-CD3B-4A0F-82A0-C2BE0617E4D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8B2A7B29-754C-4AD6-A7B7-3AAD99DA476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2D2D24E-BEB4-4EA8-8BD9-2218BF05F0A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9DC8E1DD-8681-4E7D-B4F9-45DF343E6A3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365F7F8-0FC1-4854-AC08-FD0B28F6BF2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C0265244-A3AB-4A8F-AF7A-C82455EA2DA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8AECC1F7-827C-4FD7-B090-BDCB8625490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12C8F81A-5FB8-42C3-B541-2C9190F7205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288BA807-92ED-45A1-98F3-9739C927182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7EFC35EE-C476-4A31-8334-A3EAEABF4A0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8247892-0668-4E1F-9918-7A98BE4D0BD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D17B6321-5E03-421D-BB8E-1359FEFCD5D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AE2FF86-A4F2-4C5E-A70F-E4385D0E40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5F7C1F19-75F0-42E0-9CAB-F79055E89F9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5357C744-7D8D-470C-89AF-473B4A9834F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42D24AD7-2DE4-4F43-AB2E-7CF79079B71D}"/>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2EF9EF41-3952-4885-B3DC-C3EF684FF842}"/>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2D785FE1-91CE-4240-8862-B33F2CC6A7B5}"/>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1B893E64-DC74-4A95-BC35-C1AD56F40A63}"/>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FBA715E2-C0E6-4727-9F80-4F73BF7470E5}"/>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a:extLst>
            <a:ext uri="{FF2B5EF4-FFF2-40B4-BE49-F238E27FC236}">
              <a16:creationId xmlns:a16="http://schemas.microsoft.com/office/drawing/2014/main" id="{B69A5C3E-082C-4ECF-8AB4-1A5C9E3FD369}"/>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CFD3D5AF-E11E-420A-9E38-189E4AFA8ADE}"/>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4715485B-DDAF-42CD-9B05-5A4367EEA408}"/>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031BF8CB-D686-487A-BA07-DD462F624791}"/>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958524E9-BBC9-474C-AADE-91EF748E451D}"/>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A135A7D6-B05A-4DA2-9455-DCE51F4D3110}"/>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27BD0EA-BA03-4C30-A133-BA5536EF29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2B7710-37C6-45CA-8567-445763C154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8452694-58A6-41E6-828D-D58A8CC7FE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AB9AEB8-2E36-4D63-B085-837675F544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E3FAAD9-3E1E-47C6-A92B-26B3E88A80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114456</xdr:rowOff>
    </xdr:from>
    <xdr:to>
      <xdr:col>55</xdr:col>
      <xdr:colOff>50800</xdr:colOff>
      <xdr:row>40</xdr:row>
      <xdr:rowOff>44606</xdr:rowOff>
    </xdr:to>
    <xdr:sp macro="" textlink="">
      <xdr:nvSpPr>
        <xdr:cNvPr id="132" name="楕円 131">
          <a:extLst>
            <a:ext uri="{FF2B5EF4-FFF2-40B4-BE49-F238E27FC236}">
              <a16:creationId xmlns:a16="http://schemas.microsoft.com/office/drawing/2014/main" id="{49512474-A9C1-4F47-84A2-36CA0088AE87}"/>
            </a:ext>
          </a:extLst>
        </xdr:cNvPr>
        <xdr:cNvSpPr/>
      </xdr:nvSpPr>
      <xdr:spPr>
        <a:xfrm>
          <a:off x="10426700" y="68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92883</xdr:rowOff>
    </xdr:from>
    <xdr:ext cx="534377" cy="259045"/>
    <xdr:sp macro="" textlink="">
      <xdr:nvSpPr>
        <xdr:cNvPr id="133" name="【道路】&#10;一人当たり延長該当値テキスト">
          <a:extLst>
            <a:ext uri="{FF2B5EF4-FFF2-40B4-BE49-F238E27FC236}">
              <a16:creationId xmlns:a16="http://schemas.microsoft.com/office/drawing/2014/main" id="{7560A32E-D1B3-490E-8E8B-A9ECA41738FF}"/>
            </a:ext>
          </a:extLst>
        </xdr:cNvPr>
        <xdr:cNvSpPr txBox="1"/>
      </xdr:nvSpPr>
      <xdr:spPr>
        <a:xfrm>
          <a:off x="10515600" y="67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117689</xdr:rowOff>
    </xdr:from>
    <xdr:to>
      <xdr:col>50</xdr:col>
      <xdr:colOff>165100</xdr:colOff>
      <xdr:row>40</xdr:row>
      <xdr:rowOff>47839</xdr:rowOff>
    </xdr:to>
    <xdr:sp macro="" textlink="">
      <xdr:nvSpPr>
        <xdr:cNvPr id="134" name="楕円 133">
          <a:extLst>
            <a:ext uri="{FF2B5EF4-FFF2-40B4-BE49-F238E27FC236}">
              <a16:creationId xmlns:a16="http://schemas.microsoft.com/office/drawing/2014/main" id="{1557E855-4C1E-4677-AE5B-BD4AC4D999A6}"/>
            </a:ext>
          </a:extLst>
        </xdr:cNvPr>
        <xdr:cNvSpPr/>
      </xdr:nvSpPr>
      <xdr:spPr>
        <a:xfrm>
          <a:off x="9588500" y="68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165256</xdr:rowOff>
    </xdr:from>
    <xdr:to>
      <xdr:col>55</xdr:col>
      <xdr:colOff>0</xdr:colOff>
      <xdr:row>39</xdr:row>
      <xdr:rowOff>168489</xdr:rowOff>
    </xdr:to>
    <xdr:cxnSp macro="">
      <xdr:nvCxnSpPr>
        <xdr:cNvPr id="135" name="直線コネクタ 134">
          <a:extLst>
            <a:ext uri="{FF2B5EF4-FFF2-40B4-BE49-F238E27FC236}">
              <a16:creationId xmlns:a16="http://schemas.microsoft.com/office/drawing/2014/main" id="{86B195C5-6CD8-44BC-98DC-22C50190B3A0}"/>
            </a:ext>
          </a:extLst>
        </xdr:cNvPr>
        <xdr:cNvCxnSpPr/>
      </xdr:nvCxnSpPr>
      <xdr:spPr>
        <a:xfrm flipV="1">
          <a:off x="9639300" y="6851806"/>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119256</xdr:rowOff>
    </xdr:from>
    <xdr:to>
      <xdr:col>46</xdr:col>
      <xdr:colOff>38100</xdr:colOff>
      <xdr:row>40</xdr:row>
      <xdr:rowOff>49406</xdr:rowOff>
    </xdr:to>
    <xdr:sp macro="" textlink="">
      <xdr:nvSpPr>
        <xdr:cNvPr id="136" name="楕円 135">
          <a:extLst>
            <a:ext uri="{FF2B5EF4-FFF2-40B4-BE49-F238E27FC236}">
              <a16:creationId xmlns:a16="http://schemas.microsoft.com/office/drawing/2014/main" id="{4A0FD7B4-C510-440E-BDF8-952A26B3ED15}"/>
            </a:ext>
          </a:extLst>
        </xdr:cNvPr>
        <xdr:cNvSpPr/>
      </xdr:nvSpPr>
      <xdr:spPr>
        <a:xfrm>
          <a:off x="8699500" y="68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168489</xdr:rowOff>
    </xdr:from>
    <xdr:to>
      <xdr:col>50</xdr:col>
      <xdr:colOff>114300</xdr:colOff>
      <xdr:row>39</xdr:row>
      <xdr:rowOff>170056</xdr:rowOff>
    </xdr:to>
    <xdr:cxnSp macro="">
      <xdr:nvCxnSpPr>
        <xdr:cNvPr id="137" name="直線コネクタ 136">
          <a:extLst>
            <a:ext uri="{FF2B5EF4-FFF2-40B4-BE49-F238E27FC236}">
              <a16:creationId xmlns:a16="http://schemas.microsoft.com/office/drawing/2014/main" id="{C6ACF7E1-0BA3-450B-87BC-AF56956A94A4}"/>
            </a:ext>
          </a:extLst>
        </xdr:cNvPr>
        <xdr:cNvCxnSpPr/>
      </xdr:nvCxnSpPr>
      <xdr:spPr>
        <a:xfrm flipV="1">
          <a:off x="8750300" y="685503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124498</xdr:rowOff>
    </xdr:from>
    <xdr:to>
      <xdr:col>41</xdr:col>
      <xdr:colOff>101600</xdr:colOff>
      <xdr:row>40</xdr:row>
      <xdr:rowOff>54648</xdr:rowOff>
    </xdr:to>
    <xdr:sp macro="" textlink="">
      <xdr:nvSpPr>
        <xdr:cNvPr id="138" name="楕円 137">
          <a:extLst>
            <a:ext uri="{FF2B5EF4-FFF2-40B4-BE49-F238E27FC236}">
              <a16:creationId xmlns:a16="http://schemas.microsoft.com/office/drawing/2014/main" id="{DE8A0546-41EA-4555-88EC-45F1E48F013D}"/>
            </a:ext>
          </a:extLst>
        </xdr:cNvPr>
        <xdr:cNvSpPr/>
      </xdr:nvSpPr>
      <xdr:spPr>
        <a:xfrm>
          <a:off x="7810500" y="68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170056</xdr:rowOff>
    </xdr:from>
    <xdr:to>
      <xdr:col>45</xdr:col>
      <xdr:colOff>177800</xdr:colOff>
      <xdr:row>40</xdr:row>
      <xdr:rowOff>3848</xdr:rowOff>
    </xdr:to>
    <xdr:cxnSp macro="">
      <xdr:nvCxnSpPr>
        <xdr:cNvPr id="139" name="直線コネクタ 138">
          <a:extLst>
            <a:ext uri="{FF2B5EF4-FFF2-40B4-BE49-F238E27FC236}">
              <a16:creationId xmlns:a16="http://schemas.microsoft.com/office/drawing/2014/main" id="{438D2E37-813E-450C-9CE8-BC5D02816086}"/>
            </a:ext>
          </a:extLst>
        </xdr:cNvPr>
        <xdr:cNvCxnSpPr/>
      </xdr:nvCxnSpPr>
      <xdr:spPr>
        <a:xfrm flipV="1">
          <a:off x="7861300" y="6856606"/>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99189</xdr:rowOff>
    </xdr:from>
    <xdr:to>
      <xdr:col>36</xdr:col>
      <xdr:colOff>165100</xdr:colOff>
      <xdr:row>40</xdr:row>
      <xdr:rowOff>29339</xdr:rowOff>
    </xdr:to>
    <xdr:sp macro="" textlink="">
      <xdr:nvSpPr>
        <xdr:cNvPr id="140" name="楕円 139">
          <a:extLst>
            <a:ext uri="{FF2B5EF4-FFF2-40B4-BE49-F238E27FC236}">
              <a16:creationId xmlns:a16="http://schemas.microsoft.com/office/drawing/2014/main" id="{133C9CB8-40BA-4687-97FA-9D9260300797}"/>
            </a:ext>
          </a:extLst>
        </xdr:cNvPr>
        <xdr:cNvSpPr/>
      </xdr:nvSpPr>
      <xdr:spPr>
        <a:xfrm>
          <a:off x="6921500" y="67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149989</xdr:rowOff>
    </xdr:from>
    <xdr:to>
      <xdr:col>41</xdr:col>
      <xdr:colOff>50800</xdr:colOff>
      <xdr:row>40</xdr:row>
      <xdr:rowOff>3848</xdr:rowOff>
    </xdr:to>
    <xdr:cxnSp macro="">
      <xdr:nvCxnSpPr>
        <xdr:cNvPr id="141" name="直線コネクタ 140">
          <a:extLst>
            <a:ext uri="{FF2B5EF4-FFF2-40B4-BE49-F238E27FC236}">
              <a16:creationId xmlns:a16="http://schemas.microsoft.com/office/drawing/2014/main" id="{E960829C-6E80-4538-B1A7-32560ED4EBA7}"/>
            </a:ext>
          </a:extLst>
        </xdr:cNvPr>
        <xdr:cNvCxnSpPr/>
      </xdr:nvCxnSpPr>
      <xdr:spPr>
        <a:xfrm>
          <a:off x="6972300" y="683653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a:extLst>
            <a:ext uri="{FF2B5EF4-FFF2-40B4-BE49-F238E27FC236}">
              <a16:creationId xmlns:a16="http://schemas.microsoft.com/office/drawing/2014/main" id="{9CBFB177-3616-4979-AC13-39CA5AAC7859}"/>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a:extLst>
            <a:ext uri="{FF2B5EF4-FFF2-40B4-BE49-F238E27FC236}">
              <a16:creationId xmlns:a16="http://schemas.microsoft.com/office/drawing/2014/main" id="{271035EE-F288-4F49-9099-8066587561AB}"/>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a:extLst>
            <a:ext uri="{FF2B5EF4-FFF2-40B4-BE49-F238E27FC236}">
              <a16:creationId xmlns:a16="http://schemas.microsoft.com/office/drawing/2014/main" id="{88B39C91-171B-4C04-98FA-076045F0AF08}"/>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a:extLst>
            <a:ext uri="{FF2B5EF4-FFF2-40B4-BE49-F238E27FC236}">
              <a16:creationId xmlns:a16="http://schemas.microsoft.com/office/drawing/2014/main" id="{D61C2911-B545-4219-97B0-4EFDC1F21B24}"/>
            </a:ext>
          </a:extLst>
        </xdr:cNvPr>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38966</xdr:rowOff>
    </xdr:from>
    <xdr:ext cx="534377" cy="259045"/>
    <xdr:sp macro="" textlink="">
      <xdr:nvSpPr>
        <xdr:cNvPr id="146" name="n_1mainValue【道路】&#10;一人当たり延長">
          <a:extLst>
            <a:ext uri="{FF2B5EF4-FFF2-40B4-BE49-F238E27FC236}">
              <a16:creationId xmlns:a16="http://schemas.microsoft.com/office/drawing/2014/main" id="{C92B8AFB-ED48-44C4-AB39-464D2A5E6157}"/>
            </a:ext>
          </a:extLst>
        </xdr:cNvPr>
        <xdr:cNvSpPr txBox="1"/>
      </xdr:nvSpPr>
      <xdr:spPr>
        <a:xfrm>
          <a:off x="9359411" y="68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40533</xdr:rowOff>
    </xdr:from>
    <xdr:ext cx="534377" cy="259045"/>
    <xdr:sp macro="" textlink="">
      <xdr:nvSpPr>
        <xdr:cNvPr id="147" name="n_2mainValue【道路】&#10;一人当たり延長">
          <a:extLst>
            <a:ext uri="{FF2B5EF4-FFF2-40B4-BE49-F238E27FC236}">
              <a16:creationId xmlns:a16="http://schemas.microsoft.com/office/drawing/2014/main" id="{DF023310-C381-4DD5-84A3-085A5343D45C}"/>
            </a:ext>
          </a:extLst>
        </xdr:cNvPr>
        <xdr:cNvSpPr txBox="1"/>
      </xdr:nvSpPr>
      <xdr:spPr>
        <a:xfrm>
          <a:off x="8483111" y="689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45775</xdr:rowOff>
    </xdr:from>
    <xdr:ext cx="534377" cy="259045"/>
    <xdr:sp macro="" textlink="">
      <xdr:nvSpPr>
        <xdr:cNvPr id="148" name="n_3mainValue【道路】&#10;一人当たり延長">
          <a:extLst>
            <a:ext uri="{FF2B5EF4-FFF2-40B4-BE49-F238E27FC236}">
              <a16:creationId xmlns:a16="http://schemas.microsoft.com/office/drawing/2014/main" id="{18DB81F6-C039-4315-9CE0-737EDAAF36C4}"/>
            </a:ext>
          </a:extLst>
        </xdr:cNvPr>
        <xdr:cNvSpPr txBox="1"/>
      </xdr:nvSpPr>
      <xdr:spPr>
        <a:xfrm>
          <a:off x="7594111" y="69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45866</xdr:rowOff>
    </xdr:from>
    <xdr:ext cx="534377" cy="259045"/>
    <xdr:sp macro="" textlink="">
      <xdr:nvSpPr>
        <xdr:cNvPr id="149" name="n_4mainValue【道路】&#10;一人当たり延長">
          <a:extLst>
            <a:ext uri="{FF2B5EF4-FFF2-40B4-BE49-F238E27FC236}">
              <a16:creationId xmlns:a16="http://schemas.microsoft.com/office/drawing/2014/main" id="{5EC3621D-03F3-4CB9-B080-5F9432BEEC49}"/>
            </a:ext>
          </a:extLst>
        </xdr:cNvPr>
        <xdr:cNvSpPr txBox="1"/>
      </xdr:nvSpPr>
      <xdr:spPr>
        <a:xfrm>
          <a:off x="6705111" y="65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C84D45AF-5109-41D4-9437-1812449609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8E4A0394-5CD1-4A73-83E7-6CBFE42459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8F8D9B4E-B6F3-4C24-9E0F-F70E20CE45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1E59B69-83B2-41D4-A9BC-C679E349B8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517A6BE6-C59B-4730-BF8B-A27ED3BCB0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7298002D-0749-4388-85EC-8D8B8EA4B2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A80F5FFF-F5D8-47EE-BA73-86E45B9E7F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26ED3E2F-89DA-44B4-9218-B27EFB36C7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E4DBD97-4883-4668-8874-ADCF41CCD1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CDB4EF6-B20B-43F7-85EF-28608DDA37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0BB759F-FDC3-4B72-B80F-4CDF9575A6B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323CFD1-A788-4B89-A490-C3A747FFA6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B48707DB-D8B4-42D4-857C-589AEDA30FE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80E3303D-ECC4-4D2B-8C8F-18F79D6128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25AC5B9F-1C91-4A20-A5D3-E1AD99CA74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5A374FEE-22B9-45C2-860A-7BAE230747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BE32F983-F0CD-4175-9964-E50B57584B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1D420EB0-AEB6-4EB9-87B8-1722048863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26D65F0B-2429-47B1-984D-F7B6936B325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C791E3C2-3403-4AA4-A3D0-8292A2A1AD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3CD8AE60-D989-42B8-BE31-70837F4CA6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DD2A46AC-6FBD-453A-8CD4-8C4F7B92584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9155132D-359D-4B12-8298-BD0D98FD74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2A56B7B-F6D6-4132-8E18-B905EEB80B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C6A2BAD7-5220-4F17-A251-3E75FE8577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a:extLst>
            <a:ext uri="{FF2B5EF4-FFF2-40B4-BE49-F238E27FC236}">
              <a16:creationId xmlns:a16="http://schemas.microsoft.com/office/drawing/2014/main" id="{6FFF3E27-F807-4FF9-B261-95C76115A53F}"/>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a:extLst>
            <a:ext uri="{FF2B5EF4-FFF2-40B4-BE49-F238E27FC236}">
              <a16:creationId xmlns:a16="http://schemas.microsoft.com/office/drawing/2014/main" id="{EA79D580-644F-43B8-8A2A-3C5A96822B2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a:extLst>
            <a:ext uri="{FF2B5EF4-FFF2-40B4-BE49-F238E27FC236}">
              <a16:creationId xmlns:a16="http://schemas.microsoft.com/office/drawing/2014/main" id="{F6C6F6EF-2C5C-4BE0-AEE3-B81E45DA1A9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E09EDF6C-6BB1-48B0-8B33-B24B569C14F4}"/>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a:extLst>
            <a:ext uri="{FF2B5EF4-FFF2-40B4-BE49-F238E27FC236}">
              <a16:creationId xmlns:a16="http://schemas.microsoft.com/office/drawing/2014/main" id="{B3D7B75F-3766-4B0E-86D0-62929EEE1089}"/>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C1722E85-83A8-4AC7-BAB9-D64797B65276}"/>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9270259B-A688-44E5-9FC0-E1665FE5107E}"/>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a:extLst>
            <a:ext uri="{FF2B5EF4-FFF2-40B4-BE49-F238E27FC236}">
              <a16:creationId xmlns:a16="http://schemas.microsoft.com/office/drawing/2014/main" id="{9098CBF1-8D44-4A70-AC2F-31910B081036}"/>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a:extLst>
            <a:ext uri="{FF2B5EF4-FFF2-40B4-BE49-F238E27FC236}">
              <a16:creationId xmlns:a16="http://schemas.microsoft.com/office/drawing/2014/main" id="{C7FCEC8E-7C8F-4065-9BB0-E76D4162C24A}"/>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a:extLst>
            <a:ext uri="{FF2B5EF4-FFF2-40B4-BE49-F238E27FC236}">
              <a16:creationId xmlns:a16="http://schemas.microsoft.com/office/drawing/2014/main" id="{E7D60ADD-6D32-45DC-AC39-88E401E774FE}"/>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a:extLst>
            <a:ext uri="{FF2B5EF4-FFF2-40B4-BE49-F238E27FC236}">
              <a16:creationId xmlns:a16="http://schemas.microsoft.com/office/drawing/2014/main" id="{C952FCA2-1C7A-4AA9-9686-2CD3F3B077E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BBA69F-BE82-4179-969D-4260CB4AB1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C93C855-7C42-45EC-9CDE-D1138C7CD8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5479327-7CC0-4064-93BF-45E3372F81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8A1EA70-820F-46E7-B404-93874DD437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34B77CE-7762-48E3-9694-84AA6EF03E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84727</xdr:rowOff>
    </xdr:from>
    <xdr:to>
      <xdr:col>24</xdr:col>
      <xdr:colOff>114300</xdr:colOff>
      <xdr:row>56</xdr:row>
      <xdr:rowOff>14877</xdr:rowOff>
    </xdr:to>
    <xdr:sp macro="" textlink="">
      <xdr:nvSpPr>
        <xdr:cNvPr id="191" name="楕円 190">
          <a:extLst>
            <a:ext uri="{FF2B5EF4-FFF2-40B4-BE49-F238E27FC236}">
              <a16:creationId xmlns:a16="http://schemas.microsoft.com/office/drawing/2014/main" id="{AD1140FC-DC1F-465B-A2B1-EC315091578A}"/>
            </a:ext>
          </a:extLst>
        </xdr:cNvPr>
        <xdr:cNvSpPr/>
      </xdr:nvSpPr>
      <xdr:spPr>
        <a:xfrm>
          <a:off x="45847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37754</xdr:rowOff>
    </xdr:from>
    <xdr:ext cx="340478" cy="259045"/>
    <xdr:sp macro="" textlink="">
      <xdr:nvSpPr>
        <xdr:cNvPr id="192" name="【橋りょう・トンネル】&#10;有形固定資産減価償却率該当値テキスト">
          <a:extLst>
            <a:ext uri="{FF2B5EF4-FFF2-40B4-BE49-F238E27FC236}">
              <a16:creationId xmlns:a16="http://schemas.microsoft.com/office/drawing/2014/main" id="{EC38A6E9-1D90-4B45-AB07-210751A86E7A}"/>
            </a:ext>
          </a:extLst>
        </xdr:cNvPr>
        <xdr:cNvSpPr txBox="1"/>
      </xdr:nvSpPr>
      <xdr:spPr>
        <a:xfrm>
          <a:off x="4673600" y="9467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55335</xdr:rowOff>
    </xdr:from>
    <xdr:to>
      <xdr:col>20</xdr:col>
      <xdr:colOff>38100</xdr:colOff>
      <xdr:row>55</xdr:row>
      <xdr:rowOff>156935</xdr:rowOff>
    </xdr:to>
    <xdr:sp macro="" textlink="">
      <xdr:nvSpPr>
        <xdr:cNvPr id="193" name="楕円 192">
          <a:extLst>
            <a:ext uri="{FF2B5EF4-FFF2-40B4-BE49-F238E27FC236}">
              <a16:creationId xmlns:a16="http://schemas.microsoft.com/office/drawing/2014/main" id="{1A99A969-58A3-4FC5-B261-60568319AAF2}"/>
            </a:ext>
          </a:extLst>
        </xdr:cNvPr>
        <xdr:cNvSpPr/>
      </xdr:nvSpPr>
      <xdr:spPr>
        <a:xfrm>
          <a:off x="3746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106135</xdr:rowOff>
    </xdr:from>
    <xdr:to>
      <xdr:col>24</xdr:col>
      <xdr:colOff>63500</xdr:colOff>
      <xdr:row>55</xdr:row>
      <xdr:rowOff>135527</xdr:rowOff>
    </xdr:to>
    <xdr:cxnSp macro="">
      <xdr:nvCxnSpPr>
        <xdr:cNvPr id="194" name="直線コネクタ 193">
          <a:extLst>
            <a:ext uri="{FF2B5EF4-FFF2-40B4-BE49-F238E27FC236}">
              <a16:creationId xmlns:a16="http://schemas.microsoft.com/office/drawing/2014/main" id="{908E27AB-9EFA-4861-B2BA-D5741435098C}"/>
            </a:ext>
          </a:extLst>
        </xdr:cNvPr>
        <xdr:cNvCxnSpPr/>
      </xdr:nvCxnSpPr>
      <xdr:spPr>
        <a:xfrm>
          <a:off x="3797300" y="95358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48804</xdr:rowOff>
    </xdr:from>
    <xdr:to>
      <xdr:col>15</xdr:col>
      <xdr:colOff>101600</xdr:colOff>
      <xdr:row>55</xdr:row>
      <xdr:rowOff>150404</xdr:rowOff>
    </xdr:to>
    <xdr:sp macro="" textlink="">
      <xdr:nvSpPr>
        <xdr:cNvPr id="195" name="楕円 194">
          <a:extLst>
            <a:ext uri="{FF2B5EF4-FFF2-40B4-BE49-F238E27FC236}">
              <a16:creationId xmlns:a16="http://schemas.microsoft.com/office/drawing/2014/main" id="{20B653F6-31BF-46A1-A4C0-7EA946B887C9}"/>
            </a:ext>
          </a:extLst>
        </xdr:cNvPr>
        <xdr:cNvSpPr/>
      </xdr:nvSpPr>
      <xdr:spPr>
        <a:xfrm>
          <a:off x="2857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99604</xdr:rowOff>
    </xdr:from>
    <xdr:to>
      <xdr:col>19</xdr:col>
      <xdr:colOff>177800</xdr:colOff>
      <xdr:row>55</xdr:row>
      <xdr:rowOff>106135</xdr:rowOff>
    </xdr:to>
    <xdr:cxnSp macro="">
      <xdr:nvCxnSpPr>
        <xdr:cNvPr id="196" name="直線コネクタ 195">
          <a:extLst>
            <a:ext uri="{FF2B5EF4-FFF2-40B4-BE49-F238E27FC236}">
              <a16:creationId xmlns:a16="http://schemas.microsoft.com/office/drawing/2014/main" id="{8E89E350-4F3B-41C7-B2BC-E7FEC8E83C70}"/>
            </a:ext>
          </a:extLst>
        </xdr:cNvPr>
        <xdr:cNvCxnSpPr/>
      </xdr:nvCxnSpPr>
      <xdr:spPr>
        <a:xfrm>
          <a:off x="2908300" y="95293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21046</xdr:rowOff>
    </xdr:from>
    <xdr:to>
      <xdr:col>10</xdr:col>
      <xdr:colOff>165100</xdr:colOff>
      <xdr:row>55</xdr:row>
      <xdr:rowOff>122646</xdr:rowOff>
    </xdr:to>
    <xdr:sp macro="" textlink="">
      <xdr:nvSpPr>
        <xdr:cNvPr id="197" name="楕円 196">
          <a:extLst>
            <a:ext uri="{FF2B5EF4-FFF2-40B4-BE49-F238E27FC236}">
              <a16:creationId xmlns:a16="http://schemas.microsoft.com/office/drawing/2014/main" id="{71D2F0EE-59FE-4DFE-8EA7-59B619DBC408}"/>
            </a:ext>
          </a:extLst>
        </xdr:cNvPr>
        <xdr:cNvSpPr/>
      </xdr:nvSpPr>
      <xdr:spPr>
        <a:xfrm>
          <a:off x="1968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71846</xdr:rowOff>
    </xdr:from>
    <xdr:to>
      <xdr:col>15</xdr:col>
      <xdr:colOff>50800</xdr:colOff>
      <xdr:row>55</xdr:row>
      <xdr:rowOff>99604</xdr:rowOff>
    </xdr:to>
    <xdr:cxnSp macro="">
      <xdr:nvCxnSpPr>
        <xdr:cNvPr id="198" name="直線コネクタ 197">
          <a:extLst>
            <a:ext uri="{FF2B5EF4-FFF2-40B4-BE49-F238E27FC236}">
              <a16:creationId xmlns:a16="http://schemas.microsoft.com/office/drawing/2014/main" id="{076058D7-14B3-42C6-9A82-8785D00847DE}"/>
            </a:ext>
          </a:extLst>
        </xdr:cNvPr>
        <xdr:cNvCxnSpPr/>
      </xdr:nvCxnSpPr>
      <xdr:spPr>
        <a:xfrm>
          <a:off x="2019300" y="95015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9" name="楕円 198">
          <a:extLst>
            <a:ext uri="{FF2B5EF4-FFF2-40B4-BE49-F238E27FC236}">
              <a16:creationId xmlns:a16="http://schemas.microsoft.com/office/drawing/2014/main" id="{B20D45A6-ED2D-4B76-96DB-8FF50CF13524}"/>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71846</xdr:rowOff>
    </xdr:from>
    <xdr:to>
      <xdr:col>10</xdr:col>
      <xdr:colOff>114300</xdr:colOff>
      <xdr:row>60</xdr:row>
      <xdr:rowOff>58783</xdr:rowOff>
    </xdr:to>
    <xdr:cxnSp macro="">
      <xdr:nvCxnSpPr>
        <xdr:cNvPr id="200" name="直線コネクタ 199">
          <a:extLst>
            <a:ext uri="{FF2B5EF4-FFF2-40B4-BE49-F238E27FC236}">
              <a16:creationId xmlns:a16="http://schemas.microsoft.com/office/drawing/2014/main" id="{C8E5F967-B8AA-4E6D-B365-00587E962379}"/>
            </a:ext>
          </a:extLst>
        </xdr:cNvPr>
        <xdr:cNvCxnSpPr/>
      </xdr:nvCxnSpPr>
      <xdr:spPr>
        <a:xfrm flipV="1">
          <a:off x="1130300" y="9501596"/>
          <a:ext cx="889000" cy="8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27958FF-FC4C-4C94-B10C-105163BAF6D2}"/>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CDEF3C74-9459-4534-81D8-9FB81170828E}"/>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51B9F2D-A058-461E-8B31-E7411567773B}"/>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8C88484-4DF4-4EA9-964B-CB9FCD2426D8}"/>
            </a:ext>
          </a:extLst>
        </xdr:cNvPr>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2012</xdr:rowOff>
    </xdr:from>
    <xdr:ext cx="340478" cy="259045"/>
    <xdr:sp macro="" textlink="">
      <xdr:nvSpPr>
        <xdr:cNvPr id="205" name="n_1mainValue【橋りょう・トンネル】&#10;有形固定資産減価償却率">
          <a:extLst>
            <a:ext uri="{FF2B5EF4-FFF2-40B4-BE49-F238E27FC236}">
              <a16:creationId xmlns:a16="http://schemas.microsoft.com/office/drawing/2014/main" id="{37C66FCA-9EB8-482B-B0B0-170A39BC2CF3}"/>
            </a:ext>
          </a:extLst>
        </xdr:cNvPr>
        <xdr:cNvSpPr txBox="1"/>
      </xdr:nvSpPr>
      <xdr:spPr>
        <a:xfrm>
          <a:off x="36143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166931</xdr:rowOff>
    </xdr:from>
    <xdr:ext cx="340478" cy="259045"/>
    <xdr:sp macro="" textlink="">
      <xdr:nvSpPr>
        <xdr:cNvPr id="206" name="n_2mainValue【橋りょう・トンネル】&#10;有形固定資産減価償却率">
          <a:extLst>
            <a:ext uri="{FF2B5EF4-FFF2-40B4-BE49-F238E27FC236}">
              <a16:creationId xmlns:a16="http://schemas.microsoft.com/office/drawing/2014/main" id="{5DE3A50F-AD6E-4D65-87B5-0266E9352450}"/>
            </a:ext>
          </a:extLst>
        </xdr:cNvPr>
        <xdr:cNvSpPr txBox="1"/>
      </xdr:nvSpPr>
      <xdr:spPr>
        <a:xfrm>
          <a:off x="2738061" y="925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139173</xdr:rowOff>
    </xdr:from>
    <xdr:ext cx="340478" cy="259045"/>
    <xdr:sp macro="" textlink="">
      <xdr:nvSpPr>
        <xdr:cNvPr id="207" name="n_3mainValue【橋りょう・トンネル】&#10;有形固定資産減価償却率">
          <a:extLst>
            <a:ext uri="{FF2B5EF4-FFF2-40B4-BE49-F238E27FC236}">
              <a16:creationId xmlns:a16="http://schemas.microsoft.com/office/drawing/2014/main" id="{96148547-06F4-4394-94C4-7AD6676230CB}"/>
            </a:ext>
          </a:extLst>
        </xdr:cNvPr>
        <xdr:cNvSpPr txBox="1"/>
      </xdr:nvSpPr>
      <xdr:spPr>
        <a:xfrm>
          <a:off x="1849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81A0F9B-263E-447E-A15E-74C7C6D58517}"/>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FCB7857-9D27-410A-B8BF-8AA88D609E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D0CEBA0-3AE3-49B5-A840-8B308F2D22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DEF22F78-B3F9-4370-B13C-6D5714CE42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78B7FCB-E3C2-4BC2-84C9-B045EB7A2D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94E28B7-59D2-4CC2-8D07-409C1B7D54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3004073-EAF6-4901-BE7C-65046BE249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A92122C-E4C6-4286-B93F-CDE410465A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463790BD-25DF-43EF-AA99-27F2AD6D07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E105D7B5-75F1-4936-AECD-D5867E3782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B6B643F-4C70-4860-97E1-3076476D94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CE29574F-04A0-4219-AF66-8EF0014D03D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E5785B2D-DB22-4C1A-B66E-2D584168297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FBB0DD9A-7C5B-425B-BDEB-CF942503149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FD883850-768F-49F5-AEEE-38E34AB836A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6E7EB34C-6A59-437F-8C65-E117E93F9F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A5811BA2-5357-439A-9A1C-D294C3A2AAC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B6E5571C-C019-4F73-8A10-8D91749CB2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C2885674-D3B5-495B-9922-90E02266227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9F171784-B9DC-4D9E-A1E9-972BDD9AA2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29064EA1-2485-4BD3-B98A-D26686D2479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E4C69CA-EE95-4C4D-B3B4-67A5055C18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61360B7-98F5-48E1-B7C8-ABE8F874C6D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97B29474-CCB4-4E7E-A89C-726B7934DC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a:extLst>
            <a:ext uri="{FF2B5EF4-FFF2-40B4-BE49-F238E27FC236}">
              <a16:creationId xmlns:a16="http://schemas.microsoft.com/office/drawing/2014/main" id="{9E6B9E37-75EE-4204-B97F-E8557BC34AA7}"/>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925B442-071E-4BA7-94A0-80889B44D540}"/>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a:extLst>
            <a:ext uri="{FF2B5EF4-FFF2-40B4-BE49-F238E27FC236}">
              <a16:creationId xmlns:a16="http://schemas.microsoft.com/office/drawing/2014/main" id="{C0223A09-DC3C-43A4-A013-0A43D310AE3A}"/>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FD1DD3C9-4D91-416A-885A-D6E0A6AE3EA8}"/>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a:extLst>
            <a:ext uri="{FF2B5EF4-FFF2-40B4-BE49-F238E27FC236}">
              <a16:creationId xmlns:a16="http://schemas.microsoft.com/office/drawing/2014/main" id="{04200E3C-E6F8-4B1F-A27F-95E0F4364223}"/>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42B7FB4C-CC20-4563-8057-6CB30115D673}"/>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a:extLst>
            <a:ext uri="{FF2B5EF4-FFF2-40B4-BE49-F238E27FC236}">
              <a16:creationId xmlns:a16="http://schemas.microsoft.com/office/drawing/2014/main" id="{E1672756-938C-4C75-814F-C4C3E7EDC803}"/>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a:extLst>
            <a:ext uri="{FF2B5EF4-FFF2-40B4-BE49-F238E27FC236}">
              <a16:creationId xmlns:a16="http://schemas.microsoft.com/office/drawing/2014/main" id="{CC0A7249-C6E1-4B3B-8ABB-80E131FBC744}"/>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a:extLst>
            <a:ext uri="{FF2B5EF4-FFF2-40B4-BE49-F238E27FC236}">
              <a16:creationId xmlns:a16="http://schemas.microsoft.com/office/drawing/2014/main" id="{A7E43C5D-1717-4E13-84A8-76121F37BBBD}"/>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a:extLst>
            <a:ext uri="{FF2B5EF4-FFF2-40B4-BE49-F238E27FC236}">
              <a16:creationId xmlns:a16="http://schemas.microsoft.com/office/drawing/2014/main" id="{7CE98F1E-0FE4-4048-B0B5-62D4D6352BE6}"/>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a:extLst>
            <a:ext uri="{FF2B5EF4-FFF2-40B4-BE49-F238E27FC236}">
              <a16:creationId xmlns:a16="http://schemas.microsoft.com/office/drawing/2014/main" id="{9B60D413-E349-43D2-B579-53D28FE17236}"/>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1E75009-2DAD-472C-9C9D-FC67BE51AF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2ED437B-551F-4855-AD1F-6CFD66E554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CF58E0E-BF7E-44AB-B4BA-D3BD7907AC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5593150-EBBD-4CB5-BB37-BF02F2EC28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D210137-FB45-4F37-BF0D-7AEA01F019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21375</xdr:rowOff>
    </xdr:from>
    <xdr:to>
      <xdr:col>55</xdr:col>
      <xdr:colOff>50800</xdr:colOff>
      <xdr:row>64</xdr:row>
      <xdr:rowOff>122975</xdr:rowOff>
    </xdr:to>
    <xdr:sp macro="" textlink="">
      <xdr:nvSpPr>
        <xdr:cNvPr id="248" name="楕円 247">
          <a:extLst>
            <a:ext uri="{FF2B5EF4-FFF2-40B4-BE49-F238E27FC236}">
              <a16:creationId xmlns:a16="http://schemas.microsoft.com/office/drawing/2014/main" id="{61295FC8-FE33-470C-913B-9ADBFFD200D5}"/>
            </a:ext>
          </a:extLst>
        </xdr:cNvPr>
        <xdr:cNvSpPr/>
      </xdr:nvSpPr>
      <xdr:spPr>
        <a:xfrm>
          <a:off x="10426700" y="109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107752</xdr:rowOff>
    </xdr:from>
    <xdr:ext cx="469744" cy="259045"/>
    <xdr:sp macro="" textlink="">
      <xdr:nvSpPr>
        <xdr:cNvPr id="249" name="【橋りょう・トンネル】&#10;一人当たり有形固定資産（償却資産）額該当値テキスト">
          <a:extLst>
            <a:ext uri="{FF2B5EF4-FFF2-40B4-BE49-F238E27FC236}">
              <a16:creationId xmlns:a16="http://schemas.microsoft.com/office/drawing/2014/main" id="{C583E8C9-4A18-419D-8D5F-724AB292CD9C}"/>
            </a:ext>
          </a:extLst>
        </xdr:cNvPr>
        <xdr:cNvSpPr txBox="1"/>
      </xdr:nvSpPr>
      <xdr:spPr>
        <a:xfrm>
          <a:off x="10515600" y="109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21393</xdr:rowOff>
    </xdr:from>
    <xdr:to>
      <xdr:col>50</xdr:col>
      <xdr:colOff>165100</xdr:colOff>
      <xdr:row>64</xdr:row>
      <xdr:rowOff>122993</xdr:rowOff>
    </xdr:to>
    <xdr:sp macro="" textlink="">
      <xdr:nvSpPr>
        <xdr:cNvPr id="250" name="楕円 249">
          <a:extLst>
            <a:ext uri="{FF2B5EF4-FFF2-40B4-BE49-F238E27FC236}">
              <a16:creationId xmlns:a16="http://schemas.microsoft.com/office/drawing/2014/main" id="{EC6C0A5A-2972-47C2-869A-068CB5E9D99F}"/>
            </a:ext>
          </a:extLst>
        </xdr:cNvPr>
        <xdr:cNvSpPr/>
      </xdr:nvSpPr>
      <xdr:spPr>
        <a:xfrm>
          <a:off x="9588500" y="109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72175</xdr:rowOff>
    </xdr:from>
    <xdr:to>
      <xdr:col>55</xdr:col>
      <xdr:colOff>0</xdr:colOff>
      <xdr:row>64</xdr:row>
      <xdr:rowOff>72193</xdr:rowOff>
    </xdr:to>
    <xdr:cxnSp macro="">
      <xdr:nvCxnSpPr>
        <xdr:cNvPr id="251" name="直線コネクタ 250">
          <a:extLst>
            <a:ext uri="{FF2B5EF4-FFF2-40B4-BE49-F238E27FC236}">
              <a16:creationId xmlns:a16="http://schemas.microsoft.com/office/drawing/2014/main" id="{CA5B76A6-9048-42E3-B66C-FF864DBF4E6A}"/>
            </a:ext>
          </a:extLst>
        </xdr:cNvPr>
        <xdr:cNvCxnSpPr/>
      </xdr:nvCxnSpPr>
      <xdr:spPr>
        <a:xfrm flipV="1">
          <a:off x="9639300" y="11044975"/>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22440</xdr:rowOff>
    </xdr:from>
    <xdr:to>
      <xdr:col>46</xdr:col>
      <xdr:colOff>38100</xdr:colOff>
      <xdr:row>64</xdr:row>
      <xdr:rowOff>124040</xdr:rowOff>
    </xdr:to>
    <xdr:sp macro="" textlink="">
      <xdr:nvSpPr>
        <xdr:cNvPr id="252" name="楕円 251">
          <a:extLst>
            <a:ext uri="{FF2B5EF4-FFF2-40B4-BE49-F238E27FC236}">
              <a16:creationId xmlns:a16="http://schemas.microsoft.com/office/drawing/2014/main" id="{74D96C0D-2AE0-4FC6-9848-18BB6823C57B}"/>
            </a:ext>
          </a:extLst>
        </xdr:cNvPr>
        <xdr:cNvSpPr/>
      </xdr:nvSpPr>
      <xdr:spPr>
        <a:xfrm>
          <a:off x="8699500" y="109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72193</xdr:rowOff>
    </xdr:from>
    <xdr:to>
      <xdr:col>50</xdr:col>
      <xdr:colOff>114300</xdr:colOff>
      <xdr:row>64</xdr:row>
      <xdr:rowOff>73240</xdr:rowOff>
    </xdr:to>
    <xdr:cxnSp macro="">
      <xdr:nvCxnSpPr>
        <xdr:cNvPr id="253" name="直線コネクタ 252">
          <a:extLst>
            <a:ext uri="{FF2B5EF4-FFF2-40B4-BE49-F238E27FC236}">
              <a16:creationId xmlns:a16="http://schemas.microsoft.com/office/drawing/2014/main" id="{267590D1-CF79-4C42-8EA0-AAE8688A158D}"/>
            </a:ext>
          </a:extLst>
        </xdr:cNvPr>
        <xdr:cNvCxnSpPr/>
      </xdr:nvCxnSpPr>
      <xdr:spPr>
        <a:xfrm flipV="1">
          <a:off x="8750300" y="1104499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22475</xdr:rowOff>
    </xdr:from>
    <xdr:to>
      <xdr:col>41</xdr:col>
      <xdr:colOff>101600</xdr:colOff>
      <xdr:row>64</xdr:row>
      <xdr:rowOff>124075</xdr:rowOff>
    </xdr:to>
    <xdr:sp macro="" textlink="">
      <xdr:nvSpPr>
        <xdr:cNvPr id="254" name="楕円 253">
          <a:extLst>
            <a:ext uri="{FF2B5EF4-FFF2-40B4-BE49-F238E27FC236}">
              <a16:creationId xmlns:a16="http://schemas.microsoft.com/office/drawing/2014/main" id="{1542228B-5394-4537-9C17-017A086D8406}"/>
            </a:ext>
          </a:extLst>
        </xdr:cNvPr>
        <xdr:cNvSpPr/>
      </xdr:nvSpPr>
      <xdr:spPr>
        <a:xfrm>
          <a:off x="7810500" y="10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73240</xdr:rowOff>
    </xdr:from>
    <xdr:to>
      <xdr:col>45</xdr:col>
      <xdr:colOff>177800</xdr:colOff>
      <xdr:row>64</xdr:row>
      <xdr:rowOff>73275</xdr:rowOff>
    </xdr:to>
    <xdr:cxnSp macro="">
      <xdr:nvCxnSpPr>
        <xdr:cNvPr id="255" name="直線コネクタ 254">
          <a:extLst>
            <a:ext uri="{FF2B5EF4-FFF2-40B4-BE49-F238E27FC236}">
              <a16:creationId xmlns:a16="http://schemas.microsoft.com/office/drawing/2014/main" id="{72A1AE41-F93F-4B67-A8A4-0429C4B891FA}"/>
            </a:ext>
          </a:extLst>
        </xdr:cNvPr>
        <xdr:cNvCxnSpPr/>
      </xdr:nvCxnSpPr>
      <xdr:spPr>
        <a:xfrm flipV="1">
          <a:off x="7861300" y="1104604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151424</xdr:rowOff>
    </xdr:from>
    <xdr:to>
      <xdr:col>36</xdr:col>
      <xdr:colOff>165100</xdr:colOff>
      <xdr:row>63</xdr:row>
      <xdr:rowOff>81574</xdr:rowOff>
    </xdr:to>
    <xdr:sp macro="" textlink="">
      <xdr:nvSpPr>
        <xdr:cNvPr id="256" name="楕円 255">
          <a:extLst>
            <a:ext uri="{FF2B5EF4-FFF2-40B4-BE49-F238E27FC236}">
              <a16:creationId xmlns:a16="http://schemas.microsoft.com/office/drawing/2014/main" id="{9D906035-4251-4FAB-B54D-6AD351B68902}"/>
            </a:ext>
          </a:extLst>
        </xdr:cNvPr>
        <xdr:cNvSpPr/>
      </xdr:nvSpPr>
      <xdr:spPr>
        <a:xfrm>
          <a:off x="6921500" y="107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30774</xdr:rowOff>
    </xdr:from>
    <xdr:to>
      <xdr:col>41</xdr:col>
      <xdr:colOff>50800</xdr:colOff>
      <xdr:row>64</xdr:row>
      <xdr:rowOff>73275</xdr:rowOff>
    </xdr:to>
    <xdr:cxnSp macro="">
      <xdr:nvCxnSpPr>
        <xdr:cNvPr id="257" name="直線コネクタ 256">
          <a:extLst>
            <a:ext uri="{FF2B5EF4-FFF2-40B4-BE49-F238E27FC236}">
              <a16:creationId xmlns:a16="http://schemas.microsoft.com/office/drawing/2014/main" id="{D3B88A65-08A7-475E-9C5A-A38C10093AEB}"/>
            </a:ext>
          </a:extLst>
        </xdr:cNvPr>
        <xdr:cNvCxnSpPr/>
      </xdr:nvCxnSpPr>
      <xdr:spPr>
        <a:xfrm>
          <a:off x="6972300" y="10832124"/>
          <a:ext cx="889000" cy="2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59DC444-1C71-4D4B-A60D-8E0ACA48A9F9}"/>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BB14D9C-4E7C-4CEF-9E89-A4F1BB2E3613}"/>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C2E2F1A4-516F-41C5-9723-E50548987C32}"/>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3D5E223E-EF77-401F-AD0E-C44318A077F2}"/>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114120</xdr:rowOff>
    </xdr:from>
    <xdr:ext cx="469744" cy="259045"/>
    <xdr:sp macro="" textlink="">
      <xdr:nvSpPr>
        <xdr:cNvPr id="262" name="n_1mainValue【橋りょう・トンネル】&#10;一人当たり有形固定資産（償却資産）額">
          <a:extLst>
            <a:ext uri="{FF2B5EF4-FFF2-40B4-BE49-F238E27FC236}">
              <a16:creationId xmlns:a16="http://schemas.microsoft.com/office/drawing/2014/main" id="{37EF96E3-4A8F-45A8-BFA2-2CB712511853}"/>
            </a:ext>
          </a:extLst>
        </xdr:cNvPr>
        <xdr:cNvSpPr txBox="1"/>
      </xdr:nvSpPr>
      <xdr:spPr>
        <a:xfrm>
          <a:off x="9391728" y="110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115167</xdr:rowOff>
    </xdr:from>
    <xdr:ext cx="469744" cy="259045"/>
    <xdr:sp macro="" textlink="">
      <xdr:nvSpPr>
        <xdr:cNvPr id="263" name="n_2mainValue【橋りょう・トンネル】&#10;一人当たり有形固定資産（償却資産）額">
          <a:extLst>
            <a:ext uri="{FF2B5EF4-FFF2-40B4-BE49-F238E27FC236}">
              <a16:creationId xmlns:a16="http://schemas.microsoft.com/office/drawing/2014/main" id="{D45D6D4F-7CCE-4B96-8651-7F2EED612386}"/>
            </a:ext>
          </a:extLst>
        </xdr:cNvPr>
        <xdr:cNvSpPr txBox="1"/>
      </xdr:nvSpPr>
      <xdr:spPr>
        <a:xfrm>
          <a:off x="8515428" y="110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115202</xdr:rowOff>
    </xdr:from>
    <xdr:ext cx="469744" cy="259045"/>
    <xdr:sp macro="" textlink="">
      <xdr:nvSpPr>
        <xdr:cNvPr id="264" name="n_3mainValue【橋りょう・トンネル】&#10;一人当たり有形固定資産（償却資産）額">
          <a:extLst>
            <a:ext uri="{FF2B5EF4-FFF2-40B4-BE49-F238E27FC236}">
              <a16:creationId xmlns:a16="http://schemas.microsoft.com/office/drawing/2014/main" id="{F79AA186-32C0-42C3-A6B7-5A9261237D8B}"/>
            </a:ext>
          </a:extLst>
        </xdr:cNvPr>
        <xdr:cNvSpPr txBox="1"/>
      </xdr:nvSpPr>
      <xdr:spPr>
        <a:xfrm>
          <a:off x="7626428" y="110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72701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FBC49CBA-F99B-4253-AFB5-52C05444D063}"/>
            </a:ext>
          </a:extLst>
        </xdr:cNvPr>
        <xdr:cNvSpPr txBox="1"/>
      </xdr:nvSpPr>
      <xdr:spPr>
        <a:xfrm>
          <a:off x="6672795" y="108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51DB1E6-3A23-4AE9-9F20-FFD87C23D1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606CBE8-F603-4F54-8874-74225AD5F4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4909482-75F0-4F7F-95ED-EEF9F943D5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8661061-96C3-402F-A7B5-1D59561BE6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B8456B4-66BD-4F27-813B-A43D39AFB1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74BC75B-3075-4896-8524-2855BAAD2E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4720264-D075-4388-8C62-5BDE459BB1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BC807DD-44FE-4340-B473-A27345455ED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8037879-44B3-4FEA-9E0E-EECB88283E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6ED0694-7833-48FA-9629-FAE1D0F3CE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E52B48C-FDF8-430A-93F8-009CA7CF4D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09D5BE8-F7CB-46AD-B319-D7211D5E8C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578167D0-44BE-44C0-ADB9-B20D085B21C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3C70590-8DB5-4297-9F97-EF149EA7AD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E980D12E-B526-401E-9D81-BC97CCB35A0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CCF3658F-C5C7-4D5C-995F-CA7F7660C7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118232E-0D37-46B3-AB6F-0923C3CDFC1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4A582AC4-28EF-4254-BD9C-6A28440076E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AEFF1B12-BCEE-4B21-99A4-F5B002815F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F5E71E3-5AD6-4BAB-A898-991A0665F9A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3D7F8E4-432F-437F-9645-13176CB956D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DFE043E-08CD-4500-AC00-6910FA2892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F4E75ACA-A0A6-427E-99A4-318BD4DE646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DEC2CD1-240A-46FC-89DD-8D34C371652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F40D9DDB-2897-491F-AA43-37C7017C7767}"/>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5EE8F38E-7632-46C9-B255-25FB150E61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C57C082-8052-4087-9F1C-905EFD9708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AF7C786B-9A62-4758-9D73-FFDDA61775E6}"/>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a:extLst>
            <a:ext uri="{FF2B5EF4-FFF2-40B4-BE49-F238E27FC236}">
              <a16:creationId xmlns:a16="http://schemas.microsoft.com/office/drawing/2014/main" id="{8AECC1E3-8BAE-4A2C-9FF4-D3B8812981F4}"/>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462AA588-E26C-4318-924F-059DF0108935}"/>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a:extLst>
            <a:ext uri="{FF2B5EF4-FFF2-40B4-BE49-F238E27FC236}">
              <a16:creationId xmlns:a16="http://schemas.microsoft.com/office/drawing/2014/main" id="{0F666665-4CF0-40E4-9548-6A6EFA2F5AE7}"/>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a:extLst>
            <a:ext uri="{FF2B5EF4-FFF2-40B4-BE49-F238E27FC236}">
              <a16:creationId xmlns:a16="http://schemas.microsoft.com/office/drawing/2014/main" id="{936EDB13-5F64-436F-A963-830A6CAA47D7}"/>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a:extLst>
            <a:ext uri="{FF2B5EF4-FFF2-40B4-BE49-F238E27FC236}">
              <a16:creationId xmlns:a16="http://schemas.microsoft.com/office/drawing/2014/main" id="{E909FCD1-FA9F-4DE8-96FA-76136DC586E9}"/>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a:extLst>
            <a:ext uri="{FF2B5EF4-FFF2-40B4-BE49-F238E27FC236}">
              <a16:creationId xmlns:a16="http://schemas.microsoft.com/office/drawing/2014/main" id="{91EF81DC-4875-484D-8276-8D77B4226569}"/>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a:extLst>
            <a:ext uri="{FF2B5EF4-FFF2-40B4-BE49-F238E27FC236}">
              <a16:creationId xmlns:a16="http://schemas.microsoft.com/office/drawing/2014/main" id="{4AC453C2-8F1F-4B06-84B0-15334512CB17}"/>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B19932A-2D32-49C5-BC0F-404A7C9BF82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D19FB7-C7F5-4881-9BA7-C160C848A7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8C8FF5C-91DC-4098-B719-A1FFAAB63CE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F042F00-03BD-4E9A-854F-9F5FDCB035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7C43D8B-5FDC-45F5-A924-79AD45E1A5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a:extLst>
            <a:ext uri="{FF2B5EF4-FFF2-40B4-BE49-F238E27FC236}">
              <a16:creationId xmlns:a16="http://schemas.microsoft.com/office/drawing/2014/main" id="{478AA180-11C3-4052-83C6-912339CF3F8C}"/>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1A944F82-BD67-4BC6-ADC9-28E80FC7138D}"/>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8" name="楕円 307">
          <a:extLst>
            <a:ext uri="{FF2B5EF4-FFF2-40B4-BE49-F238E27FC236}">
              <a16:creationId xmlns:a16="http://schemas.microsoft.com/office/drawing/2014/main" id="{A921228B-F916-4F5F-AC48-BD86CE971E62}"/>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9" name="直線コネクタ 308">
          <a:extLst>
            <a:ext uri="{FF2B5EF4-FFF2-40B4-BE49-F238E27FC236}">
              <a16:creationId xmlns:a16="http://schemas.microsoft.com/office/drawing/2014/main" id="{980CE0D5-48A0-4570-88D0-20EB4189910D}"/>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10" name="楕円 309">
          <a:extLst>
            <a:ext uri="{FF2B5EF4-FFF2-40B4-BE49-F238E27FC236}">
              <a16:creationId xmlns:a16="http://schemas.microsoft.com/office/drawing/2014/main" id="{93F335DA-5582-4BA7-B190-7244ABE5066D}"/>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1" name="直線コネクタ 310">
          <a:extLst>
            <a:ext uri="{FF2B5EF4-FFF2-40B4-BE49-F238E27FC236}">
              <a16:creationId xmlns:a16="http://schemas.microsoft.com/office/drawing/2014/main" id="{B93F1831-DD11-46BA-A259-1173906D43CC}"/>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2" name="楕円 311">
          <a:extLst>
            <a:ext uri="{FF2B5EF4-FFF2-40B4-BE49-F238E27FC236}">
              <a16:creationId xmlns:a16="http://schemas.microsoft.com/office/drawing/2014/main" id="{0C1461A7-DD38-4BA6-9012-52E3CDF810EC}"/>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3" name="直線コネクタ 312">
          <a:extLst>
            <a:ext uri="{FF2B5EF4-FFF2-40B4-BE49-F238E27FC236}">
              <a16:creationId xmlns:a16="http://schemas.microsoft.com/office/drawing/2014/main" id="{23BCE6F6-B52A-4193-9291-61BC2D8546E3}"/>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4" name="楕円 313">
          <a:extLst>
            <a:ext uri="{FF2B5EF4-FFF2-40B4-BE49-F238E27FC236}">
              <a16:creationId xmlns:a16="http://schemas.microsoft.com/office/drawing/2014/main" id="{EC7BD839-C1A8-4CDA-A71D-01DE02538525}"/>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86</xdr:row>
      <xdr:rowOff>114300</xdr:rowOff>
    </xdr:to>
    <xdr:cxnSp macro="">
      <xdr:nvCxnSpPr>
        <xdr:cNvPr id="315" name="直線コネクタ 314">
          <a:extLst>
            <a:ext uri="{FF2B5EF4-FFF2-40B4-BE49-F238E27FC236}">
              <a16:creationId xmlns:a16="http://schemas.microsoft.com/office/drawing/2014/main" id="{54AC2B1C-442C-4B11-815C-21AFCF5F3E2F}"/>
            </a:ext>
          </a:extLst>
        </xdr:cNvPr>
        <xdr:cNvCxnSpPr/>
      </xdr:nvCxnSpPr>
      <xdr:spPr>
        <a:xfrm>
          <a:off x="1130300" y="13967461"/>
          <a:ext cx="889000" cy="8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a:extLst>
            <a:ext uri="{FF2B5EF4-FFF2-40B4-BE49-F238E27FC236}">
              <a16:creationId xmlns:a16="http://schemas.microsoft.com/office/drawing/2014/main" id="{191C5736-08AC-4E9C-ADB8-FBBB7DC60859}"/>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a:extLst>
            <a:ext uri="{FF2B5EF4-FFF2-40B4-BE49-F238E27FC236}">
              <a16:creationId xmlns:a16="http://schemas.microsoft.com/office/drawing/2014/main" id="{886C5B70-F2CE-4D54-8BD0-2E8682FE7EF8}"/>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a:extLst>
            <a:ext uri="{FF2B5EF4-FFF2-40B4-BE49-F238E27FC236}">
              <a16:creationId xmlns:a16="http://schemas.microsoft.com/office/drawing/2014/main" id="{50817629-0895-43DB-8884-321AC25C6F34}"/>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9" name="n_4aveValue【公営住宅】&#10;有形固定資産減価償却率">
          <a:extLst>
            <a:ext uri="{FF2B5EF4-FFF2-40B4-BE49-F238E27FC236}">
              <a16:creationId xmlns:a16="http://schemas.microsoft.com/office/drawing/2014/main" id="{06D094B6-859A-47E0-94C3-18E4A1E5EFB1}"/>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20" name="n_1mainValue【公営住宅】&#10;有形固定資産減価償却率">
          <a:extLst>
            <a:ext uri="{FF2B5EF4-FFF2-40B4-BE49-F238E27FC236}">
              <a16:creationId xmlns:a16="http://schemas.microsoft.com/office/drawing/2014/main" id="{D96AF143-617E-48FA-9A16-5B5C02A7B4A1}"/>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1" name="n_2mainValue【公営住宅】&#10;有形固定資産減価償却率">
          <a:extLst>
            <a:ext uri="{FF2B5EF4-FFF2-40B4-BE49-F238E27FC236}">
              <a16:creationId xmlns:a16="http://schemas.microsoft.com/office/drawing/2014/main" id="{401F01BF-4491-43D2-B04E-2AE173DEB049}"/>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2" name="n_3mainValue【公営住宅】&#10;有形固定資産減価償却率">
          <a:extLst>
            <a:ext uri="{FF2B5EF4-FFF2-40B4-BE49-F238E27FC236}">
              <a16:creationId xmlns:a16="http://schemas.microsoft.com/office/drawing/2014/main" id="{439F0CE9-F3B0-4AC7-A778-11A87BB6FFB1}"/>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3" name="n_4mainValue【公営住宅】&#10;有形固定資産減価償却率">
          <a:extLst>
            <a:ext uri="{FF2B5EF4-FFF2-40B4-BE49-F238E27FC236}">
              <a16:creationId xmlns:a16="http://schemas.microsoft.com/office/drawing/2014/main" id="{5C2C2BFA-14B7-4664-87C6-364155A2C20D}"/>
            </a:ext>
          </a:extLst>
        </xdr:cNvPr>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16C832E-3A9F-4DF3-87B2-0D57A65A35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F0E550D-8810-4BF2-8CB9-0DBFFA88B6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9281DB5-997E-4873-87D6-6A7C8B7798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63AEC82-471F-4AE3-AA1F-4AF84BB6D1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EABA5DE-90EF-4552-9AB1-7603AB3884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3C0383F-6ECE-4CE4-A635-C3953FA98E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D996AB8-207E-4533-84D2-17ED187344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B45B37B-E04B-4C08-9AD0-9CF77F086C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1FC0F7B-E4A0-42C4-ABD2-0E2E9BB455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3506F18-940E-4DC6-B98A-6E378737D6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4143E5F-A2F7-4935-9A34-989CDF0F44A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C9E629D4-EC04-4805-A040-DCDAD8F4CEC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EC11FAB-8EE0-436E-8D4D-E5DDE3C9FA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AB19F3F9-C49A-4601-9ABF-8BBA81F4E1A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2A3DEE8-0F4D-4D5D-89BB-43C9352F901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BF3D40BE-D848-4FE1-8884-E499CD60BC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F572A28C-1127-474C-A61B-D2EE341103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5E8B0076-423E-46D5-85FB-9D05E56865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1BED46FE-CE01-4B22-A56A-90115ACC402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843E2311-3FB4-4051-A19D-39DF501E3A9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370D3FF-F6EA-406C-8BA3-D977F04E0C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89A6D71-391C-4D97-9843-A83C69DA35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F289CA7-1856-4D69-A838-F9CD185789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a:extLst>
            <a:ext uri="{FF2B5EF4-FFF2-40B4-BE49-F238E27FC236}">
              <a16:creationId xmlns:a16="http://schemas.microsoft.com/office/drawing/2014/main" id="{D20F8372-FAA1-440F-88F7-7138491B51F8}"/>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a:extLst>
            <a:ext uri="{FF2B5EF4-FFF2-40B4-BE49-F238E27FC236}">
              <a16:creationId xmlns:a16="http://schemas.microsoft.com/office/drawing/2014/main" id="{A8D43A90-50AB-4542-848F-42A28122202F}"/>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a:extLst>
            <a:ext uri="{FF2B5EF4-FFF2-40B4-BE49-F238E27FC236}">
              <a16:creationId xmlns:a16="http://schemas.microsoft.com/office/drawing/2014/main" id="{BF53A3CE-B845-450B-9954-84B5A4D43795}"/>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a:extLst>
            <a:ext uri="{FF2B5EF4-FFF2-40B4-BE49-F238E27FC236}">
              <a16:creationId xmlns:a16="http://schemas.microsoft.com/office/drawing/2014/main" id="{BC67F53F-0B0A-4470-805C-4805BDB23265}"/>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a:extLst>
            <a:ext uri="{FF2B5EF4-FFF2-40B4-BE49-F238E27FC236}">
              <a16:creationId xmlns:a16="http://schemas.microsoft.com/office/drawing/2014/main" id="{F2BFD830-E4A0-4BD0-827D-8223B344FA51}"/>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a:extLst>
            <a:ext uri="{FF2B5EF4-FFF2-40B4-BE49-F238E27FC236}">
              <a16:creationId xmlns:a16="http://schemas.microsoft.com/office/drawing/2014/main" id="{37F2BE27-7C5A-4A02-9689-30C5E115537F}"/>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a:extLst>
            <a:ext uri="{FF2B5EF4-FFF2-40B4-BE49-F238E27FC236}">
              <a16:creationId xmlns:a16="http://schemas.microsoft.com/office/drawing/2014/main" id="{8CBF0B2F-B252-42A2-AFF1-3BB82A6570FA}"/>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a:extLst>
            <a:ext uri="{FF2B5EF4-FFF2-40B4-BE49-F238E27FC236}">
              <a16:creationId xmlns:a16="http://schemas.microsoft.com/office/drawing/2014/main" id="{31105109-CD70-473B-A64A-A5741C874590}"/>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a:extLst>
            <a:ext uri="{FF2B5EF4-FFF2-40B4-BE49-F238E27FC236}">
              <a16:creationId xmlns:a16="http://schemas.microsoft.com/office/drawing/2014/main" id="{FCA1AC3B-ABBD-432D-8707-77D11D312322}"/>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a:extLst>
            <a:ext uri="{FF2B5EF4-FFF2-40B4-BE49-F238E27FC236}">
              <a16:creationId xmlns:a16="http://schemas.microsoft.com/office/drawing/2014/main" id="{07264F0B-1E4B-4C43-8B69-37DBA9ECC90D}"/>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a:extLst>
            <a:ext uri="{FF2B5EF4-FFF2-40B4-BE49-F238E27FC236}">
              <a16:creationId xmlns:a16="http://schemas.microsoft.com/office/drawing/2014/main" id="{7C419C86-767B-4515-8D1F-0CEA1AC59BF0}"/>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9651C04-0014-48E5-A8D7-498F1CB253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E5E2DDB-63B5-499B-A3EB-3D57F59644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E6428D3-2249-48C8-9CB5-623C4014AD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BD70560-9A4E-4491-A519-0D5AA32309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0B5F047-4F07-4306-9E0C-6806E9B7BEB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159893</xdr:rowOff>
    </xdr:from>
    <xdr:to>
      <xdr:col>55</xdr:col>
      <xdr:colOff>50800</xdr:colOff>
      <xdr:row>86</xdr:row>
      <xdr:rowOff>90043</xdr:rowOff>
    </xdr:to>
    <xdr:sp macro="" textlink="">
      <xdr:nvSpPr>
        <xdr:cNvPr id="363" name="楕円 362">
          <a:extLst>
            <a:ext uri="{FF2B5EF4-FFF2-40B4-BE49-F238E27FC236}">
              <a16:creationId xmlns:a16="http://schemas.microsoft.com/office/drawing/2014/main" id="{FC5D1BFD-CDF2-4E08-A348-BFF51B0FB194}"/>
            </a:ext>
          </a:extLst>
        </xdr:cNvPr>
        <xdr:cNvSpPr/>
      </xdr:nvSpPr>
      <xdr:spPr>
        <a:xfrm>
          <a:off x="104267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74820</xdr:rowOff>
    </xdr:from>
    <xdr:ext cx="469744" cy="259045"/>
    <xdr:sp macro="" textlink="">
      <xdr:nvSpPr>
        <xdr:cNvPr id="364" name="【公営住宅】&#10;一人当たり面積該当値テキスト">
          <a:extLst>
            <a:ext uri="{FF2B5EF4-FFF2-40B4-BE49-F238E27FC236}">
              <a16:creationId xmlns:a16="http://schemas.microsoft.com/office/drawing/2014/main" id="{82577493-5933-4D4A-963C-7EE4C342993D}"/>
            </a:ext>
          </a:extLst>
        </xdr:cNvPr>
        <xdr:cNvSpPr txBox="1"/>
      </xdr:nvSpPr>
      <xdr:spPr>
        <a:xfrm>
          <a:off x="10515600" y="14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160274</xdr:rowOff>
    </xdr:from>
    <xdr:to>
      <xdr:col>50</xdr:col>
      <xdr:colOff>165100</xdr:colOff>
      <xdr:row>86</xdr:row>
      <xdr:rowOff>90424</xdr:rowOff>
    </xdr:to>
    <xdr:sp macro="" textlink="">
      <xdr:nvSpPr>
        <xdr:cNvPr id="365" name="楕円 364">
          <a:extLst>
            <a:ext uri="{FF2B5EF4-FFF2-40B4-BE49-F238E27FC236}">
              <a16:creationId xmlns:a16="http://schemas.microsoft.com/office/drawing/2014/main" id="{166CFAC5-5772-4E03-B834-B0FCF52A8561}"/>
            </a:ext>
          </a:extLst>
        </xdr:cNvPr>
        <xdr:cNvSpPr/>
      </xdr:nvSpPr>
      <xdr:spPr>
        <a:xfrm>
          <a:off x="9588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39243</xdr:rowOff>
    </xdr:from>
    <xdr:to>
      <xdr:col>55</xdr:col>
      <xdr:colOff>0</xdr:colOff>
      <xdr:row>86</xdr:row>
      <xdr:rowOff>39624</xdr:rowOff>
    </xdr:to>
    <xdr:cxnSp macro="">
      <xdr:nvCxnSpPr>
        <xdr:cNvPr id="366" name="直線コネクタ 365">
          <a:extLst>
            <a:ext uri="{FF2B5EF4-FFF2-40B4-BE49-F238E27FC236}">
              <a16:creationId xmlns:a16="http://schemas.microsoft.com/office/drawing/2014/main" id="{2A9CD34C-D890-4B6E-9056-BE280F80C634}"/>
            </a:ext>
          </a:extLst>
        </xdr:cNvPr>
        <xdr:cNvCxnSpPr/>
      </xdr:nvCxnSpPr>
      <xdr:spPr>
        <a:xfrm flipV="1">
          <a:off x="9639300" y="147839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156845</xdr:rowOff>
    </xdr:from>
    <xdr:to>
      <xdr:col>46</xdr:col>
      <xdr:colOff>38100</xdr:colOff>
      <xdr:row>86</xdr:row>
      <xdr:rowOff>86995</xdr:rowOff>
    </xdr:to>
    <xdr:sp macro="" textlink="">
      <xdr:nvSpPr>
        <xdr:cNvPr id="367" name="楕円 366">
          <a:extLst>
            <a:ext uri="{FF2B5EF4-FFF2-40B4-BE49-F238E27FC236}">
              <a16:creationId xmlns:a16="http://schemas.microsoft.com/office/drawing/2014/main" id="{9D9E1606-0A2D-4965-BCA0-6B13A45EA65A}"/>
            </a:ext>
          </a:extLst>
        </xdr:cNvPr>
        <xdr:cNvSpPr/>
      </xdr:nvSpPr>
      <xdr:spPr>
        <a:xfrm>
          <a:off x="8699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36195</xdr:rowOff>
    </xdr:from>
    <xdr:to>
      <xdr:col>50</xdr:col>
      <xdr:colOff>114300</xdr:colOff>
      <xdr:row>86</xdr:row>
      <xdr:rowOff>39624</xdr:rowOff>
    </xdr:to>
    <xdr:cxnSp macro="">
      <xdr:nvCxnSpPr>
        <xdr:cNvPr id="368" name="直線コネクタ 367">
          <a:extLst>
            <a:ext uri="{FF2B5EF4-FFF2-40B4-BE49-F238E27FC236}">
              <a16:creationId xmlns:a16="http://schemas.microsoft.com/office/drawing/2014/main" id="{83A82C8F-736A-4735-B338-A13D9E2E5343}"/>
            </a:ext>
          </a:extLst>
        </xdr:cNvPr>
        <xdr:cNvCxnSpPr/>
      </xdr:nvCxnSpPr>
      <xdr:spPr>
        <a:xfrm>
          <a:off x="8750300" y="147808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165227</xdr:rowOff>
    </xdr:from>
    <xdr:to>
      <xdr:col>41</xdr:col>
      <xdr:colOff>101600</xdr:colOff>
      <xdr:row>86</xdr:row>
      <xdr:rowOff>95377</xdr:rowOff>
    </xdr:to>
    <xdr:sp macro="" textlink="">
      <xdr:nvSpPr>
        <xdr:cNvPr id="369" name="楕円 368">
          <a:extLst>
            <a:ext uri="{FF2B5EF4-FFF2-40B4-BE49-F238E27FC236}">
              <a16:creationId xmlns:a16="http://schemas.microsoft.com/office/drawing/2014/main" id="{ECA427E2-7A10-44BB-A38C-50EAFD7BAA7E}"/>
            </a:ext>
          </a:extLst>
        </xdr:cNvPr>
        <xdr:cNvSpPr/>
      </xdr:nvSpPr>
      <xdr:spPr>
        <a:xfrm>
          <a:off x="7810500" y="147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36195</xdr:rowOff>
    </xdr:from>
    <xdr:to>
      <xdr:col>45</xdr:col>
      <xdr:colOff>177800</xdr:colOff>
      <xdr:row>86</xdr:row>
      <xdr:rowOff>44577</xdr:rowOff>
    </xdr:to>
    <xdr:cxnSp macro="">
      <xdr:nvCxnSpPr>
        <xdr:cNvPr id="370" name="直線コネクタ 369">
          <a:extLst>
            <a:ext uri="{FF2B5EF4-FFF2-40B4-BE49-F238E27FC236}">
              <a16:creationId xmlns:a16="http://schemas.microsoft.com/office/drawing/2014/main" id="{86A7F78D-4C11-4E9F-8CC9-1895F96A7339}"/>
            </a:ext>
          </a:extLst>
        </xdr:cNvPr>
        <xdr:cNvCxnSpPr/>
      </xdr:nvCxnSpPr>
      <xdr:spPr>
        <a:xfrm flipV="1">
          <a:off x="7861300" y="1478089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164085</xdr:rowOff>
    </xdr:from>
    <xdr:to>
      <xdr:col>36</xdr:col>
      <xdr:colOff>165100</xdr:colOff>
      <xdr:row>86</xdr:row>
      <xdr:rowOff>94235</xdr:rowOff>
    </xdr:to>
    <xdr:sp macro="" textlink="">
      <xdr:nvSpPr>
        <xdr:cNvPr id="371" name="楕円 370">
          <a:extLst>
            <a:ext uri="{FF2B5EF4-FFF2-40B4-BE49-F238E27FC236}">
              <a16:creationId xmlns:a16="http://schemas.microsoft.com/office/drawing/2014/main" id="{7D242C10-22CC-41CE-8E3D-4429DB580054}"/>
            </a:ext>
          </a:extLst>
        </xdr:cNvPr>
        <xdr:cNvSpPr/>
      </xdr:nvSpPr>
      <xdr:spPr>
        <a:xfrm>
          <a:off x="6921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43435</xdr:rowOff>
    </xdr:from>
    <xdr:to>
      <xdr:col>41</xdr:col>
      <xdr:colOff>50800</xdr:colOff>
      <xdr:row>86</xdr:row>
      <xdr:rowOff>44577</xdr:rowOff>
    </xdr:to>
    <xdr:cxnSp macro="">
      <xdr:nvCxnSpPr>
        <xdr:cNvPr id="372" name="直線コネクタ 371">
          <a:extLst>
            <a:ext uri="{FF2B5EF4-FFF2-40B4-BE49-F238E27FC236}">
              <a16:creationId xmlns:a16="http://schemas.microsoft.com/office/drawing/2014/main" id="{054EC796-1BDC-460E-B7E3-8BEF69F89823}"/>
            </a:ext>
          </a:extLst>
        </xdr:cNvPr>
        <xdr:cNvCxnSpPr/>
      </xdr:nvCxnSpPr>
      <xdr:spPr>
        <a:xfrm>
          <a:off x="6972300" y="1478813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a:extLst>
            <a:ext uri="{FF2B5EF4-FFF2-40B4-BE49-F238E27FC236}">
              <a16:creationId xmlns:a16="http://schemas.microsoft.com/office/drawing/2014/main" id="{998BD93A-9675-4163-9581-077D350B737E}"/>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a:extLst>
            <a:ext uri="{FF2B5EF4-FFF2-40B4-BE49-F238E27FC236}">
              <a16:creationId xmlns:a16="http://schemas.microsoft.com/office/drawing/2014/main" id="{9FA22CBC-9D13-4323-A18E-0BCC9BAE02AC}"/>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a:extLst>
            <a:ext uri="{FF2B5EF4-FFF2-40B4-BE49-F238E27FC236}">
              <a16:creationId xmlns:a16="http://schemas.microsoft.com/office/drawing/2014/main" id="{6B1B8C2A-6421-4640-9A79-1DAB19190BAA}"/>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a:extLst>
            <a:ext uri="{FF2B5EF4-FFF2-40B4-BE49-F238E27FC236}">
              <a16:creationId xmlns:a16="http://schemas.microsoft.com/office/drawing/2014/main" id="{9BE67B6C-A3FB-4FB2-B391-CFEC9FE23EE5}"/>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81551</xdr:rowOff>
    </xdr:from>
    <xdr:ext cx="469744" cy="259045"/>
    <xdr:sp macro="" textlink="">
      <xdr:nvSpPr>
        <xdr:cNvPr id="377" name="n_1mainValue【公営住宅】&#10;一人当たり面積">
          <a:extLst>
            <a:ext uri="{FF2B5EF4-FFF2-40B4-BE49-F238E27FC236}">
              <a16:creationId xmlns:a16="http://schemas.microsoft.com/office/drawing/2014/main" id="{24157E54-538E-4CA2-917A-7CBB1374DB72}"/>
            </a:ext>
          </a:extLst>
        </xdr:cNvPr>
        <xdr:cNvSpPr txBox="1"/>
      </xdr:nvSpPr>
      <xdr:spPr>
        <a:xfrm>
          <a:off x="93917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78122</xdr:rowOff>
    </xdr:from>
    <xdr:ext cx="469744" cy="259045"/>
    <xdr:sp macro="" textlink="">
      <xdr:nvSpPr>
        <xdr:cNvPr id="378" name="n_2mainValue【公営住宅】&#10;一人当たり面積">
          <a:extLst>
            <a:ext uri="{FF2B5EF4-FFF2-40B4-BE49-F238E27FC236}">
              <a16:creationId xmlns:a16="http://schemas.microsoft.com/office/drawing/2014/main" id="{51957EB3-E907-4606-A5C6-35794D7DFA3B}"/>
            </a:ext>
          </a:extLst>
        </xdr:cNvPr>
        <xdr:cNvSpPr txBox="1"/>
      </xdr:nvSpPr>
      <xdr:spPr>
        <a:xfrm>
          <a:off x="8515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86504</xdr:rowOff>
    </xdr:from>
    <xdr:ext cx="469744" cy="259045"/>
    <xdr:sp macro="" textlink="">
      <xdr:nvSpPr>
        <xdr:cNvPr id="379" name="n_3mainValue【公営住宅】&#10;一人当たり面積">
          <a:extLst>
            <a:ext uri="{FF2B5EF4-FFF2-40B4-BE49-F238E27FC236}">
              <a16:creationId xmlns:a16="http://schemas.microsoft.com/office/drawing/2014/main" id="{2CA0FA02-0163-410D-8F78-009057AD4C15}"/>
            </a:ext>
          </a:extLst>
        </xdr:cNvPr>
        <xdr:cNvSpPr txBox="1"/>
      </xdr:nvSpPr>
      <xdr:spPr>
        <a:xfrm>
          <a:off x="7626427" y="148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85362</xdr:rowOff>
    </xdr:from>
    <xdr:ext cx="469744" cy="259045"/>
    <xdr:sp macro="" textlink="">
      <xdr:nvSpPr>
        <xdr:cNvPr id="380" name="n_4mainValue【公営住宅】&#10;一人当たり面積">
          <a:extLst>
            <a:ext uri="{FF2B5EF4-FFF2-40B4-BE49-F238E27FC236}">
              <a16:creationId xmlns:a16="http://schemas.microsoft.com/office/drawing/2014/main" id="{FCFD23EF-DC17-4CA9-8D7C-B9A1E00485EE}"/>
            </a:ext>
          </a:extLst>
        </xdr:cNvPr>
        <xdr:cNvSpPr txBox="1"/>
      </xdr:nvSpPr>
      <xdr:spPr>
        <a:xfrm>
          <a:off x="6737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3CB7188-E68D-4471-BEC4-09D33453E1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752EBDE-2981-425F-81EF-5B9030C272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21ADDD9-E7C2-421F-B528-32705040E4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B244F43-AB8B-4EE0-B92A-2E249A00B3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1A8B704-AF3D-434C-98CC-3920F4BD32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D1B219-BCA8-424A-B412-A5C268F926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278F979-800E-41AC-91F4-538B29D23F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3E9C207-AEA3-44C6-AD8A-8078953E5D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22CFF50-315E-40F5-9376-3F7FD69E8C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44EAF3C-6EEA-41F6-BCF6-6A736BD525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4550DB4-116F-4245-82B0-4E0B7C6DDB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244510B-B031-41F7-8EAA-4A17547F72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B6790CA-CA0F-45D4-9A0F-62A217387A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934343F-8A8D-425B-AA0C-AA0EEDBB26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A65AA9E-F8A9-42D4-B212-65499C77F9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E260F1A-2FF7-409B-BCC8-9465EA947D6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63F5A7D-7BA1-4BA1-8EE0-FF1CBA8CB6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361A505-7352-4455-ACB8-AAF435C4E9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FFED5DB-1484-423D-A927-3DF8BBB49B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BE1C461-7634-4E30-8CBF-97B035F87A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77415D7-3068-4D1B-9A51-4F4F6E48EF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F027E36-323B-425B-B043-8E8E52836C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9DAB8CF-DBCF-42C8-BF37-A0D539580B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831E17F0-F23C-44E7-963E-CD11943617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4B47200-DD41-411A-9D94-48D1960591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18D1A19-BACC-42E2-AD58-373E22E6A5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A870FE9-9E94-48AE-8C47-D285CF2CBE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3B27C076-C8AC-4E5A-8144-8C3C235938C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1195BCF-5B0C-4911-B525-2CC5BA081F5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58217764-884E-4AF0-9219-402DF6F478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D6C18DEE-5F4F-4B8D-A809-8D537A4404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3805E2B8-6554-4CC0-9B88-63BFF2202E5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4C879A5C-2CD3-4040-95EF-389CE57D0B4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CE09F93-C788-4DC1-B3D6-CFD1BD5E673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8CD30218-A3CE-403E-9D1C-37EA1AB5E23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12F59274-116B-4A73-AF86-5B83B48A8E0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8DC886CB-1959-4A0A-B092-6AB11CE4FE4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46EB7B5-03F2-402F-B618-969A91DBE5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E166ED77-7CF6-437C-A910-02CF30B0BF8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D532AB9-5506-497D-B828-43DB2DEE47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176CF80E-EC43-4AC1-A5C6-25DF878ACB6E}"/>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CAFABF9-FB25-49C5-998B-463A8F0FEDD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6F928571-38F5-4872-9DBB-535BADD7798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A6D66DC-714A-4415-A1D2-34AFE2CBBDEB}"/>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a:extLst>
            <a:ext uri="{FF2B5EF4-FFF2-40B4-BE49-F238E27FC236}">
              <a16:creationId xmlns:a16="http://schemas.microsoft.com/office/drawing/2014/main" id="{B65946EE-F347-4FEC-A6CE-907AA10F09B3}"/>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45EC4D9-898A-4B7C-9247-FFD8668C8DA7}"/>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a:extLst>
            <a:ext uri="{FF2B5EF4-FFF2-40B4-BE49-F238E27FC236}">
              <a16:creationId xmlns:a16="http://schemas.microsoft.com/office/drawing/2014/main" id="{F2D7DAFF-A6DE-49BA-B928-9D499CFC10E3}"/>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a:extLst>
            <a:ext uri="{FF2B5EF4-FFF2-40B4-BE49-F238E27FC236}">
              <a16:creationId xmlns:a16="http://schemas.microsoft.com/office/drawing/2014/main" id="{9B9657DF-1A1D-4D6F-A484-C157ED70D225}"/>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a:extLst>
            <a:ext uri="{FF2B5EF4-FFF2-40B4-BE49-F238E27FC236}">
              <a16:creationId xmlns:a16="http://schemas.microsoft.com/office/drawing/2014/main" id="{C15763C5-5EFA-4836-A6A0-CB2CD91E6DED}"/>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a:extLst>
            <a:ext uri="{FF2B5EF4-FFF2-40B4-BE49-F238E27FC236}">
              <a16:creationId xmlns:a16="http://schemas.microsoft.com/office/drawing/2014/main" id="{D76763E5-3B25-47AE-B9E2-E42BAEA27C86}"/>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a:extLst>
            <a:ext uri="{FF2B5EF4-FFF2-40B4-BE49-F238E27FC236}">
              <a16:creationId xmlns:a16="http://schemas.microsoft.com/office/drawing/2014/main" id="{DDFC87CB-A311-4ED2-B8B2-967A8B5A75D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620B944-43FE-4A34-9EB4-66F84C3846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62F3971-182E-400D-967C-359CDD3EEC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1DB6690-CB4F-4213-9B9B-297173DC55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76AFA2B-EED6-4685-8E9B-8DCBF92104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E3E6C24-3FE3-4DF4-8A03-97026EE0C4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437" name="楕円 436">
          <a:extLst>
            <a:ext uri="{FF2B5EF4-FFF2-40B4-BE49-F238E27FC236}">
              <a16:creationId xmlns:a16="http://schemas.microsoft.com/office/drawing/2014/main" id="{5EBB3D31-5A0C-4934-BE7D-2939A4307BFC}"/>
            </a:ext>
          </a:extLst>
        </xdr:cNvPr>
        <xdr:cNvSpPr/>
      </xdr:nvSpPr>
      <xdr:spPr>
        <a:xfrm>
          <a:off x="16268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5682127-4627-472D-BF70-078241BA68CA}"/>
            </a:ext>
          </a:extLst>
        </xdr:cNvPr>
        <xdr:cNvSpPr txBox="1"/>
      </xdr:nvSpPr>
      <xdr:spPr>
        <a:xfrm>
          <a:off x="16357600"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xdr:rowOff>
    </xdr:from>
    <xdr:to>
      <xdr:col>81</xdr:col>
      <xdr:colOff>101600</xdr:colOff>
      <xdr:row>40</xdr:row>
      <xdr:rowOff>106045</xdr:rowOff>
    </xdr:to>
    <xdr:sp macro="" textlink="">
      <xdr:nvSpPr>
        <xdr:cNvPr id="439" name="楕円 438">
          <a:extLst>
            <a:ext uri="{FF2B5EF4-FFF2-40B4-BE49-F238E27FC236}">
              <a16:creationId xmlns:a16="http://schemas.microsoft.com/office/drawing/2014/main" id="{9EAF2A93-C713-48C9-B838-EC4B1578A414}"/>
            </a:ext>
          </a:extLst>
        </xdr:cNvPr>
        <xdr:cNvSpPr/>
      </xdr:nvSpPr>
      <xdr:spPr>
        <a:xfrm>
          <a:off x="15430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55245</xdr:rowOff>
    </xdr:from>
    <xdr:to>
      <xdr:col>85</xdr:col>
      <xdr:colOff>127000</xdr:colOff>
      <xdr:row>40</xdr:row>
      <xdr:rowOff>95250</xdr:rowOff>
    </xdr:to>
    <xdr:cxnSp macro="">
      <xdr:nvCxnSpPr>
        <xdr:cNvPr id="440" name="直線コネクタ 439">
          <a:extLst>
            <a:ext uri="{FF2B5EF4-FFF2-40B4-BE49-F238E27FC236}">
              <a16:creationId xmlns:a16="http://schemas.microsoft.com/office/drawing/2014/main" id="{127A289F-A4DC-40B9-BC52-4630E1A7C1ED}"/>
            </a:ext>
          </a:extLst>
        </xdr:cNvPr>
        <xdr:cNvCxnSpPr/>
      </xdr:nvCxnSpPr>
      <xdr:spPr>
        <a:xfrm>
          <a:off x="15481300" y="6913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141605</xdr:rowOff>
    </xdr:from>
    <xdr:to>
      <xdr:col>76</xdr:col>
      <xdr:colOff>165100</xdr:colOff>
      <xdr:row>40</xdr:row>
      <xdr:rowOff>71755</xdr:rowOff>
    </xdr:to>
    <xdr:sp macro="" textlink="">
      <xdr:nvSpPr>
        <xdr:cNvPr id="441" name="楕円 440">
          <a:extLst>
            <a:ext uri="{FF2B5EF4-FFF2-40B4-BE49-F238E27FC236}">
              <a16:creationId xmlns:a16="http://schemas.microsoft.com/office/drawing/2014/main" id="{CBDD7FF5-6C86-445E-BEA9-2F8F10944C8F}"/>
            </a:ext>
          </a:extLst>
        </xdr:cNvPr>
        <xdr:cNvSpPr/>
      </xdr:nvSpPr>
      <xdr:spPr>
        <a:xfrm>
          <a:off x="14541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55245</xdr:rowOff>
    </xdr:to>
    <xdr:cxnSp macro="">
      <xdr:nvCxnSpPr>
        <xdr:cNvPr id="442" name="直線コネクタ 441">
          <a:extLst>
            <a:ext uri="{FF2B5EF4-FFF2-40B4-BE49-F238E27FC236}">
              <a16:creationId xmlns:a16="http://schemas.microsoft.com/office/drawing/2014/main" id="{8C17723C-83E8-4938-9EF7-9BD3B01E1FBE}"/>
            </a:ext>
          </a:extLst>
        </xdr:cNvPr>
        <xdr:cNvCxnSpPr/>
      </xdr:nvCxnSpPr>
      <xdr:spPr>
        <a:xfrm>
          <a:off x="14592300" y="6878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443" name="楕円 442">
          <a:extLst>
            <a:ext uri="{FF2B5EF4-FFF2-40B4-BE49-F238E27FC236}">
              <a16:creationId xmlns:a16="http://schemas.microsoft.com/office/drawing/2014/main" id="{2D81DADC-63C5-43F4-9D70-7200299BC409}"/>
            </a:ext>
          </a:extLst>
        </xdr:cNvPr>
        <xdr:cNvSpPr/>
      </xdr:nvSpPr>
      <xdr:spPr>
        <a:xfrm>
          <a:off x="1365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40</xdr:row>
      <xdr:rowOff>20955</xdr:rowOff>
    </xdr:to>
    <xdr:cxnSp macro="">
      <xdr:nvCxnSpPr>
        <xdr:cNvPr id="444" name="直線コネクタ 443">
          <a:extLst>
            <a:ext uri="{FF2B5EF4-FFF2-40B4-BE49-F238E27FC236}">
              <a16:creationId xmlns:a16="http://schemas.microsoft.com/office/drawing/2014/main" id="{7D454CE8-561C-4BBE-BEA9-D6487994CD86}"/>
            </a:ext>
          </a:extLst>
        </xdr:cNvPr>
        <xdr:cNvCxnSpPr/>
      </xdr:nvCxnSpPr>
      <xdr:spPr>
        <a:xfrm>
          <a:off x="13703300" y="68179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445" name="楕円 444">
          <a:extLst>
            <a:ext uri="{FF2B5EF4-FFF2-40B4-BE49-F238E27FC236}">
              <a16:creationId xmlns:a16="http://schemas.microsoft.com/office/drawing/2014/main" id="{CE711361-A250-4A95-A763-7F31480A79EC}"/>
            </a:ext>
          </a:extLst>
        </xdr:cNvPr>
        <xdr:cNvSpPr/>
      </xdr:nvSpPr>
      <xdr:spPr>
        <a:xfrm>
          <a:off x="12763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106680</xdr:rowOff>
    </xdr:from>
    <xdr:to>
      <xdr:col>71</xdr:col>
      <xdr:colOff>177800</xdr:colOff>
      <xdr:row>39</xdr:row>
      <xdr:rowOff>131445</xdr:rowOff>
    </xdr:to>
    <xdr:cxnSp macro="">
      <xdr:nvCxnSpPr>
        <xdr:cNvPr id="446" name="直線コネクタ 445">
          <a:extLst>
            <a:ext uri="{FF2B5EF4-FFF2-40B4-BE49-F238E27FC236}">
              <a16:creationId xmlns:a16="http://schemas.microsoft.com/office/drawing/2014/main" id="{85C49172-D817-409E-A76C-8F840354D3BD}"/>
            </a:ext>
          </a:extLst>
        </xdr:cNvPr>
        <xdr:cNvCxnSpPr/>
      </xdr:nvCxnSpPr>
      <xdr:spPr>
        <a:xfrm>
          <a:off x="12814300" y="6793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40DB7BC-F91C-4333-8596-BDC1C45ADC1D}"/>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4FD4B28-06F1-4C91-A8F5-FFBFACB54AE6}"/>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96ADC8B-5922-41AE-94E8-C8F39FB75D74}"/>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223C085-35AB-4A99-9AF3-35D8BCA9C15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97172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05DB5F3-7F6B-4736-9D48-E2A3B24E4B31}"/>
            </a:ext>
          </a:extLst>
        </xdr:cNvPr>
        <xdr:cNvSpPr txBox="1"/>
      </xdr:nvSpPr>
      <xdr:spPr>
        <a:xfrm>
          <a:off x="15266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32E3F80A-0CF0-4B74-90AD-AD077C0AB01B}"/>
            </a:ext>
          </a:extLst>
        </xdr:cNvPr>
        <xdr:cNvSpPr txBox="1"/>
      </xdr:nvSpPr>
      <xdr:spPr>
        <a:xfrm>
          <a:off x="14389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FE9EDA2-A4A6-484B-95EA-9452466681BC}"/>
            </a:ext>
          </a:extLst>
        </xdr:cNvPr>
        <xdr:cNvSpPr txBox="1"/>
      </xdr:nvSpPr>
      <xdr:spPr>
        <a:xfrm>
          <a:off x="13500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148607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B663B3F-C5FA-435C-9BD8-F418D3B88FDA}"/>
            </a:ext>
          </a:extLst>
        </xdr:cNvPr>
        <xdr:cNvSpPr txBox="1"/>
      </xdr:nvSpPr>
      <xdr:spPr>
        <a:xfrm>
          <a:off x="12611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103195C-BA51-41AA-A9A7-ED113728A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A7F2E59-7DCA-4B99-80ED-428949D5F3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13010C0-9B45-4265-8DBF-4DC3ECE03C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6E1B291-1892-42B7-BD6D-F38E39E95B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B2B85F3-C6B7-4D98-986F-C8E3BF3187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2A5798B-5981-4CAB-831C-A54515BBF5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2C32F87-6306-413C-A3A9-DDE12A7F11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CB61D29-36BA-42DE-8B41-3FEAF3BA82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E7AE33D-31CD-42E0-87C2-06350AA5466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B0453BD-E3E3-480F-A757-1BCA4618DB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AD3D9BA-38A3-4450-87FE-81CA82FE542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CA3C5E2-49D7-4308-B47B-BD56FC3DA03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214B982-3C85-4617-A99C-3047FF9FB0C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F64E24D6-321E-4380-8A03-9F519A9116E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FAECE5B0-AA6F-4BC5-B727-75F9B394617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5AC9FD7C-1BC5-4A67-BFFF-2515427CBE1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7EDE69E6-CFB3-4F9E-ADC4-832457F4F72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222A904-8770-4A02-B28E-0ECD6681EEA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38046D2-C20C-4BE8-B9CF-357085D163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1F847F9-7553-47AF-9797-7FB4FB0BCA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F5129289-38EA-4037-A51A-106C2538907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a:extLst>
            <a:ext uri="{FF2B5EF4-FFF2-40B4-BE49-F238E27FC236}">
              <a16:creationId xmlns:a16="http://schemas.microsoft.com/office/drawing/2014/main" id="{6135A1AF-FAAD-4EF3-B7A6-F21FF60FAD16}"/>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D648C7A-9639-4F87-A170-2E8FB0C7948B}"/>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a:extLst>
            <a:ext uri="{FF2B5EF4-FFF2-40B4-BE49-F238E27FC236}">
              <a16:creationId xmlns:a16="http://schemas.microsoft.com/office/drawing/2014/main" id="{2812A48C-1A2F-4E29-AE86-A90342504A0A}"/>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A0B0122-DA00-4E6E-AEA2-F23DA5B4044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a:extLst>
            <a:ext uri="{FF2B5EF4-FFF2-40B4-BE49-F238E27FC236}">
              <a16:creationId xmlns:a16="http://schemas.microsoft.com/office/drawing/2014/main" id="{68E89F95-C905-4617-A9CE-CCB84ED3B992}"/>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7169A18-AA59-4446-85AA-5684A37A741B}"/>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a:extLst>
            <a:ext uri="{FF2B5EF4-FFF2-40B4-BE49-F238E27FC236}">
              <a16:creationId xmlns:a16="http://schemas.microsoft.com/office/drawing/2014/main" id="{2DE9A8ED-8E52-42A4-AAFC-AA511CC90D3C}"/>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a:extLst>
            <a:ext uri="{FF2B5EF4-FFF2-40B4-BE49-F238E27FC236}">
              <a16:creationId xmlns:a16="http://schemas.microsoft.com/office/drawing/2014/main" id="{AB09B5FD-9AC0-42E0-A6E5-5717C9F2FA30}"/>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a:extLst>
            <a:ext uri="{FF2B5EF4-FFF2-40B4-BE49-F238E27FC236}">
              <a16:creationId xmlns:a16="http://schemas.microsoft.com/office/drawing/2014/main" id="{3FED0258-302D-4B60-8413-4954D0518796}"/>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a:extLst>
            <a:ext uri="{FF2B5EF4-FFF2-40B4-BE49-F238E27FC236}">
              <a16:creationId xmlns:a16="http://schemas.microsoft.com/office/drawing/2014/main" id="{2490067E-524A-420E-AE03-05F6A083B53A}"/>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a:extLst>
            <a:ext uri="{FF2B5EF4-FFF2-40B4-BE49-F238E27FC236}">
              <a16:creationId xmlns:a16="http://schemas.microsoft.com/office/drawing/2014/main" id="{2C544CDE-6FEE-44DB-B9B0-25D0B60E751B}"/>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8ABCEC2-F497-47B2-8D91-954F4D6784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DE09CA4-DC4A-4A88-81AF-6F2714EFE6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905FFCE-FB6E-4A17-A765-59C9C4A011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3B1A9BB-945C-41B0-852A-623EEBC23B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EF27485-2402-4C64-A29F-2DB9FFD2E6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64262</xdr:rowOff>
    </xdr:from>
    <xdr:to>
      <xdr:col>116</xdr:col>
      <xdr:colOff>114300</xdr:colOff>
      <xdr:row>38</xdr:row>
      <xdr:rowOff>165862</xdr:rowOff>
    </xdr:to>
    <xdr:sp macro="" textlink="">
      <xdr:nvSpPr>
        <xdr:cNvPr id="492" name="楕円 491">
          <a:extLst>
            <a:ext uri="{FF2B5EF4-FFF2-40B4-BE49-F238E27FC236}">
              <a16:creationId xmlns:a16="http://schemas.microsoft.com/office/drawing/2014/main" id="{24D8A6D4-B496-44F7-AD22-A7FBBAEF3101}"/>
            </a:ext>
          </a:extLst>
        </xdr:cNvPr>
        <xdr:cNvSpPr/>
      </xdr:nvSpPr>
      <xdr:spPr>
        <a:xfrm>
          <a:off x="221107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42689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F03D7557-9D28-4BFC-AE74-3D2E72693F42}"/>
            </a:ext>
          </a:extLst>
        </xdr:cNvPr>
        <xdr:cNvSpPr txBox="1"/>
      </xdr:nvSpPr>
      <xdr:spPr>
        <a:xfrm>
          <a:off x="22199600" y="65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66548</xdr:rowOff>
    </xdr:from>
    <xdr:to>
      <xdr:col>112</xdr:col>
      <xdr:colOff>38100</xdr:colOff>
      <xdr:row>38</xdr:row>
      <xdr:rowOff>168148</xdr:rowOff>
    </xdr:to>
    <xdr:sp macro="" textlink="">
      <xdr:nvSpPr>
        <xdr:cNvPr id="494" name="楕円 493">
          <a:extLst>
            <a:ext uri="{FF2B5EF4-FFF2-40B4-BE49-F238E27FC236}">
              <a16:creationId xmlns:a16="http://schemas.microsoft.com/office/drawing/2014/main" id="{56764EF5-9DF2-47E3-AEA7-5953F3735EB4}"/>
            </a:ext>
          </a:extLst>
        </xdr:cNvPr>
        <xdr:cNvSpPr/>
      </xdr:nvSpPr>
      <xdr:spPr>
        <a:xfrm>
          <a:off x="21272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115062</xdr:rowOff>
    </xdr:from>
    <xdr:to>
      <xdr:col>116</xdr:col>
      <xdr:colOff>63500</xdr:colOff>
      <xdr:row>38</xdr:row>
      <xdr:rowOff>117348</xdr:rowOff>
    </xdr:to>
    <xdr:cxnSp macro="">
      <xdr:nvCxnSpPr>
        <xdr:cNvPr id="495" name="直線コネクタ 494">
          <a:extLst>
            <a:ext uri="{FF2B5EF4-FFF2-40B4-BE49-F238E27FC236}">
              <a16:creationId xmlns:a16="http://schemas.microsoft.com/office/drawing/2014/main" id="{64E52E64-A117-498D-81B7-09146F54B1DC}"/>
            </a:ext>
          </a:extLst>
        </xdr:cNvPr>
        <xdr:cNvCxnSpPr/>
      </xdr:nvCxnSpPr>
      <xdr:spPr>
        <a:xfrm flipV="1">
          <a:off x="21323300" y="66301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68834</xdr:rowOff>
    </xdr:from>
    <xdr:to>
      <xdr:col>107</xdr:col>
      <xdr:colOff>101600</xdr:colOff>
      <xdr:row>38</xdr:row>
      <xdr:rowOff>170434</xdr:rowOff>
    </xdr:to>
    <xdr:sp macro="" textlink="">
      <xdr:nvSpPr>
        <xdr:cNvPr id="496" name="楕円 495">
          <a:extLst>
            <a:ext uri="{FF2B5EF4-FFF2-40B4-BE49-F238E27FC236}">
              <a16:creationId xmlns:a16="http://schemas.microsoft.com/office/drawing/2014/main" id="{3B161CCE-CB97-4B00-BBD9-6C7905643AA6}"/>
            </a:ext>
          </a:extLst>
        </xdr:cNvPr>
        <xdr:cNvSpPr/>
      </xdr:nvSpPr>
      <xdr:spPr>
        <a:xfrm>
          <a:off x="20383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117348</xdr:rowOff>
    </xdr:from>
    <xdr:to>
      <xdr:col>111</xdr:col>
      <xdr:colOff>177800</xdr:colOff>
      <xdr:row>38</xdr:row>
      <xdr:rowOff>119634</xdr:rowOff>
    </xdr:to>
    <xdr:cxnSp macro="">
      <xdr:nvCxnSpPr>
        <xdr:cNvPr id="497" name="直線コネクタ 496">
          <a:extLst>
            <a:ext uri="{FF2B5EF4-FFF2-40B4-BE49-F238E27FC236}">
              <a16:creationId xmlns:a16="http://schemas.microsoft.com/office/drawing/2014/main" id="{4C161ACE-F5B0-4FD6-9D13-6C269E417172}"/>
            </a:ext>
          </a:extLst>
        </xdr:cNvPr>
        <xdr:cNvCxnSpPr/>
      </xdr:nvCxnSpPr>
      <xdr:spPr>
        <a:xfrm flipV="1">
          <a:off x="20434300" y="66324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498" name="楕円 497">
          <a:extLst>
            <a:ext uri="{FF2B5EF4-FFF2-40B4-BE49-F238E27FC236}">
              <a16:creationId xmlns:a16="http://schemas.microsoft.com/office/drawing/2014/main" id="{C1C351E1-8597-4905-B6F5-33415DC99C68}"/>
            </a:ext>
          </a:extLst>
        </xdr:cNvPr>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119634</xdr:rowOff>
    </xdr:from>
    <xdr:to>
      <xdr:col>107</xdr:col>
      <xdr:colOff>50800</xdr:colOff>
      <xdr:row>38</xdr:row>
      <xdr:rowOff>126492</xdr:rowOff>
    </xdr:to>
    <xdr:cxnSp macro="">
      <xdr:nvCxnSpPr>
        <xdr:cNvPr id="499" name="直線コネクタ 498">
          <a:extLst>
            <a:ext uri="{FF2B5EF4-FFF2-40B4-BE49-F238E27FC236}">
              <a16:creationId xmlns:a16="http://schemas.microsoft.com/office/drawing/2014/main" id="{2599A0EF-1D34-4C92-BA12-35874D0FC8F9}"/>
            </a:ext>
          </a:extLst>
        </xdr:cNvPr>
        <xdr:cNvCxnSpPr/>
      </xdr:nvCxnSpPr>
      <xdr:spPr>
        <a:xfrm flipV="1">
          <a:off x="19545300" y="66347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52832</xdr:rowOff>
    </xdr:from>
    <xdr:to>
      <xdr:col>98</xdr:col>
      <xdr:colOff>38100</xdr:colOff>
      <xdr:row>38</xdr:row>
      <xdr:rowOff>154432</xdr:rowOff>
    </xdr:to>
    <xdr:sp macro="" textlink="">
      <xdr:nvSpPr>
        <xdr:cNvPr id="500" name="楕円 499">
          <a:extLst>
            <a:ext uri="{FF2B5EF4-FFF2-40B4-BE49-F238E27FC236}">
              <a16:creationId xmlns:a16="http://schemas.microsoft.com/office/drawing/2014/main" id="{66BED81E-C3A1-4154-8FC4-ABD69C15B0A2}"/>
            </a:ext>
          </a:extLst>
        </xdr:cNvPr>
        <xdr:cNvSpPr/>
      </xdr:nvSpPr>
      <xdr:spPr>
        <a:xfrm>
          <a:off x="18605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103632</xdr:rowOff>
    </xdr:from>
    <xdr:to>
      <xdr:col>102</xdr:col>
      <xdr:colOff>114300</xdr:colOff>
      <xdr:row>38</xdr:row>
      <xdr:rowOff>126492</xdr:rowOff>
    </xdr:to>
    <xdr:cxnSp macro="">
      <xdr:nvCxnSpPr>
        <xdr:cNvPr id="501" name="直線コネクタ 500">
          <a:extLst>
            <a:ext uri="{FF2B5EF4-FFF2-40B4-BE49-F238E27FC236}">
              <a16:creationId xmlns:a16="http://schemas.microsoft.com/office/drawing/2014/main" id="{B93E58C9-AB9F-4452-B25A-B92E42A616DA}"/>
            </a:ext>
          </a:extLst>
        </xdr:cNvPr>
        <xdr:cNvCxnSpPr/>
      </xdr:nvCxnSpPr>
      <xdr:spPr>
        <a:xfrm>
          <a:off x="18656300" y="6618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F3940F2-31F3-4E6A-9F98-0F26212C14B2}"/>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92E2222-6C7C-4C2D-8827-BAA4197E7841}"/>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957FD3E-9497-4050-A0F8-F76161EB082D}"/>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8291A4D-0F39-42D8-B30E-F1ACC84720EC}"/>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159275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7E9E0499-4DF1-42D5-8FB2-2801E651F9FF}"/>
            </a:ext>
          </a:extLst>
        </xdr:cNvPr>
        <xdr:cNvSpPr txBox="1"/>
      </xdr:nvSpPr>
      <xdr:spPr>
        <a:xfrm>
          <a:off x="210757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161561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AF9CCC8E-5AF7-47C4-B204-DF8B7F60842E}"/>
            </a:ext>
          </a:extLst>
        </xdr:cNvPr>
        <xdr:cNvSpPr txBox="1"/>
      </xdr:nvSpPr>
      <xdr:spPr>
        <a:xfrm>
          <a:off x="201994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168419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E6975C0-AA53-4E07-A0DD-5DD71F7F32B2}"/>
            </a:ext>
          </a:extLst>
        </xdr:cNvPr>
        <xdr:cNvSpPr txBox="1"/>
      </xdr:nvSpPr>
      <xdr:spPr>
        <a:xfrm>
          <a:off x="19310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170959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54505AF-B0DD-4136-BD35-7707B34E547B}"/>
            </a:ext>
          </a:extLst>
        </xdr:cNvPr>
        <xdr:cNvSpPr txBox="1"/>
      </xdr:nvSpPr>
      <xdr:spPr>
        <a:xfrm>
          <a:off x="18421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52D5038-4196-428E-A467-1836A538A1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44FB956-BE32-4F7A-8CF4-21382B9458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21D3F09-1D6B-4B8B-9B97-00B66E97A6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E9D510B-1F51-4937-A707-6E0802AB38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C7B39C0-3C5A-430B-BD67-9CA170BDD9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812604E-C6FC-4D6C-99CE-584437512F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19C438E-11AA-4F0B-BA1A-7144345FEC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7C3469D-2631-4148-AA14-BFF0836B54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8E4F992-17EC-4B96-9650-AF80D09F32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C9228EB-1B22-4985-9DF4-8964DFD599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3344136-4573-4032-9351-637D3EE254B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445A5C84-2FFA-4D9A-932C-56F7D490E1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036EDBD-010D-4AFC-B8BD-23D2C00AB02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06BEF33-6000-4F36-BACC-8BB98FCAD99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78F632F-12BE-425E-AD92-3B3D3E82F7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47CE0D25-3683-43BA-96D2-EF4963B8C7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996736E1-1860-4D13-A53B-E5543A67A7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95823FC-F3FE-4D96-8571-D271ED70BD8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D453B6F6-3F12-45C8-BA18-F6FFEAF17F8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7251C30-7179-4CC6-A56B-0570EA73A31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14706714-3B0B-4998-9530-EB27A025342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EC363B2-803C-4C38-927E-A62D72FA098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D0D3630F-E9D5-4EE5-9078-934508AE5E1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6C23ACF-B8A8-45CA-9D94-6FB8073AEA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202A7DB-8464-42A3-AD20-3EBB4D6EE5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BF423CAE-3244-473B-BD71-54794D1A9C12}"/>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49B48DC-56C2-4E77-9272-6BF6E4A8E40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1687C0A3-1CAE-4D00-9383-0CCF3B93176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2EA7B7BD-99F9-4A7F-92F6-0FAEE8E982FB}"/>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a:extLst>
            <a:ext uri="{FF2B5EF4-FFF2-40B4-BE49-F238E27FC236}">
              <a16:creationId xmlns:a16="http://schemas.microsoft.com/office/drawing/2014/main" id="{71286C64-11B5-4C31-8C98-4830C8813D41}"/>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8EAB930-DE18-4411-A057-641E2118FBCE}"/>
            </a:ext>
          </a:extLst>
        </xdr:cNvPr>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a:extLst>
            <a:ext uri="{FF2B5EF4-FFF2-40B4-BE49-F238E27FC236}">
              <a16:creationId xmlns:a16="http://schemas.microsoft.com/office/drawing/2014/main" id="{F6522ADB-BB9F-470A-9ACE-097DC0B9AF5D}"/>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a:extLst>
            <a:ext uri="{FF2B5EF4-FFF2-40B4-BE49-F238E27FC236}">
              <a16:creationId xmlns:a16="http://schemas.microsoft.com/office/drawing/2014/main" id="{75F1DCA6-144F-4E0F-851C-738AD1317C15}"/>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a:extLst>
            <a:ext uri="{FF2B5EF4-FFF2-40B4-BE49-F238E27FC236}">
              <a16:creationId xmlns:a16="http://schemas.microsoft.com/office/drawing/2014/main" id="{4FFF6CB3-B913-4215-9C15-416F8B3BFD16}"/>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a:extLst>
            <a:ext uri="{FF2B5EF4-FFF2-40B4-BE49-F238E27FC236}">
              <a16:creationId xmlns:a16="http://schemas.microsoft.com/office/drawing/2014/main" id="{4309B7B7-EE0F-4462-BDA1-DE7E5421452D}"/>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a:extLst>
            <a:ext uri="{FF2B5EF4-FFF2-40B4-BE49-F238E27FC236}">
              <a16:creationId xmlns:a16="http://schemas.microsoft.com/office/drawing/2014/main" id="{A0703DDA-03F6-4688-BB57-874EAC325993}"/>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1A6E854-CF3E-4ECD-971D-F851427AC03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0650929-2018-4E87-B96A-8FEAE876E9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188D228-B745-45AF-AB9B-B411635E28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9FB3B04-B406-498B-8C38-B62D9FC3248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107D7FA-BF4B-45CF-BE0A-DF61DA35F2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51" name="楕円 550">
          <a:extLst>
            <a:ext uri="{FF2B5EF4-FFF2-40B4-BE49-F238E27FC236}">
              <a16:creationId xmlns:a16="http://schemas.microsoft.com/office/drawing/2014/main" id="{589BB831-D18A-4748-9396-B88435247AC5}"/>
            </a:ext>
          </a:extLst>
        </xdr:cNvPr>
        <xdr:cNvSpPr/>
      </xdr:nvSpPr>
      <xdr:spPr>
        <a:xfrm>
          <a:off x="16268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65150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2B93EAD7-829D-4EF9-97A5-224041788C25}"/>
            </a:ext>
          </a:extLst>
        </xdr:cNvPr>
        <xdr:cNvSpPr txBox="1"/>
      </xdr:nvSpPr>
      <xdr:spPr>
        <a:xfrm>
          <a:off x="16357600" y="1000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53" name="楕円 552">
          <a:extLst>
            <a:ext uri="{FF2B5EF4-FFF2-40B4-BE49-F238E27FC236}">
              <a16:creationId xmlns:a16="http://schemas.microsoft.com/office/drawing/2014/main" id="{DA5E63F7-87F9-4516-AF6E-F1375B40FF84}"/>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106135</xdr:rowOff>
    </xdr:to>
    <xdr:cxnSp macro="">
      <xdr:nvCxnSpPr>
        <xdr:cNvPr id="554" name="直線コネクタ 553">
          <a:extLst>
            <a:ext uri="{FF2B5EF4-FFF2-40B4-BE49-F238E27FC236}">
              <a16:creationId xmlns:a16="http://schemas.microsoft.com/office/drawing/2014/main" id="{69C1350E-3DA5-40BD-AAB6-238DFFBD7415}"/>
            </a:ext>
          </a:extLst>
        </xdr:cNvPr>
        <xdr:cNvCxnSpPr/>
      </xdr:nvCxnSpPr>
      <xdr:spPr>
        <a:xfrm flipV="1">
          <a:off x="15481300" y="102086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76563</xdr:rowOff>
    </xdr:from>
    <xdr:to>
      <xdr:col>76</xdr:col>
      <xdr:colOff>165100</xdr:colOff>
      <xdr:row>60</xdr:row>
      <xdr:rowOff>6713</xdr:rowOff>
    </xdr:to>
    <xdr:sp macro="" textlink="">
      <xdr:nvSpPr>
        <xdr:cNvPr id="555" name="楕円 554">
          <a:extLst>
            <a:ext uri="{FF2B5EF4-FFF2-40B4-BE49-F238E27FC236}">
              <a16:creationId xmlns:a16="http://schemas.microsoft.com/office/drawing/2014/main" id="{DF3B499E-9200-45F3-83AB-143F82595D5B}"/>
            </a:ext>
          </a:extLst>
        </xdr:cNvPr>
        <xdr:cNvSpPr/>
      </xdr:nvSpPr>
      <xdr:spPr>
        <a:xfrm>
          <a:off x="14541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127363</xdr:rowOff>
    </xdr:to>
    <xdr:cxnSp macro="">
      <xdr:nvCxnSpPr>
        <xdr:cNvPr id="556" name="直線コネクタ 555">
          <a:extLst>
            <a:ext uri="{FF2B5EF4-FFF2-40B4-BE49-F238E27FC236}">
              <a16:creationId xmlns:a16="http://schemas.microsoft.com/office/drawing/2014/main" id="{333EF922-E7DD-4BD2-9504-BD1CF7C890E1}"/>
            </a:ext>
          </a:extLst>
        </xdr:cNvPr>
        <xdr:cNvCxnSpPr/>
      </xdr:nvCxnSpPr>
      <xdr:spPr>
        <a:xfrm flipV="1">
          <a:off x="14592300" y="102216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14515</xdr:rowOff>
    </xdr:from>
    <xdr:to>
      <xdr:col>72</xdr:col>
      <xdr:colOff>38100</xdr:colOff>
      <xdr:row>59</xdr:row>
      <xdr:rowOff>116115</xdr:rowOff>
    </xdr:to>
    <xdr:sp macro="" textlink="">
      <xdr:nvSpPr>
        <xdr:cNvPr id="557" name="楕円 556">
          <a:extLst>
            <a:ext uri="{FF2B5EF4-FFF2-40B4-BE49-F238E27FC236}">
              <a16:creationId xmlns:a16="http://schemas.microsoft.com/office/drawing/2014/main" id="{382A893E-53A0-407B-A5D5-825654FB173C}"/>
            </a:ext>
          </a:extLst>
        </xdr:cNvPr>
        <xdr:cNvSpPr/>
      </xdr:nvSpPr>
      <xdr:spPr>
        <a:xfrm>
          <a:off x="13652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65315</xdr:rowOff>
    </xdr:from>
    <xdr:to>
      <xdr:col>76</xdr:col>
      <xdr:colOff>114300</xdr:colOff>
      <xdr:row>59</xdr:row>
      <xdr:rowOff>127363</xdr:rowOff>
    </xdr:to>
    <xdr:cxnSp macro="">
      <xdr:nvCxnSpPr>
        <xdr:cNvPr id="558" name="直線コネクタ 557">
          <a:extLst>
            <a:ext uri="{FF2B5EF4-FFF2-40B4-BE49-F238E27FC236}">
              <a16:creationId xmlns:a16="http://schemas.microsoft.com/office/drawing/2014/main" id="{CB25F8D2-58B2-4CE3-9258-6A20453CDA71}"/>
            </a:ext>
          </a:extLst>
        </xdr:cNvPr>
        <xdr:cNvCxnSpPr/>
      </xdr:nvCxnSpPr>
      <xdr:spPr>
        <a:xfrm>
          <a:off x="13703300" y="1018086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37374</xdr:rowOff>
    </xdr:from>
    <xdr:to>
      <xdr:col>67</xdr:col>
      <xdr:colOff>101600</xdr:colOff>
      <xdr:row>61</xdr:row>
      <xdr:rowOff>138974</xdr:rowOff>
    </xdr:to>
    <xdr:sp macro="" textlink="">
      <xdr:nvSpPr>
        <xdr:cNvPr id="559" name="楕円 558">
          <a:extLst>
            <a:ext uri="{FF2B5EF4-FFF2-40B4-BE49-F238E27FC236}">
              <a16:creationId xmlns:a16="http://schemas.microsoft.com/office/drawing/2014/main" id="{C49F5581-7862-43A2-B882-B02277BE633C}"/>
            </a:ext>
          </a:extLst>
        </xdr:cNvPr>
        <xdr:cNvSpPr/>
      </xdr:nvSpPr>
      <xdr:spPr>
        <a:xfrm>
          <a:off x="12763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65315</xdr:rowOff>
    </xdr:from>
    <xdr:to>
      <xdr:col>71</xdr:col>
      <xdr:colOff>177800</xdr:colOff>
      <xdr:row>61</xdr:row>
      <xdr:rowOff>88174</xdr:rowOff>
    </xdr:to>
    <xdr:cxnSp macro="">
      <xdr:nvCxnSpPr>
        <xdr:cNvPr id="560" name="直線コネクタ 559">
          <a:extLst>
            <a:ext uri="{FF2B5EF4-FFF2-40B4-BE49-F238E27FC236}">
              <a16:creationId xmlns:a16="http://schemas.microsoft.com/office/drawing/2014/main" id="{E6AE19C6-CDB5-42F8-B172-9EA07E0A3D8E}"/>
            </a:ext>
          </a:extLst>
        </xdr:cNvPr>
        <xdr:cNvCxnSpPr/>
      </xdr:nvCxnSpPr>
      <xdr:spPr>
        <a:xfrm flipV="1">
          <a:off x="12814300" y="10180865"/>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a:extLst>
            <a:ext uri="{FF2B5EF4-FFF2-40B4-BE49-F238E27FC236}">
              <a16:creationId xmlns:a16="http://schemas.microsoft.com/office/drawing/2014/main" id="{10D32EE6-FD47-409A-8A7E-9AA31A8CB029}"/>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a:extLst>
            <a:ext uri="{FF2B5EF4-FFF2-40B4-BE49-F238E27FC236}">
              <a16:creationId xmlns:a16="http://schemas.microsoft.com/office/drawing/2014/main" id="{67B80103-B51C-4B23-A2E2-9D4FD8AACB66}"/>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a:extLst>
            <a:ext uri="{FF2B5EF4-FFF2-40B4-BE49-F238E27FC236}">
              <a16:creationId xmlns:a16="http://schemas.microsoft.com/office/drawing/2014/main" id="{C34A8A86-B592-48FC-88CC-E92BDE0CC2CC}"/>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a:extLst>
            <a:ext uri="{FF2B5EF4-FFF2-40B4-BE49-F238E27FC236}">
              <a16:creationId xmlns:a16="http://schemas.microsoft.com/office/drawing/2014/main" id="{A47C34B5-1AA0-4CB1-BB4D-9E47BCE9629A}"/>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65" name="n_1mainValue【学校施設】&#10;有形固定資産減価償却率">
          <a:extLst>
            <a:ext uri="{FF2B5EF4-FFF2-40B4-BE49-F238E27FC236}">
              <a16:creationId xmlns:a16="http://schemas.microsoft.com/office/drawing/2014/main" id="{9096A80E-F3FD-4E84-8422-D8197848FA33}"/>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566" name="n_2mainValue【学校施設】&#10;有形固定資産減価償却率">
          <a:extLst>
            <a:ext uri="{FF2B5EF4-FFF2-40B4-BE49-F238E27FC236}">
              <a16:creationId xmlns:a16="http://schemas.microsoft.com/office/drawing/2014/main" id="{18F260A0-EDEE-4A3F-99EC-796EDB7D0201}"/>
            </a:ext>
          </a:extLst>
        </xdr:cNvPr>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132642</xdr:rowOff>
    </xdr:from>
    <xdr:ext cx="405111" cy="259045"/>
    <xdr:sp macro="" textlink="">
      <xdr:nvSpPr>
        <xdr:cNvPr id="567" name="n_3mainValue【学校施設】&#10;有形固定資産減価償却率">
          <a:extLst>
            <a:ext uri="{FF2B5EF4-FFF2-40B4-BE49-F238E27FC236}">
              <a16:creationId xmlns:a16="http://schemas.microsoft.com/office/drawing/2014/main" id="{2FADE5DA-F764-472D-966B-83F0D416ECD2}"/>
            </a:ext>
          </a:extLst>
        </xdr:cNvPr>
        <xdr:cNvSpPr txBox="1"/>
      </xdr:nvSpPr>
      <xdr:spPr>
        <a:xfrm>
          <a:off x="13500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130101</xdr:rowOff>
    </xdr:from>
    <xdr:ext cx="405111" cy="259045"/>
    <xdr:sp macro="" textlink="">
      <xdr:nvSpPr>
        <xdr:cNvPr id="568" name="n_4mainValue【学校施設】&#10;有形固定資産減価償却率">
          <a:extLst>
            <a:ext uri="{FF2B5EF4-FFF2-40B4-BE49-F238E27FC236}">
              <a16:creationId xmlns:a16="http://schemas.microsoft.com/office/drawing/2014/main" id="{C6AB5F65-B733-4E9F-8F47-CE4EB696D0E7}"/>
            </a:ext>
          </a:extLst>
        </xdr:cNvPr>
        <xdr:cNvSpPr txBox="1"/>
      </xdr:nvSpPr>
      <xdr:spPr>
        <a:xfrm>
          <a:off x="12611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ADD73CC-ABEC-4A13-87DB-B96D7E1C7C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99CA6FF-BFD7-40F0-97CA-EBA7851802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E9EFB9E-A824-4793-A609-5DDA0E18FD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161C952-F634-45F4-949F-FBE13F6E08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3D6043E-CBC9-4017-8CCD-F7389A1778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6E052A7-054C-4168-8207-06C050A962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1012C0C-B15F-489C-A2D4-ECA15DACB5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3D15FE6-9BC1-4266-AAE3-664FB88650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3D968520-010F-4F85-BE65-CA132C043A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3765B4C-B3DA-4602-A043-468972AB4C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74B96D87-A371-41D1-B636-2B5C158BB13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B29E43C3-9F6A-4FFF-9CDE-6AD6237E6DE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4642E75D-6DA4-4588-BF85-4C572321DB3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150D43CC-2AE9-439D-9DDC-E7CA4D62401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A6DC29CE-9169-429D-BF31-8B7EC82A9A5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A78BAA48-B8E9-4B87-B948-8BE931198A0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01BB8C62-51BB-4637-8842-99550E48B77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8E59CC09-F2BF-4539-9021-3344028B281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EC33A0DF-E200-49E4-95C2-3A789CBDB2B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85174A9B-2F2C-49C5-A4C3-8301E8B38F9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5975D62F-A9BF-4DA8-9C33-F003DCE4499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56829372-7CCF-417C-8DF3-D0E61C8A6BC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136900DD-CC18-43F3-8EC2-44F97C5D9A0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670B9BF5-5C54-49EC-A1CE-0C07FD2F9D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E2A6C486-5420-4C73-8018-E0C530BA3C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A80651FF-1438-4D54-BA04-26103F35C8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a:extLst>
            <a:ext uri="{FF2B5EF4-FFF2-40B4-BE49-F238E27FC236}">
              <a16:creationId xmlns:a16="http://schemas.microsoft.com/office/drawing/2014/main" id="{27BD0441-3895-4627-A681-9C11BB67042A}"/>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a:extLst>
            <a:ext uri="{FF2B5EF4-FFF2-40B4-BE49-F238E27FC236}">
              <a16:creationId xmlns:a16="http://schemas.microsoft.com/office/drawing/2014/main" id="{9D98CCF4-950B-4E3C-A92C-D0A5BE1154C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a:extLst>
            <a:ext uri="{FF2B5EF4-FFF2-40B4-BE49-F238E27FC236}">
              <a16:creationId xmlns:a16="http://schemas.microsoft.com/office/drawing/2014/main" id="{9F5BF7B6-766A-4035-9769-90A4D4AEBC6C}"/>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a:extLst>
            <a:ext uri="{FF2B5EF4-FFF2-40B4-BE49-F238E27FC236}">
              <a16:creationId xmlns:a16="http://schemas.microsoft.com/office/drawing/2014/main" id="{8D4A5244-0F8D-443E-B524-2E49A5D3267C}"/>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a:extLst>
            <a:ext uri="{FF2B5EF4-FFF2-40B4-BE49-F238E27FC236}">
              <a16:creationId xmlns:a16="http://schemas.microsoft.com/office/drawing/2014/main" id="{42F60E7D-4C5F-490C-9AD5-D5DF34E6B766}"/>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600" name="【学校施設】&#10;一人当たり面積平均値テキスト">
          <a:extLst>
            <a:ext uri="{FF2B5EF4-FFF2-40B4-BE49-F238E27FC236}">
              <a16:creationId xmlns:a16="http://schemas.microsoft.com/office/drawing/2014/main" id="{659C1354-4CD9-49A9-88F4-45EF06BB8D24}"/>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a:extLst>
            <a:ext uri="{FF2B5EF4-FFF2-40B4-BE49-F238E27FC236}">
              <a16:creationId xmlns:a16="http://schemas.microsoft.com/office/drawing/2014/main" id="{915D5030-F964-4742-B931-133D0024B96A}"/>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a:extLst>
            <a:ext uri="{FF2B5EF4-FFF2-40B4-BE49-F238E27FC236}">
              <a16:creationId xmlns:a16="http://schemas.microsoft.com/office/drawing/2014/main" id="{E5338FB2-18A1-411E-A3F2-37A1DB6078E3}"/>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a:extLst>
            <a:ext uri="{FF2B5EF4-FFF2-40B4-BE49-F238E27FC236}">
              <a16:creationId xmlns:a16="http://schemas.microsoft.com/office/drawing/2014/main" id="{A68D8C1A-0BC8-4A44-933C-C6DF7080D223}"/>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a:extLst>
            <a:ext uri="{FF2B5EF4-FFF2-40B4-BE49-F238E27FC236}">
              <a16:creationId xmlns:a16="http://schemas.microsoft.com/office/drawing/2014/main" id="{21DB8A8B-8153-4998-806F-ACC1A581DE35}"/>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a:extLst>
            <a:ext uri="{FF2B5EF4-FFF2-40B4-BE49-F238E27FC236}">
              <a16:creationId xmlns:a16="http://schemas.microsoft.com/office/drawing/2014/main" id="{FD9CA4BC-DA2F-4E9D-B487-2984CE802FEC}"/>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AFDE9F3-70B4-421F-A0E0-EEFC057F0F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E1EDDDC-1676-4BF0-A84C-C100874CEE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AE64DAD-6152-46F6-A337-4AA2F84B79F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72EE919-D1AB-4962-93B8-C07365AF90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9BD9614-48B9-4685-A322-0D82DCADB5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32803</xdr:rowOff>
    </xdr:from>
    <xdr:to>
      <xdr:col>116</xdr:col>
      <xdr:colOff>114300</xdr:colOff>
      <xdr:row>63</xdr:row>
      <xdr:rowOff>134403</xdr:rowOff>
    </xdr:to>
    <xdr:sp macro="" textlink="">
      <xdr:nvSpPr>
        <xdr:cNvPr id="611" name="楕円 610">
          <a:extLst>
            <a:ext uri="{FF2B5EF4-FFF2-40B4-BE49-F238E27FC236}">
              <a16:creationId xmlns:a16="http://schemas.microsoft.com/office/drawing/2014/main" id="{269D83BE-FAB5-4481-9D03-92BD38993162}"/>
            </a:ext>
          </a:extLst>
        </xdr:cNvPr>
        <xdr:cNvSpPr/>
      </xdr:nvSpPr>
      <xdr:spPr>
        <a:xfrm>
          <a:off x="22110700" y="108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11230</xdr:rowOff>
    </xdr:from>
    <xdr:ext cx="469744" cy="259045"/>
    <xdr:sp macro="" textlink="">
      <xdr:nvSpPr>
        <xdr:cNvPr id="612" name="【学校施設】&#10;一人当たり面積該当値テキスト">
          <a:extLst>
            <a:ext uri="{FF2B5EF4-FFF2-40B4-BE49-F238E27FC236}">
              <a16:creationId xmlns:a16="http://schemas.microsoft.com/office/drawing/2014/main" id="{E2BA1182-08E4-46E4-9FB4-FC1D9F50D393}"/>
            </a:ext>
          </a:extLst>
        </xdr:cNvPr>
        <xdr:cNvSpPr txBox="1"/>
      </xdr:nvSpPr>
      <xdr:spPr>
        <a:xfrm>
          <a:off x="22199600" y="1081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35415</xdr:rowOff>
    </xdr:from>
    <xdr:to>
      <xdr:col>112</xdr:col>
      <xdr:colOff>38100</xdr:colOff>
      <xdr:row>63</xdr:row>
      <xdr:rowOff>137015</xdr:rowOff>
    </xdr:to>
    <xdr:sp macro="" textlink="">
      <xdr:nvSpPr>
        <xdr:cNvPr id="613" name="楕円 612">
          <a:extLst>
            <a:ext uri="{FF2B5EF4-FFF2-40B4-BE49-F238E27FC236}">
              <a16:creationId xmlns:a16="http://schemas.microsoft.com/office/drawing/2014/main" id="{3A95DE15-F438-4149-BCD5-24992E1EE49A}"/>
            </a:ext>
          </a:extLst>
        </xdr:cNvPr>
        <xdr:cNvSpPr/>
      </xdr:nvSpPr>
      <xdr:spPr>
        <a:xfrm>
          <a:off x="21272500" y="108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83603</xdr:rowOff>
    </xdr:from>
    <xdr:to>
      <xdr:col>116</xdr:col>
      <xdr:colOff>63500</xdr:colOff>
      <xdr:row>63</xdr:row>
      <xdr:rowOff>86215</xdr:rowOff>
    </xdr:to>
    <xdr:cxnSp macro="">
      <xdr:nvCxnSpPr>
        <xdr:cNvPr id="614" name="直線コネクタ 613">
          <a:extLst>
            <a:ext uri="{FF2B5EF4-FFF2-40B4-BE49-F238E27FC236}">
              <a16:creationId xmlns:a16="http://schemas.microsoft.com/office/drawing/2014/main" id="{B6BD11EC-19EB-4F69-B920-FB384E347E27}"/>
            </a:ext>
          </a:extLst>
        </xdr:cNvPr>
        <xdr:cNvCxnSpPr/>
      </xdr:nvCxnSpPr>
      <xdr:spPr>
        <a:xfrm flipV="1">
          <a:off x="21323300" y="10884953"/>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37374</xdr:rowOff>
    </xdr:from>
    <xdr:to>
      <xdr:col>107</xdr:col>
      <xdr:colOff>101600</xdr:colOff>
      <xdr:row>63</xdr:row>
      <xdr:rowOff>138974</xdr:rowOff>
    </xdr:to>
    <xdr:sp macro="" textlink="">
      <xdr:nvSpPr>
        <xdr:cNvPr id="615" name="楕円 614">
          <a:extLst>
            <a:ext uri="{FF2B5EF4-FFF2-40B4-BE49-F238E27FC236}">
              <a16:creationId xmlns:a16="http://schemas.microsoft.com/office/drawing/2014/main" id="{148F0723-F2E4-42A5-A6E8-24898764B561}"/>
            </a:ext>
          </a:extLst>
        </xdr:cNvPr>
        <xdr:cNvSpPr/>
      </xdr:nvSpPr>
      <xdr:spPr>
        <a:xfrm>
          <a:off x="20383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86215</xdr:rowOff>
    </xdr:from>
    <xdr:to>
      <xdr:col>111</xdr:col>
      <xdr:colOff>177800</xdr:colOff>
      <xdr:row>63</xdr:row>
      <xdr:rowOff>88174</xdr:rowOff>
    </xdr:to>
    <xdr:cxnSp macro="">
      <xdr:nvCxnSpPr>
        <xdr:cNvPr id="616" name="直線コネクタ 615">
          <a:extLst>
            <a:ext uri="{FF2B5EF4-FFF2-40B4-BE49-F238E27FC236}">
              <a16:creationId xmlns:a16="http://schemas.microsoft.com/office/drawing/2014/main" id="{6328D561-AF76-4D9E-93D0-E7AE190923C9}"/>
            </a:ext>
          </a:extLst>
        </xdr:cNvPr>
        <xdr:cNvCxnSpPr/>
      </xdr:nvCxnSpPr>
      <xdr:spPr>
        <a:xfrm flipV="1">
          <a:off x="20434300" y="1088756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43906</xdr:rowOff>
    </xdr:from>
    <xdr:to>
      <xdr:col>102</xdr:col>
      <xdr:colOff>165100</xdr:colOff>
      <xdr:row>63</xdr:row>
      <xdr:rowOff>145506</xdr:rowOff>
    </xdr:to>
    <xdr:sp macro="" textlink="">
      <xdr:nvSpPr>
        <xdr:cNvPr id="617" name="楕円 616">
          <a:extLst>
            <a:ext uri="{FF2B5EF4-FFF2-40B4-BE49-F238E27FC236}">
              <a16:creationId xmlns:a16="http://schemas.microsoft.com/office/drawing/2014/main" id="{7D6E8294-42D1-4F30-9B6B-31DCE35FB50E}"/>
            </a:ext>
          </a:extLst>
        </xdr:cNvPr>
        <xdr:cNvSpPr/>
      </xdr:nvSpPr>
      <xdr:spPr>
        <a:xfrm>
          <a:off x="19494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88174</xdr:rowOff>
    </xdr:from>
    <xdr:to>
      <xdr:col>107</xdr:col>
      <xdr:colOff>50800</xdr:colOff>
      <xdr:row>63</xdr:row>
      <xdr:rowOff>94706</xdr:rowOff>
    </xdr:to>
    <xdr:cxnSp macro="">
      <xdr:nvCxnSpPr>
        <xdr:cNvPr id="618" name="直線コネクタ 617">
          <a:extLst>
            <a:ext uri="{FF2B5EF4-FFF2-40B4-BE49-F238E27FC236}">
              <a16:creationId xmlns:a16="http://schemas.microsoft.com/office/drawing/2014/main" id="{13C37CA4-D99F-46BC-8F51-2855B8A059E0}"/>
            </a:ext>
          </a:extLst>
        </xdr:cNvPr>
        <xdr:cNvCxnSpPr/>
      </xdr:nvCxnSpPr>
      <xdr:spPr>
        <a:xfrm flipV="1">
          <a:off x="19545300" y="108895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21046</xdr:rowOff>
    </xdr:from>
    <xdr:to>
      <xdr:col>98</xdr:col>
      <xdr:colOff>38100</xdr:colOff>
      <xdr:row>62</xdr:row>
      <xdr:rowOff>122646</xdr:rowOff>
    </xdr:to>
    <xdr:sp macro="" textlink="">
      <xdr:nvSpPr>
        <xdr:cNvPr id="619" name="楕円 618">
          <a:extLst>
            <a:ext uri="{FF2B5EF4-FFF2-40B4-BE49-F238E27FC236}">
              <a16:creationId xmlns:a16="http://schemas.microsoft.com/office/drawing/2014/main" id="{5675D80D-FEF6-410F-A5DD-84879BBC322D}"/>
            </a:ext>
          </a:extLst>
        </xdr:cNvPr>
        <xdr:cNvSpPr/>
      </xdr:nvSpPr>
      <xdr:spPr>
        <a:xfrm>
          <a:off x="18605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71846</xdr:rowOff>
    </xdr:from>
    <xdr:to>
      <xdr:col>102</xdr:col>
      <xdr:colOff>114300</xdr:colOff>
      <xdr:row>63</xdr:row>
      <xdr:rowOff>94706</xdr:rowOff>
    </xdr:to>
    <xdr:cxnSp macro="">
      <xdr:nvCxnSpPr>
        <xdr:cNvPr id="620" name="直線コネクタ 619">
          <a:extLst>
            <a:ext uri="{FF2B5EF4-FFF2-40B4-BE49-F238E27FC236}">
              <a16:creationId xmlns:a16="http://schemas.microsoft.com/office/drawing/2014/main" id="{77B2D7FE-8553-4CFD-9DFF-7171C720C53D}"/>
            </a:ext>
          </a:extLst>
        </xdr:cNvPr>
        <xdr:cNvCxnSpPr/>
      </xdr:nvCxnSpPr>
      <xdr:spPr>
        <a:xfrm>
          <a:off x="18656300" y="10701746"/>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621" name="n_1aveValue【学校施設】&#10;一人当たり面積">
          <a:extLst>
            <a:ext uri="{FF2B5EF4-FFF2-40B4-BE49-F238E27FC236}">
              <a16:creationId xmlns:a16="http://schemas.microsoft.com/office/drawing/2014/main" id="{1DCE3B30-01B1-43B9-AE29-F5CE14A34D9A}"/>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622" name="n_2aveValue【学校施設】&#10;一人当たり面積">
          <a:extLst>
            <a:ext uri="{FF2B5EF4-FFF2-40B4-BE49-F238E27FC236}">
              <a16:creationId xmlns:a16="http://schemas.microsoft.com/office/drawing/2014/main" id="{89ABB078-5D92-49CD-8863-C278B1057C82}"/>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a:extLst>
            <a:ext uri="{FF2B5EF4-FFF2-40B4-BE49-F238E27FC236}">
              <a16:creationId xmlns:a16="http://schemas.microsoft.com/office/drawing/2014/main" id="{36266A39-7024-41C1-A479-7E79012CA5BB}"/>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a:extLst>
            <a:ext uri="{FF2B5EF4-FFF2-40B4-BE49-F238E27FC236}">
              <a16:creationId xmlns:a16="http://schemas.microsoft.com/office/drawing/2014/main" id="{AD1E9A8E-3393-45EC-A576-1987D7969698}"/>
            </a:ext>
          </a:extLst>
        </xdr:cNvPr>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128142</xdr:rowOff>
    </xdr:from>
    <xdr:ext cx="469744" cy="259045"/>
    <xdr:sp macro="" textlink="">
      <xdr:nvSpPr>
        <xdr:cNvPr id="625" name="n_1mainValue【学校施設】&#10;一人当たり面積">
          <a:extLst>
            <a:ext uri="{FF2B5EF4-FFF2-40B4-BE49-F238E27FC236}">
              <a16:creationId xmlns:a16="http://schemas.microsoft.com/office/drawing/2014/main" id="{2A0C8E29-9EE0-4858-9250-0A4FED9BF05A}"/>
            </a:ext>
          </a:extLst>
        </xdr:cNvPr>
        <xdr:cNvSpPr txBox="1"/>
      </xdr:nvSpPr>
      <xdr:spPr>
        <a:xfrm>
          <a:off x="21075727" y="1092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130101</xdr:rowOff>
    </xdr:from>
    <xdr:ext cx="469744" cy="259045"/>
    <xdr:sp macro="" textlink="">
      <xdr:nvSpPr>
        <xdr:cNvPr id="626" name="n_2mainValue【学校施設】&#10;一人当たり面積">
          <a:extLst>
            <a:ext uri="{FF2B5EF4-FFF2-40B4-BE49-F238E27FC236}">
              <a16:creationId xmlns:a16="http://schemas.microsoft.com/office/drawing/2014/main" id="{6CEAAA43-9DC2-4A25-BBC8-8567C178FE34}"/>
            </a:ext>
          </a:extLst>
        </xdr:cNvPr>
        <xdr:cNvSpPr txBox="1"/>
      </xdr:nvSpPr>
      <xdr:spPr>
        <a:xfrm>
          <a:off x="20199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136633</xdr:rowOff>
    </xdr:from>
    <xdr:ext cx="469744" cy="259045"/>
    <xdr:sp macro="" textlink="">
      <xdr:nvSpPr>
        <xdr:cNvPr id="627" name="n_3mainValue【学校施設】&#10;一人当たり面積">
          <a:extLst>
            <a:ext uri="{FF2B5EF4-FFF2-40B4-BE49-F238E27FC236}">
              <a16:creationId xmlns:a16="http://schemas.microsoft.com/office/drawing/2014/main" id="{B3B6D970-3940-45BC-A48D-71B25A3E646D}"/>
            </a:ext>
          </a:extLst>
        </xdr:cNvPr>
        <xdr:cNvSpPr txBox="1"/>
      </xdr:nvSpPr>
      <xdr:spPr>
        <a:xfrm>
          <a:off x="193104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139173</xdr:rowOff>
    </xdr:from>
    <xdr:ext cx="469744" cy="259045"/>
    <xdr:sp macro="" textlink="">
      <xdr:nvSpPr>
        <xdr:cNvPr id="628" name="n_4mainValue【学校施設】&#10;一人当たり面積">
          <a:extLst>
            <a:ext uri="{FF2B5EF4-FFF2-40B4-BE49-F238E27FC236}">
              <a16:creationId xmlns:a16="http://schemas.microsoft.com/office/drawing/2014/main" id="{188095A6-276D-4507-997F-1377DA44A771}"/>
            </a:ext>
          </a:extLst>
        </xdr:cNvPr>
        <xdr:cNvSpPr txBox="1"/>
      </xdr:nvSpPr>
      <xdr:spPr>
        <a:xfrm>
          <a:off x="184214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2B87B32E-DD88-4EC9-BAC4-45C477009F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1501BA5B-B9C8-4053-AF14-8C5B355A2A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EC88061-F238-450C-B80F-EA43146212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F12FF9FA-DA4C-4291-BB01-1097EAE9E8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1443EA23-FFA3-46FE-B26F-98C4706A48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6531BA45-7331-494A-9D66-65ECAF732F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4B72948D-ECA8-463E-B197-EC80053DCB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6DE50573-49E9-457D-9D95-18E868D49E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44B8DC0F-A84D-43DF-B466-50A4B69124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95968329-A32E-4CA7-B875-F4DDA4D7C1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EAB5F179-B4A3-44C8-813B-FF1FC8803C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74C8C445-74B7-45D6-89D0-C34DF69433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76C2DE67-D994-4A03-B66F-E8C739870A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804299A8-E259-4404-9F7B-1AE0E25BAF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485A4BEE-D3B9-4C3F-AF28-5447F831E9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264777EC-FF47-4F12-83AC-63A2F2154B5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6DB02E46-B78A-4004-AF3D-AAEF242DEA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B4AFD7E6-B0B8-4FBE-B0C1-2A7F96A2C8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CD1182EA-994C-49B1-8142-630FB22F73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E5DC3C44-498B-4A26-914C-54FFAB6C747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21DC918C-AB82-4956-80CE-3ECD3FDD02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FC3C53FC-0FCB-49DF-92CC-3A56AA5710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37B219AC-AE7D-4963-8DA1-4370113E64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D4E94C68-3BCB-43DD-855B-C7D6D0CBA6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64E92346-5D51-4D78-9AD4-989D2E43A0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42753F18-DC20-4419-AE1B-B837B8D1F4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2405CE1B-76F1-46E0-913B-4B99E9D985E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A7D7A101-A073-4C9F-926A-493A6FD75DA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EBBBC9EA-D1E5-44F1-B2A8-2A1558CB4F4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B16F64B8-05F9-4129-9BC0-477D81A2782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D836C1F2-172E-4467-91B6-9397DB395E5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66E091AF-55B1-4E84-9D3C-A23762D0E05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0BB1B7FA-11D9-4E58-9310-DA8A537240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7A5191DB-61FB-4E00-B21C-1AC5D73573C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B68B4CE3-0223-46A8-A128-898B9E2FD93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5A025888-0464-40EA-8B59-8D36E85315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a:extLst>
            <a:ext uri="{FF2B5EF4-FFF2-40B4-BE49-F238E27FC236}">
              <a16:creationId xmlns:a16="http://schemas.microsoft.com/office/drawing/2014/main" id="{490EDAE3-D4D1-49CD-A81B-322844A5048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7727D9E6-0DCC-44BA-95F5-89EFFD90C7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E6E93901-1FAE-4915-9819-0A680BD6A4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a:extLst>
            <a:ext uri="{FF2B5EF4-FFF2-40B4-BE49-F238E27FC236}">
              <a16:creationId xmlns:a16="http://schemas.microsoft.com/office/drawing/2014/main" id="{9907CD11-5A31-4A3C-BDEB-4AF23B759AC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a:extLst>
            <a:ext uri="{FF2B5EF4-FFF2-40B4-BE49-F238E27FC236}">
              <a16:creationId xmlns:a16="http://schemas.microsoft.com/office/drawing/2014/main" id="{D3FF832C-449F-4969-96D8-FCEADBBEB2E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a:extLst>
            <a:ext uri="{FF2B5EF4-FFF2-40B4-BE49-F238E27FC236}">
              <a16:creationId xmlns:a16="http://schemas.microsoft.com/office/drawing/2014/main" id="{FF2DDAF4-094E-4F55-BB00-A9A21D2A93E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a:extLst>
            <a:ext uri="{FF2B5EF4-FFF2-40B4-BE49-F238E27FC236}">
              <a16:creationId xmlns:a16="http://schemas.microsoft.com/office/drawing/2014/main" id="{0AEEB925-5F31-4539-8B34-ABD4F8DBE97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a:extLst>
            <a:ext uri="{FF2B5EF4-FFF2-40B4-BE49-F238E27FC236}">
              <a16:creationId xmlns:a16="http://schemas.microsoft.com/office/drawing/2014/main" id="{8B51DD34-A1D3-46A7-990C-5EC0C656573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73" name="【公民館】&#10;有形固定資産減価償却率平均値テキスト">
          <a:extLst>
            <a:ext uri="{FF2B5EF4-FFF2-40B4-BE49-F238E27FC236}">
              <a16:creationId xmlns:a16="http://schemas.microsoft.com/office/drawing/2014/main" id="{B761DF44-C0CA-4682-B6FD-B4E8F73527CF}"/>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4" name="フローチャート: 判断 673">
          <a:extLst>
            <a:ext uri="{FF2B5EF4-FFF2-40B4-BE49-F238E27FC236}">
              <a16:creationId xmlns:a16="http://schemas.microsoft.com/office/drawing/2014/main" id="{7607CDA8-C7B5-49BD-A7B2-BD66A73E29B3}"/>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5" name="フローチャート: 判断 674">
          <a:extLst>
            <a:ext uri="{FF2B5EF4-FFF2-40B4-BE49-F238E27FC236}">
              <a16:creationId xmlns:a16="http://schemas.microsoft.com/office/drawing/2014/main" id="{652310F4-5F73-4165-9C52-0E92287D11D7}"/>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6360F7FD-43A3-4084-A4A1-7EEF0EDBADA7}"/>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7" name="フローチャート: 判断 676">
          <a:extLst>
            <a:ext uri="{FF2B5EF4-FFF2-40B4-BE49-F238E27FC236}">
              <a16:creationId xmlns:a16="http://schemas.microsoft.com/office/drawing/2014/main" id="{4F0744F7-CF95-4D82-A713-FA6441B992D0}"/>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8" name="フローチャート: 判断 677">
          <a:extLst>
            <a:ext uri="{FF2B5EF4-FFF2-40B4-BE49-F238E27FC236}">
              <a16:creationId xmlns:a16="http://schemas.microsoft.com/office/drawing/2014/main" id="{D46F7826-AEF9-4555-80EF-4CE40BBAFE2D}"/>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13C13F5-6CAD-4433-9DB1-2B8F0A4720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B3AD078-ACB4-40CE-889D-7012A8472B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45CD896-1DDA-485F-A51C-EB3578763D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A816317-8F4E-4A53-8B39-FC23242447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F51935B-E0FC-441E-93AA-C099FF3A60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684" name="楕円 683">
          <a:extLst>
            <a:ext uri="{FF2B5EF4-FFF2-40B4-BE49-F238E27FC236}">
              <a16:creationId xmlns:a16="http://schemas.microsoft.com/office/drawing/2014/main" id="{F2800AE5-FEBD-416D-AA69-B456182137AB}"/>
            </a:ext>
          </a:extLst>
        </xdr:cNvPr>
        <xdr:cNvSpPr/>
      </xdr:nvSpPr>
      <xdr:spPr>
        <a:xfrm>
          <a:off x="162687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100347</xdr:rowOff>
    </xdr:from>
    <xdr:ext cx="405111" cy="259045"/>
    <xdr:sp macro="" textlink="">
      <xdr:nvSpPr>
        <xdr:cNvPr id="685" name="【公民館】&#10;有形固定資産減価償却率該当値テキスト">
          <a:extLst>
            <a:ext uri="{FF2B5EF4-FFF2-40B4-BE49-F238E27FC236}">
              <a16:creationId xmlns:a16="http://schemas.microsoft.com/office/drawing/2014/main" id="{A49F4BBF-8C35-49BC-9667-B9219E448DBE}"/>
            </a:ext>
          </a:extLst>
        </xdr:cNvPr>
        <xdr:cNvSpPr txBox="1"/>
      </xdr:nvSpPr>
      <xdr:spPr>
        <a:xfrm>
          <a:off x="16357600"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80011</xdr:rowOff>
    </xdr:from>
    <xdr:to>
      <xdr:col>81</xdr:col>
      <xdr:colOff>101600</xdr:colOff>
      <xdr:row>105</xdr:row>
      <xdr:rowOff>10161</xdr:rowOff>
    </xdr:to>
    <xdr:sp macro="" textlink="">
      <xdr:nvSpPr>
        <xdr:cNvPr id="686" name="楕円 685">
          <a:extLst>
            <a:ext uri="{FF2B5EF4-FFF2-40B4-BE49-F238E27FC236}">
              <a16:creationId xmlns:a16="http://schemas.microsoft.com/office/drawing/2014/main" id="{FD9D5680-457A-4902-8808-2EF750C1F05B}"/>
            </a:ext>
          </a:extLst>
        </xdr:cNvPr>
        <xdr:cNvSpPr/>
      </xdr:nvSpPr>
      <xdr:spPr>
        <a:xfrm>
          <a:off x="15430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130811</xdr:rowOff>
    </xdr:from>
    <xdr:to>
      <xdr:col>85</xdr:col>
      <xdr:colOff>127000</xdr:colOff>
      <xdr:row>105</xdr:row>
      <xdr:rowOff>1270</xdr:rowOff>
    </xdr:to>
    <xdr:cxnSp macro="">
      <xdr:nvCxnSpPr>
        <xdr:cNvPr id="687" name="直線コネクタ 686">
          <a:extLst>
            <a:ext uri="{FF2B5EF4-FFF2-40B4-BE49-F238E27FC236}">
              <a16:creationId xmlns:a16="http://schemas.microsoft.com/office/drawing/2014/main" id="{D3F1B37F-17D8-41C9-8831-A058C99C695B}"/>
            </a:ext>
          </a:extLst>
        </xdr:cNvPr>
        <xdr:cNvCxnSpPr/>
      </xdr:nvCxnSpPr>
      <xdr:spPr>
        <a:xfrm>
          <a:off x="15481300" y="179616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38100</xdr:rowOff>
    </xdr:from>
    <xdr:to>
      <xdr:col>76</xdr:col>
      <xdr:colOff>165100</xdr:colOff>
      <xdr:row>104</xdr:row>
      <xdr:rowOff>139700</xdr:rowOff>
    </xdr:to>
    <xdr:sp macro="" textlink="">
      <xdr:nvSpPr>
        <xdr:cNvPr id="688" name="楕円 687">
          <a:extLst>
            <a:ext uri="{FF2B5EF4-FFF2-40B4-BE49-F238E27FC236}">
              <a16:creationId xmlns:a16="http://schemas.microsoft.com/office/drawing/2014/main" id="{A426A8AC-E0AC-41FF-87C2-9500F6ABA861}"/>
            </a:ext>
          </a:extLst>
        </xdr:cNvPr>
        <xdr:cNvSpPr/>
      </xdr:nvSpPr>
      <xdr:spPr>
        <a:xfrm>
          <a:off x="14541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88900</xdr:rowOff>
    </xdr:from>
    <xdr:to>
      <xdr:col>81</xdr:col>
      <xdr:colOff>50800</xdr:colOff>
      <xdr:row>104</xdr:row>
      <xdr:rowOff>130811</xdr:rowOff>
    </xdr:to>
    <xdr:cxnSp macro="">
      <xdr:nvCxnSpPr>
        <xdr:cNvPr id="689" name="直線コネクタ 688">
          <a:extLst>
            <a:ext uri="{FF2B5EF4-FFF2-40B4-BE49-F238E27FC236}">
              <a16:creationId xmlns:a16="http://schemas.microsoft.com/office/drawing/2014/main" id="{A7C439B1-E13A-4AE3-B6FF-84AF65921532}"/>
            </a:ext>
          </a:extLst>
        </xdr:cNvPr>
        <xdr:cNvCxnSpPr/>
      </xdr:nvCxnSpPr>
      <xdr:spPr>
        <a:xfrm>
          <a:off x="14592300" y="17919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167639</xdr:rowOff>
    </xdr:from>
    <xdr:to>
      <xdr:col>72</xdr:col>
      <xdr:colOff>38100</xdr:colOff>
      <xdr:row>104</xdr:row>
      <xdr:rowOff>97789</xdr:rowOff>
    </xdr:to>
    <xdr:sp macro="" textlink="">
      <xdr:nvSpPr>
        <xdr:cNvPr id="690" name="楕円 689">
          <a:extLst>
            <a:ext uri="{FF2B5EF4-FFF2-40B4-BE49-F238E27FC236}">
              <a16:creationId xmlns:a16="http://schemas.microsoft.com/office/drawing/2014/main" id="{D08B5A4F-587A-4528-913C-CD382FD6DD82}"/>
            </a:ext>
          </a:extLst>
        </xdr:cNvPr>
        <xdr:cNvSpPr/>
      </xdr:nvSpPr>
      <xdr:spPr>
        <a:xfrm>
          <a:off x="136525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46989</xdr:rowOff>
    </xdr:from>
    <xdr:to>
      <xdr:col>76</xdr:col>
      <xdr:colOff>114300</xdr:colOff>
      <xdr:row>104</xdr:row>
      <xdr:rowOff>88900</xdr:rowOff>
    </xdr:to>
    <xdr:cxnSp macro="">
      <xdr:nvCxnSpPr>
        <xdr:cNvPr id="691" name="直線コネクタ 690">
          <a:extLst>
            <a:ext uri="{FF2B5EF4-FFF2-40B4-BE49-F238E27FC236}">
              <a16:creationId xmlns:a16="http://schemas.microsoft.com/office/drawing/2014/main" id="{3969FCC7-2C98-4DF4-9FAC-05C58CE7E94B}"/>
            </a:ext>
          </a:extLst>
        </xdr:cNvPr>
        <xdr:cNvCxnSpPr/>
      </xdr:nvCxnSpPr>
      <xdr:spPr>
        <a:xfrm>
          <a:off x="13703300" y="17877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86361</xdr:rowOff>
    </xdr:from>
    <xdr:to>
      <xdr:col>67</xdr:col>
      <xdr:colOff>101600</xdr:colOff>
      <xdr:row>106</xdr:row>
      <xdr:rowOff>16511</xdr:rowOff>
    </xdr:to>
    <xdr:sp macro="" textlink="">
      <xdr:nvSpPr>
        <xdr:cNvPr id="692" name="楕円 691">
          <a:extLst>
            <a:ext uri="{FF2B5EF4-FFF2-40B4-BE49-F238E27FC236}">
              <a16:creationId xmlns:a16="http://schemas.microsoft.com/office/drawing/2014/main" id="{21ED6F43-E5C8-4B20-843C-887AE45B6693}"/>
            </a:ext>
          </a:extLst>
        </xdr:cNvPr>
        <xdr:cNvSpPr/>
      </xdr:nvSpPr>
      <xdr:spPr>
        <a:xfrm>
          <a:off x="1276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46989</xdr:rowOff>
    </xdr:from>
    <xdr:to>
      <xdr:col>71</xdr:col>
      <xdr:colOff>177800</xdr:colOff>
      <xdr:row>105</xdr:row>
      <xdr:rowOff>137161</xdr:rowOff>
    </xdr:to>
    <xdr:cxnSp macro="">
      <xdr:nvCxnSpPr>
        <xdr:cNvPr id="693" name="直線コネクタ 692">
          <a:extLst>
            <a:ext uri="{FF2B5EF4-FFF2-40B4-BE49-F238E27FC236}">
              <a16:creationId xmlns:a16="http://schemas.microsoft.com/office/drawing/2014/main" id="{E21CCC9D-0E91-4D45-8319-42D1BAA0AA96}"/>
            </a:ext>
          </a:extLst>
        </xdr:cNvPr>
        <xdr:cNvCxnSpPr/>
      </xdr:nvCxnSpPr>
      <xdr:spPr>
        <a:xfrm flipV="1">
          <a:off x="12814300" y="17877789"/>
          <a:ext cx="889000" cy="2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694" name="n_1aveValue【公民館】&#10;有形固定資産減価償却率">
          <a:extLst>
            <a:ext uri="{FF2B5EF4-FFF2-40B4-BE49-F238E27FC236}">
              <a16:creationId xmlns:a16="http://schemas.microsoft.com/office/drawing/2014/main" id="{2E64C7BB-D585-49FB-9FE6-8CB0577E5BFD}"/>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5" name="n_2aveValue【公民館】&#10;有形固定資産減価償却率">
          <a:extLst>
            <a:ext uri="{FF2B5EF4-FFF2-40B4-BE49-F238E27FC236}">
              <a16:creationId xmlns:a16="http://schemas.microsoft.com/office/drawing/2014/main" id="{D427731A-C95A-4219-A124-2061483E73FD}"/>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96" name="n_3aveValue【公民館】&#10;有形固定資産減価償却率">
          <a:extLst>
            <a:ext uri="{FF2B5EF4-FFF2-40B4-BE49-F238E27FC236}">
              <a16:creationId xmlns:a16="http://schemas.microsoft.com/office/drawing/2014/main" id="{85D7138C-66E4-4269-BEB6-5252B4581F2D}"/>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97" name="n_4aveValue【公民館】&#10;有形固定資産減価償却率">
          <a:extLst>
            <a:ext uri="{FF2B5EF4-FFF2-40B4-BE49-F238E27FC236}">
              <a16:creationId xmlns:a16="http://schemas.microsoft.com/office/drawing/2014/main" id="{23BF43A3-CBD3-4EB0-BC51-62A2BD28027F}"/>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26688</xdr:rowOff>
    </xdr:from>
    <xdr:ext cx="405111" cy="259045"/>
    <xdr:sp macro="" textlink="">
      <xdr:nvSpPr>
        <xdr:cNvPr id="698" name="n_1mainValue【公民館】&#10;有形固定資産減価償却率">
          <a:extLst>
            <a:ext uri="{FF2B5EF4-FFF2-40B4-BE49-F238E27FC236}">
              <a16:creationId xmlns:a16="http://schemas.microsoft.com/office/drawing/2014/main" id="{BAD1DC61-309D-4F7C-B341-83E4B420AF1A}"/>
            </a:ext>
          </a:extLst>
        </xdr:cNvPr>
        <xdr:cNvSpPr txBox="1"/>
      </xdr:nvSpPr>
      <xdr:spPr>
        <a:xfrm>
          <a:off x="15266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156227</xdr:rowOff>
    </xdr:from>
    <xdr:ext cx="405111" cy="259045"/>
    <xdr:sp macro="" textlink="">
      <xdr:nvSpPr>
        <xdr:cNvPr id="699" name="n_2mainValue【公民館】&#10;有形固定資産減価償却率">
          <a:extLst>
            <a:ext uri="{FF2B5EF4-FFF2-40B4-BE49-F238E27FC236}">
              <a16:creationId xmlns:a16="http://schemas.microsoft.com/office/drawing/2014/main" id="{16659070-9071-456A-AA64-F0E290852B76}"/>
            </a:ext>
          </a:extLst>
        </xdr:cNvPr>
        <xdr:cNvSpPr txBox="1"/>
      </xdr:nvSpPr>
      <xdr:spPr>
        <a:xfrm>
          <a:off x="14389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114316</xdr:rowOff>
    </xdr:from>
    <xdr:ext cx="405111" cy="259045"/>
    <xdr:sp macro="" textlink="">
      <xdr:nvSpPr>
        <xdr:cNvPr id="700" name="n_3mainValue【公民館】&#10;有形固定資産減価償却率">
          <a:extLst>
            <a:ext uri="{FF2B5EF4-FFF2-40B4-BE49-F238E27FC236}">
              <a16:creationId xmlns:a16="http://schemas.microsoft.com/office/drawing/2014/main" id="{464C2BE0-FBA9-4C97-8533-22981F7A9D85}"/>
            </a:ext>
          </a:extLst>
        </xdr:cNvPr>
        <xdr:cNvSpPr txBox="1"/>
      </xdr:nvSpPr>
      <xdr:spPr>
        <a:xfrm>
          <a:off x="13500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7638</xdr:rowOff>
    </xdr:from>
    <xdr:ext cx="405111" cy="259045"/>
    <xdr:sp macro="" textlink="">
      <xdr:nvSpPr>
        <xdr:cNvPr id="701" name="n_4mainValue【公民館】&#10;有形固定資産減価償却率">
          <a:extLst>
            <a:ext uri="{FF2B5EF4-FFF2-40B4-BE49-F238E27FC236}">
              <a16:creationId xmlns:a16="http://schemas.microsoft.com/office/drawing/2014/main" id="{E88D7392-BF88-4B45-A00F-E2BAE5C2A14D}"/>
            </a:ext>
          </a:extLst>
        </xdr:cNvPr>
        <xdr:cNvSpPr txBox="1"/>
      </xdr:nvSpPr>
      <xdr:spPr>
        <a:xfrm>
          <a:off x="12611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A4B3CCAC-669D-47EB-9BD6-16C9862D4C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3761C222-729D-44C5-B24F-D8E8C2E0E5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516444A5-1671-4730-B714-3AC23C6092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62EE7BE7-B2DE-411F-9EE3-DC5076AC62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AAB6C9B-7295-4DE9-9337-C0B6942AC1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94DA7D99-E1C3-4626-95BB-44E5490A42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E5081F29-7D97-4506-8F29-77B521EFAF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E9E6BE60-2788-4FAB-B540-8AF1FEB650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6A6E3C8C-9F01-4A4E-84A2-9E2B4031D4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BCBF0122-CCF8-4090-BAFC-D2984885AD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F9279E1A-C424-4643-A027-D2513490E45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D57AE204-468A-4FA1-92F1-E2E9C39ABE2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DC3B0C35-A84E-4379-BF7B-64ED8F690A8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926BBFA4-86B7-467F-A169-04CCBC7AF2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0B60D792-B8B6-478E-AB83-56280595B99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40543FF5-5B9B-4867-97CA-295C0D90C9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F8969E34-5085-4C97-8CAD-7AB9495D09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152E30EC-9AD1-49E2-9547-70CF5D0AD8A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AF943026-14F9-4000-83E7-740223D1FF0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4A94738F-F235-455C-926E-5F38070FE43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505B43EF-6658-4CDB-A836-002E6711835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EAC2FBEB-6085-4A6D-84F2-4278BAA91F0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8EE744C5-B296-415F-808F-A9D2019535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C88B97C6-158B-4E78-A7BB-B76EACD150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C6941633-C87A-4EC8-9159-0172100B9C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7" name="直線コネクタ 726">
          <a:extLst>
            <a:ext uri="{FF2B5EF4-FFF2-40B4-BE49-F238E27FC236}">
              <a16:creationId xmlns:a16="http://schemas.microsoft.com/office/drawing/2014/main" id="{241DDE79-6D09-4710-8BAF-CD130DD7A571}"/>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8" name="【公民館】&#10;一人当たり面積最小値テキスト">
          <a:extLst>
            <a:ext uri="{FF2B5EF4-FFF2-40B4-BE49-F238E27FC236}">
              <a16:creationId xmlns:a16="http://schemas.microsoft.com/office/drawing/2014/main" id="{DA8BEEEE-5219-4B94-945E-623E9C18EE9F}"/>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9" name="直線コネクタ 728">
          <a:extLst>
            <a:ext uri="{FF2B5EF4-FFF2-40B4-BE49-F238E27FC236}">
              <a16:creationId xmlns:a16="http://schemas.microsoft.com/office/drawing/2014/main" id="{DE0AFE74-A4CE-489C-B130-3AF63023FA42}"/>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30" name="【公民館】&#10;一人当たり面積最大値テキスト">
          <a:extLst>
            <a:ext uri="{FF2B5EF4-FFF2-40B4-BE49-F238E27FC236}">
              <a16:creationId xmlns:a16="http://schemas.microsoft.com/office/drawing/2014/main" id="{99642A41-EAD5-4A84-B7B8-4FFDCFADD739}"/>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31" name="直線コネクタ 730">
          <a:extLst>
            <a:ext uri="{FF2B5EF4-FFF2-40B4-BE49-F238E27FC236}">
              <a16:creationId xmlns:a16="http://schemas.microsoft.com/office/drawing/2014/main" id="{CCE0E344-4C39-459F-ACEF-7D41D6333BAE}"/>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32" name="【公民館】&#10;一人当たり面積平均値テキスト">
          <a:extLst>
            <a:ext uri="{FF2B5EF4-FFF2-40B4-BE49-F238E27FC236}">
              <a16:creationId xmlns:a16="http://schemas.microsoft.com/office/drawing/2014/main" id="{78C3551B-DA68-4004-9759-2FCBDA03AE2A}"/>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3" name="フローチャート: 判断 732">
          <a:extLst>
            <a:ext uri="{FF2B5EF4-FFF2-40B4-BE49-F238E27FC236}">
              <a16:creationId xmlns:a16="http://schemas.microsoft.com/office/drawing/2014/main" id="{11BCB0E2-0F9E-40B4-9C3A-EFBA85D61CB7}"/>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4" name="フローチャート: 判断 733">
          <a:extLst>
            <a:ext uri="{FF2B5EF4-FFF2-40B4-BE49-F238E27FC236}">
              <a16:creationId xmlns:a16="http://schemas.microsoft.com/office/drawing/2014/main" id="{BB220C60-91FA-4B11-A0D3-164607C74CFF}"/>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a:extLst>
            <a:ext uri="{FF2B5EF4-FFF2-40B4-BE49-F238E27FC236}">
              <a16:creationId xmlns:a16="http://schemas.microsoft.com/office/drawing/2014/main" id="{6C0BE6C5-AB64-460A-BE79-9AF07B0098E8}"/>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6" name="フローチャート: 判断 735">
          <a:extLst>
            <a:ext uri="{FF2B5EF4-FFF2-40B4-BE49-F238E27FC236}">
              <a16:creationId xmlns:a16="http://schemas.microsoft.com/office/drawing/2014/main" id="{357B7D9B-F3A0-4D3D-83EA-67A48DDF6F39}"/>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7" name="フローチャート: 判断 736">
          <a:extLst>
            <a:ext uri="{FF2B5EF4-FFF2-40B4-BE49-F238E27FC236}">
              <a16:creationId xmlns:a16="http://schemas.microsoft.com/office/drawing/2014/main" id="{1381C32C-1C1E-4252-983F-C79EE543B413}"/>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A5E745C-EAFD-485F-B750-74F8B75D83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82016EC-E8B7-4226-9695-6FB623BF86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FB0B147-EB1A-4C46-B870-A80A44CB9E7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405CECF-887C-4355-9185-18DBC344CA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0F766C3-D1D2-42A7-9C16-90F7E50F35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43" name="楕円 742">
          <a:extLst>
            <a:ext uri="{FF2B5EF4-FFF2-40B4-BE49-F238E27FC236}">
              <a16:creationId xmlns:a16="http://schemas.microsoft.com/office/drawing/2014/main" id="{C5079E30-796A-47DB-B092-BCACA8F792F3}"/>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44" name="【公民館】&#10;一人当たり面積該当値テキスト">
          <a:extLst>
            <a:ext uri="{FF2B5EF4-FFF2-40B4-BE49-F238E27FC236}">
              <a16:creationId xmlns:a16="http://schemas.microsoft.com/office/drawing/2014/main" id="{8B91AFB9-B9C9-470C-9CEC-21576D1739D9}"/>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45" name="楕円 744">
          <a:extLst>
            <a:ext uri="{FF2B5EF4-FFF2-40B4-BE49-F238E27FC236}">
              <a16:creationId xmlns:a16="http://schemas.microsoft.com/office/drawing/2014/main" id="{0506EB71-A8B4-46B5-AFFF-30DDE3F91F37}"/>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46" name="直線コネクタ 745">
          <a:extLst>
            <a:ext uri="{FF2B5EF4-FFF2-40B4-BE49-F238E27FC236}">
              <a16:creationId xmlns:a16="http://schemas.microsoft.com/office/drawing/2014/main" id="{3CF099DC-6DEC-44FE-B13B-976C98190E14}"/>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47" name="楕円 746">
          <a:extLst>
            <a:ext uri="{FF2B5EF4-FFF2-40B4-BE49-F238E27FC236}">
              <a16:creationId xmlns:a16="http://schemas.microsoft.com/office/drawing/2014/main" id="{A59A0686-0539-4B90-979E-1740EF5DC42C}"/>
            </a:ext>
          </a:extLst>
        </xdr:cNvPr>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48" name="直線コネクタ 747">
          <a:extLst>
            <a:ext uri="{FF2B5EF4-FFF2-40B4-BE49-F238E27FC236}">
              <a16:creationId xmlns:a16="http://schemas.microsoft.com/office/drawing/2014/main" id="{5B2B0209-F382-44FF-81AF-9C79FE2ABCB4}"/>
            </a:ext>
          </a:extLst>
        </xdr:cNvPr>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49893</xdr:rowOff>
    </xdr:from>
    <xdr:to>
      <xdr:col>102</xdr:col>
      <xdr:colOff>165100</xdr:colOff>
      <xdr:row>108</xdr:row>
      <xdr:rowOff>151493</xdr:rowOff>
    </xdr:to>
    <xdr:sp macro="" textlink="">
      <xdr:nvSpPr>
        <xdr:cNvPr id="749" name="楕円 748">
          <a:extLst>
            <a:ext uri="{FF2B5EF4-FFF2-40B4-BE49-F238E27FC236}">
              <a16:creationId xmlns:a16="http://schemas.microsoft.com/office/drawing/2014/main" id="{B4AF852F-DCC8-4435-9F1E-836821D4DDC2}"/>
            </a:ext>
          </a:extLst>
        </xdr:cNvPr>
        <xdr:cNvSpPr/>
      </xdr:nvSpPr>
      <xdr:spPr>
        <a:xfrm>
          <a:off x="19494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100693</xdr:rowOff>
    </xdr:to>
    <xdr:cxnSp macro="">
      <xdr:nvCxnSpPr>
        <xdr:cNvPr id="750" name="直線コネクタ 749">
          <a:extLst>
            <a:ext uri="{FF2B5EF4-FFF2-40B4-BE49-F238E27FC236}">
              <a16:creationId xmlns:a16="http://schemas.microsoft.com/office/drawing/2014/main" id="{0A96279E-6468-4745-B8ED-0C60E3AA4BDA}"/>
            </a:ext>
          </a:extLst>
        </xdr:cNvPr>
        <xdr:cNvCxnSpPr/>
      </xdr:nvCxnSpPr>
      <xdr:spPr>
        <a:xfrm flipV="1">
          <a:off x="19545300" y="1861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751" name="楕円 750">
          <a:extLst>
            <a:ext uri="{FF2B5EF4-FFF2-40B4-BE49-F238E27FC236}">
              <a16:creationId xmlns:a16="http://schemas.microsoft.com/office/drawing/2014/main" id="{7057D946-DB34-4607-8216-D042BB17B176}"/>
            </a:ext>
          </a:extLst>
        </xdr:cNvPr>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100693</xdr:rowOff>
    </xdr:from>
    <xdr:to>
      <xdr:col>102</xdr:col>
      <xdr:colOff>114300</xdr:colOff>
      <xdr:row>108</xdr:row>
      <xdr:rowOff>102326</xdr:rowOff>
    </xdr:to>
    <xdr:cxnSp macro="">
      <xdr:nvCxnSpPr>
        <xdr:cNvPr id="752" name="直線コネクタ 751">
          <a:extLst>
            <a:ext uri="{FF2B5EF4-FFF2-40B4-BE49-F238E27FC236}">
              <a16:creationId xmlns:a16="http://schemas.microsoft.com/office/drawing/2014/main" id="{3C6F9895-B0E0-47CC-B422-929717A738D6}"/>
            </a:ext>
          </a:extLst>
        </xdr:cNvPr>
        <xdr:cNvCxnSpPr/>
      </xdr:nvCxnSpPr>
      <xdr:spPr>
        <a:xfrm flipV="1">
          <a:off x="18656300" y="1861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53" name="n_1aveValue【公民館】&#10;一人当たり面積">
          <a:extLst>
            <a:ext uri="{FF2B5EF4-FFF2-40B4-BE49-F238E27FC236}">
              <a16:creationId xmlns:a16="http://schemas.microsoft.com/office/drawing/2014/main" id="{8A027294-FC88-4CF8-88C2-FFD5EBB96CE9}"/>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54" name="n_2aveValue【公民館】&#10;一人当たり面積">
          <a:extLst>
            <a:ext uri="{FF2B5EF4-FFF2-40B4-BE49-F238E27FC236}">
              <a16:creationId xmlns:a16="http://schemas.microsoft.com/office/drawing/2014/main" id="{FADD286D-2213-41A4-B501-0B3B3EE03EB1}"/>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55" name="n_3aveValue【公民館】&#10;一人当たり面積">
          <a:extLst>
            <a:ext uri="{FF2B5EF4-FFF2-40B4-BE49-F238E27FC236}">
              <a16:creationId xmlns:a16="http://schemas.microsoft.com/office/drawing/2014/main" id="{91375299-7D26-4C59-A052-4EEDE89853F1}"/>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56" name="n_4aveValue【公民館】&#10;一人当たり面積">
          <a:extLst>
            <a:ext uri="{FF2B5EF4-FFF2-40B4-BE49-F238E27FC236}">
              <a16:creationId xmlns:a16="http://schemas.microsoft.com/office/drawing/2014/main" id="{0EF9A636-2CCF-4D8D-81D7-BA848D1A55A4}"/>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57" name="n_1mainValue【公民館】&#10;一人当たり面積">
          <a:extLst>
            <a:ext uri="{FF2B5EF4-FFF2-40B4-BE49-F238E27FC236}">
              <a16:creationId xmlns:a16="http://schemas.microsoft.com/office/drawing/2014/main" id="{114D0FBC-F73E-4207-A796-F011119909A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58" name="n_2mainValue【公民館】&#10;一人当たり面積">
          <a:extLst>
            <a:ext uri="{FF2B5EF4-FFF2-40B4-BE49-F238E27FC236}">
              <a16:creationId xmlns:a16="http://schemas.microsoft.com/office/drawing/2014/main" id="{A8704FB1-5FED-4B40-A599-5D7EA455368C}"/>
            </a:ext>
          </a:extLst>
        </xdr:cNvPr>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142620</xdr:rowOff>
    </xdr:from>
    <xdr:ext cx="469744" cy="259045"/>
    <xdr:sp macro="" textlink="">
      <xdr:nvSpPr>
        <xdr:cNvPr id="759" name="n_3mainValue【公民館】&#10;一人当たり面積">
          <a:extLst>
            <a:ext uri="{FF2B5EF4-FFF2-40B4-BE49-F238E27FC236}">
              <a16:creationId xmlns:a16="http://schemas.microsoft.com/office/drawing/2014/main" id="{42EA46E7-63AC-4334-B86C-67AAEA47D8B1}"/>
            </a:ext>
          </a:extLst>
        </xdr:cNvPr>
        <xdr:cNvSpPr txBox="1"/>
      </xdr:nvSpPr>
      <xdr:spPr>
        <a:xfrm>
          <a:off x="19310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760" name="n_4mainValue【公民館】&#10;一人当たり面積">
          <a:extLst>
            <a:ext uri="{FF2B5EF4-FFF2-40B4-BE49-F238E27FC236}">
              <a16:creationId xmlns:a16="http://schemas.microsoft.com/office/drawing/2014/main" id="{96F18963-9914-4FB2-9D30-DD08D8B7A4FA}"/>
            </a:ext>
          </a:extLst>
        </xdr:cNvPr>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75EC33E5-F195-4FDA-812E-1A2B21960F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DE3F7603-B754-424A-AD6B-D9F195EF24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DD5B09CC-C5EC-431B-95A1-7C5CACC534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は平成２７年度の統合中学校建設事業により、施設の老朽化率が大幅に減少したことで、有形固定資産減価償却率が類似団体平均と比較すると改善している。その一方で、幼稚園・保育所の有形固定資産減価償却率が高い状況にあるが、既存の３つの幼稚園を統合し、認定こども園を民間委託とする計画があるため、教育施設の個別施設計画に基づいた適正な施設管理に取り組んでいく。また、今年度策定した町有施設個別施設計画に基づき既存施設の老朽化対策を強化・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D579F2-35D1-4D94-9066-B470B98E94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52C05A-608F-40D5-A029-2F78FB5FF7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718A4E-781D-4106-BAAC-28873627AA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87851B-C832-4915-B78F-BA2BDD1CC6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7B3449-690B-47F7-8A51-4075F0D0DE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F6D48E-D061-430F-A2D6-CA3091B51D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7A3A55-BC32-4B12-8B83-24E23B2C23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BBE360-A3AE-46A9-AFE3-628205662F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D3AB21-41E6-4A35-846D-2EE4A54CD2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CC3DBA-12A2-4235-8531-A67E63BEC7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545BCA-8720-43D4-9264-BF66A41FB79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5FA7A7-724A-4E6B-9D85-F2E1C84F5F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E2C294-CEAE-4B0E-B367-5317070196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71A62A-5673-4835-B38E-DE4A5757B2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BAD0D8-76A2-4CB5-8D38-195EBBB0F0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480327-1282-4D9A-8075-CAEF2D6AFED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CEA843-CB48-406F-894B-9189C2D9FA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7DCD35-5F64-4879-9222-12B022B10F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AA96DA-7FCA-401C-AFE2-CB3F8463B1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3C24DB-601F-40AE-BE2C-D0753D74AC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C9F016-B675-4063-93E4-B9999C1685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0FB1B2-5735-4120-8C96-55916D1496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C63E4B-0FAF-47F3-9FCC-B3A262B61B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387235-F890-4D06-82E4-9C4A20F591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399151-8D17-4D8A-BE83-4803E26433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4F3CE2-F043-420D-BC9D-66504E7FC8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A9CD46-8F8E-45E7-B4A0-79FDD7312E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8AE04B-160A-45EF-822E-11FCCD8E5B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12E879-AAAA-4F57-A67B-7A1B995998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0FFB13-457B-4516-BEE4-1F4D531A265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44315A-43EC-4402-8626-25396E8289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8C20D9-EA87-46C6-812C-FD7A073482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728BE7-597F-40D9-88BB-4B52F75FFD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3CF762-D0DE-45BA-8174-02694D1A66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EB3447-AFFC-4EE7-97B3-4E6E9FFE32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3FA9AF-03C1-4FE9-AB19-5EFD5C82273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B40FBE-452E-4B66-AA03-D795BBAE32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00A390-7652-4228-8387-AAC6951B07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2ACAFC-B5B1-4F29-8158-533EA35F34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DCEC91-0967-461B-AAC2-D146319C5E4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876C81-AA32-4A29-94FB-13224EA63A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7C11F2-0E5F-40C4-B71A-20622C1D84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5582924-FCA7-4879-83CB-AD9DD14E732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2FC00F5-91C9-48D6-8C5D-67A4272498A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4A1E11D-AD03-4CAE-B725-68703C82918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1CA12FA-C3D6-46E0-9296-6D757C33F22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39F1788-BA35-4278-8CC0-F44A33AC441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0D6C8A3-D789-46D4-81AF-DDF1A9FCF5B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C9522AE-092E-4231-B5E4-23B01F7253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B59EA81-6F47-4B56-9611-A907788564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8D956B5-EDEC-4834-8574-630A8BF0B7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9E704FD-ED8D-430A-9A53-C39E9A632C77}"/>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FF62924-D7DD-45A7-8AC7-FA8CC5F6DD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92505C4-D97E-480E-8283-D372964FAA6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D31F5D5E-EB83-41CA-9C9D-23E8AE8523A7}"/>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584B737-FF0F-4087-AA37-4031F0BC1E72}"/>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33D843D9-FFC1-4685-B91D-2AF862D06117}"/>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DEF32C6E-4581-4FB1-9B2A-115C1D898FF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3E9FF425-3D75-4A29-B780-2931208E6588}"/>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2CA7FAD1-8841-4B0E-94C1-DE9F42D7B388}"/>
            </a:ext>
          </a:extLst>
        </xdr:cNvPr>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FF8F6751-EB78-4001-97E6-229E1DE2A042}"/>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A65A14A1-32D9-4538-8538-900EE466A52E}"/>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CEBADA8D-EC7F-4DD9-87EA-B17C0F66243E}"/>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B8D43782-BF7A-4187-B11D-9CAF73A352E3}"/>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B768A717-1C71-4BB1-B60C-466F189BCC14}"/>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AC711D1-985B-4F76-ADB8-021EE7C9FA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2E82F8F-C14A-4E8A-A456-569F764073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EBCDE4-9805-4271-88CA-A9B0F0B987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EFE1B0-A459-4CD7-A6D7-D3E87FB85B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8B23FC-579A-43A8-822A-988882CABC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2" name="楕円 71">
          <a:extLst>
            <a:ext uri="{FF2B5EF4-FFF2-40B4-BE49-F238E27FC236}">
              <a16:creationId xmlns:a16="http://schemas.microsoft.com/office/drawing/2014/main" id="{559ECD4A-9BC1-411B-9BDE-5A7030C65CB9}"/>
            </a:ext>
          </a:extLst>
        </xdr:cNvPr>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3" name="【図書館】&#10;有形固定資産減価償却率該当値テキスト">
          <a:extLst>
            <a:ext uri="{FF2B5EF4-FFF2-40B4-BE49-F238E27FC236}">
              <a16:creationId xmlns:a16="http://schemas.microsoft.com/office/drawing/2014/main" id="{0C969FA1-B3E7-4DA6-92AA-9E9742F56759}"/>
            </a:ext>
          </a:extLst>
        </xdr:cNvPr>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4" name="楕円 73">
          <a:extLst>
            <a:ext uri="{FF2B5EF4-FFF2-40B4-BE49-F238E27FC236}">
              <a16:creationId xmlns:a16="http://schemas.microsoft.com/office/drawing/2014/main" id="{459A2D79-6D29-4691-91E9-918DBE09B42E}"/>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37</xdr:row>
      <xdr:rowOff>160020</xdr:rowOff>
    </xdr:to>
    <xdr:cxnSp macro="">
      <xdr:nvCxnSpPr>
        <xdr:cNvPr id="75" name="直線コネクタ 74">
          <a:extLst>
            <a:ext uri="{FF2B5EF4-FFF2-40B4-BE49-F238E27FC236}">
              <a16:creationId xmlns:a16="http://schemas.microsoft.com/office/drawing/2014/main" id="{C05BFEFD-1E8D-4DD2-9CFA-B57A32E6EF16}"/>
            </a:ext>
          </a:extLst>
        </xdr:cNvPr>
        <xdr:cNvCxnSpPr/>
      </xdr:nvCxnSpPr>
      <xdr:spPr>
        <a:xfrm>
          <a:off x="3797300" y="6488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6" name="楕円 75">
          <a:extLst>
            <a:ext uri="{FF2B5EF4-FFF2-40B4-BE49-F238E27FC236}">
              <a16:creationId xmlns:a16="http://schemas.microsoft.com/office/drawing/2014/main" id="{B3C08686-430C-4A09-8D7C-627AC05C1101}"/>
            </a:ext>
          </a:extLst>
        </xdr:cNvPr>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144780</xdr:rowOff>
    </xdr:to>
    <xdr:cxnSp macro="">
      <xdr:nvCxnSpPr>
        <xdr:cNvPr id="77" name="直線コネクタ 76">
          <a:extLst>
            <a:ext uri="{FF2B5EF4-FFF2-40B4-BE49-F238E27FC236}">
              <a16:creationId xmlns:a16="http://schemas.microsoft.com/office/drawing/2014/main" id="{1EC6653B-4472-427F-8EF2-78523D77CD7E}"/>
            </a:ext>
          </a:extLst>
        </xdr:cNvPr>
        <xdr:cNvCxnSpPr/>
      </xdr:nvCxnSpPr>
      <xdr:spPr>
        <a:xfrm>
          <a:off x="2908300" y="6473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8" name="楕円 77">
          <a:extLst>
            <a:ext uri="{FF2B5EF4-FFF2-40B4-BE49-F238E27FC236}">
              <a16:creationId xmlns:a16="http://schemas.microsoft.com/office/drawing/2014/main" id="{B7A1FBDB-3A5F-4447-B5D9-DF34D944E5CB}"/>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129540</xdr:rowOff>
    </xdr:to>
    <xdr:cxnSp macro="">
      <xdr:nvCxnSpPr>
        <xdr:cNvPr id="79" name="直線コネクタ 78">
          <a:extLst>
            <a:ext uri="{FF2B5EF4-FFF2-40B4-BE49-F238E27FC236}">
              <a16:creationId xmlns:a16="http://schemas.microsoft.com/office/drawing/2014/main" id="{8AB90846-25B3-4811-B55F-EA239CA04BE7}"/>
            </a:ext>
          </a:extLst>
        </xdr:cNvPr>
        <xdr:cNvCxnSpPr/>
      </xdr:nvCxnSpPr>
      <xdr:spPr>
        <a:xfrm>
          <a:off x="2019300" y="6457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17780</xdr:rowOff>
    </xdr:from>
    <xdr:to>
      <xdr:col>6</xdr:col>
      <xdr:colOff>38100</xdr:colOff>
      <xdr:row>37</xdr:row>
      <xdr:rowOff>119380</xdr:rowOff>
    </xdr:to>
    <xdr:sp macro="" textlink="">
      <xdr:nvSpPr>
        <xdr:cNvPr id="80" name="楕円 79">
          <a:extLst>
            <a:ext uri="{FF2B5EF4-FFF2-40B4-BE49-F238E27FC236}">
              <a16:creationId xmlns:a16="http://schemas.microsoft.com/office/drawing/2014/main" id="{E9501107-DE09-40FC-BB7F-BD632CD0F7D6}"/>
            </a:ext>
          </a:extLst>
        </xdr:cNvPr>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68580</xdr:rowOff>
    </xdr:from>
    <xdr:to>
      <xdr:col>10</xdr:col>
      <xdr:colOff>114300</xdr:colOff>
      <xdr:row>37</xdr:row>
      <xdr:rowOff>114300</xdr:rowOff>
    </xdr:to>
    <xdr:cxnSp macro="">
      <xdr:nvCxnSpPr>
        <xdr:cNvPr id="81" name="直線コネクタ 80">
          <a:extLst>
            <a:ext uri="{FF2B5EF4-FFF2-40B4-BE49-F238E27FC236}">
              <a16:creationId xmlns:a16="http://schemas.microsoft.com/office/drawing/2014/main" id="{7AA8CCA7-A656-452B-B64D-15924A83D7DC}"/>
            </a:ext>
          </a:extLst>
        </xdr:cNvPr>
        <xdr:cNvCxnSpPr/>
      </xdr:nvCxnSpPr>
      <xdr:spPr>
        <a:xfrm>
          <a:off x="1130300" y="6412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2" name="n_1aveValue【図書館】&#10;有形固定資産減価償却率">
          <a:extLst>
            <a:ext uri="{FF2B5EF4-FFF2-40B4-BE49-F238E27FC236}">
              <a16:creationId xmlns:a16="http://schemas.microsoft.com/office/drawing/2014/main" id="{19A97AE4-0584-460C-9932-C60514A3FD1E}"/>
            </a:ext>
          </a:extLst>
        </xdr:cNvPr>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aveValue【図書館】&#10;有形固定資産減価償却率">
          <a:extLst>
            <a:ext uri="{FF2B5EF4-FFF2-40B4-BE49-F238E27FC236}">
              <a16:creationId xmlns:a16="http://schemas.microsoft.com/office/drawing/2014/main" id="{21B121DC-F1DC-4D6C-BAD4-1D3596CECF3E}"/>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4" name="n_3aveValue【図書館】&#10;有形固定資産減価償却率">
          <a:extLst>
            <a:ext uri="{FF2B5EF4-FFF2-40B4-BE49-F238E27FC236}">
              <a16:creationId xmlns:a16="http://schemas.microsoft.com/office/drawing/2014/main" id="{680DA8F7-F30B-4FBD-B756-92540FF0B7D7}"/>
            </a:ext>
          </a:extLst>
        </xdr:cNvPr>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5" name="n_4aveValue【図書館】&#10;有形固定資産減価償却率">
          <a:extLst>
            <a:ext uri="{FF2B5EF4-FFF2-40B4-BE49-F238E27FC236}">
              <a16:creationId xmlns:a16="http://schemas.microsoft.com/office/drawing/2014/main" id="{4F5149D7-28FF-4A6B-9642-E01458F9E10D}"/>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6" name="n_1mainValue【図書館】&#10;有形固定資産減価償却率">
          <a:extLst>
            <a:ext uri="{FF2B5EF4-FFF2-40B4-BE49-F238E27FC236}">
              <a16:creationId xmlns:a16="http://schemas.microsoft.com/office/drawing/2014/main" id="{F2A5D260-4D8A-4EAD-867E-ADDCEE164503}"/>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87" name="n_2mainValue【図書館】&#10;有形固定資産減価償却率">
          <a:extLst>
            <a:ext uri="{FF2B5EF4-FFF2-40B4-BE49-F238E27FC236}">
              <a16:creationId xmlns:a16="http://schemas.microsoft.com/office/drawing/2014/main" id="{05E3C5B9-8B5B-4675-B03E-C43A9E1B6D39}"/>
            </a:ext>
          </a:extLst>
        </xdr:cNvPr>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156227</xdr:rowOff>
    </xdr:from>
    <xdr:ext cx="405111" cy="259045"/>
    <xdr:sp macro="" textlink="">
      <xdr:nvSpPr>
        <xdr:cNvPr id="88" name="n_3mainValue【図書館】&#10;有形固定資産減価償却率">
          <a:extLst>
            <a:ext uri="{FF2B5EF4-FFF2-40B4-BE49-F238E27FC236}">
              <a16:creationId xmlns:a16="http://schemas.microsoft.com/office/drawing/2014/main" id="{405A213C-DB19-4875-AC85-DD2E2D132C55}"/>
            </a:ext>
          </a:extLst>
        </xdr:cNvPr>
        <xdr:cNvSpPr txBox="1"/>
      </xdr:nvSpPr>
      <xdr:spPr>
        <a:xfrm>
          <a:off x="1816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110507</xdr:rowOff>
    </xdr:from>
    <xdr:ext cx="405111" cy="259045"/>
    <xdr:sp macro="" textlink="">
      <xdr:nvSpPr>
        <xdr:cNvPr id="89" name="n_4mainValue【図書館】&#10;有形固定資産減価償却率">
          <a:extLst>
            <a:ext uri="{FF2B5EF4-FFF2-40B4-BE49-F238E27FC236}">
              <a16:creationId xmlns:a16="http://schemas.microsoft.com/office/drawing/2014/main" id="{D6B682A8-7656-45C3-A5D1-B6C146BE1712}"/>
            </a:ext>
          </a:extLst>
        </xdr:cNvPr>
        <xdr:cNvSpPr txBox="1"/>
      </xdr:nvSpPr>
      <xdr:spPr>
        <a:xfrm>
          <a:off x="927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816B8C-80CF-4CE9-8FDB-5362E3FA1A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90586C8A-EAA0-4B11-8141-8F29880888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88A8A99E-DDB2-4714-9289-FACE964420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A9A0DDFA-08C3-4C73-96DC-8302FDB6B1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61A5AD95-15F6-4BC5-BD23-C657A789AD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7CC5CBC-2786-4155-B5A3-13F6A1BCDB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3DD27D0C-9D51-4062-ABEC-2D0D79F3B0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F7A67CFA-62AF-45DB-8997-320D651D3F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F7947400-7171-4102-B36E-A0A632B7429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99AD34F-E843-4011-B400-9726E3B68A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93ADA7-5949-435E-9DC6-41015499619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7211F321-F6C4-4B8A-B031-589CC110ABF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5AB72B45-1138-40A6-ABF5-066AC9FD5E8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604F0881-D0B4-4C23-8318-C6042039909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24E477A6-722C-4257-8D76-F4C8BC381F2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A2BA77A4-25ED-478B-B70A-0D54CB0A032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F47143FB-E4A5-4FC4-BC04-E9E5FE1D94D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4D191637-15D9-4173-9B79-A6AF32ECBA7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C614E120-24D8-4C73-9CB3-728BAC4AB6B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E2D09554-5D1A-408E-A368-EDC8C4D02FC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942F5689-ECCA-46C4-B704-E735D85013D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7784459-7574-4433-ADD8-624141C1D5A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F024DD4-FFE6-4D86-8628-95137816B2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55D701C-0D86-431B-9B88-C2436697B01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10AA9CF-747C-465C-B52D-0D37BDF67D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a:extLst>
            <a:ext uri="{FF2B5EF4-FFF2-40B4-BE49-F238E27FC236}">
              <a16:creationId xmlns:a16="http://schemas.microsoft.com/office/drawing/2014/main" id="{594B71BE-DC62-413D-8800-063C6AF2418B}"/>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a:extLst>
            <a:ext uri="{FF2B5EF4-FFF2-40B4-BE49-F238E27FC236}">
              <a16:creationId xmlns:a16="http://schemas.microsoft.com/office/drawing/2014/main" id="{03583377-E78D-4675-8D41-64D9D9A91CB6}"/>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a:extLst>
            <a:ext uri="{FF2B5EF4-FFF2-40B4-BE49-F238E27FC236}">
              <a16:creationId xmlns:a16="http://schemas.microsoft.com/office/drawing/2014/main" id="{D7D3AB2F-72AF-48AE-9B1B-0D6E01A2A1AD}"/>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a:extLst>
            <a:ext uri="{FF2B5EF4-FFF2-40B4-BE49-F238E27FC236}">
              <a16:creationId xmlns:a16="http://schemas.microsoft.com/office/drawing/2014/main" id="{8759E72B-A6F6-42A4-AEF0-54A0F540DCC5}"/>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a:extLst>
            <a:ext uri="{FF2B5EF4-FFF2-40B4-BE49-F238E27FC236}">
              <a16:creationId xmlns:a16="http://schemas.microsoft.com/office/drawing/2014/main" id="{F58310CF-9F5B-4695-9D96-5E62CBB4C28B}"/>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0" name="【図書館】&#10;一人当たり面積平均値テキスト">
          <a:extLst>
            <a:ext uri="{FF2B5EF4-FFF2-40B4-BE49-F238E27FC236}">
              <a16:creationId xmlns:a16="http://schemas.microsoft.com/office/drawing/2014/main" id="{2EA10D93-D4FD-41C0-8F58-D982E94DEF5F}"/>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a:extLst>
            <a:ext uri="{FF2B5EF4-FFF2-40B4-BE49-F238E27FC236}">
              <a16:creationId xmlns:a16="http://schemas.microsoft.com/office/drawing/2014/main" id="{7B7D5057-E678-49A1-A6E4-B5A255C160F1}"/>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a:extLst>
            <a:ext uri="{FF2B5EF4-FFF2-40B4-BE49-F238E27FC236}">
              <a16:creationId xmlns:a16="http://schemas.microsoft.com/office/drawing/2014/main" id="{DAD62F10-1463-437F-BD81-070A13FF5E64}"/>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a:extLst>
            <a:ext uri="{FF2B5EF4-FFF2-40B4-BE49-F238E27FC236}">
              <a16:creationId xmlns:a16="http://schemas.microsoft.com/office/drawing/2014/main" id="{3987ACED-3263-49FF-BA9A-4C133CB940B8}"/>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a:extLst>
            <a:ext uri="{FF2B5EF4-FFF2-40B4-BE49-F238E27FC236}">
              <a16:creationId xmlns:a16="http://schemas.microsoft.com/office/drawing/2014/main" id="{76229E0D-F10F-4814-AE1C-DD0290E16776}"/>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a:extLst>
            <a:ext uri="{FF2B5EF4-FFF2-40B4-BE49-F238E27FC236}">
              <a16:creationId xmlns:a16="http://schemas.microsoft.com/office/drawing/2014/main" id="{CA5372F4-B068-458D-B8DD-F96270096B53}"/>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6BBF4B-4558-419C-AEF7-FA70891981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497F97-B3A5-48B1-8911-7759C4FF1B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EFDF3A-490F-43DD-9581-ED81F18E74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C01F053-4A21-4647-A9B7-50EFD05939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F086CB7-3074-40AD-87B2-B17799A9A1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31" name="楕円 130">
          <a:extLst>
            <a:ext uri="{FF2B5EF4-FFF2-40B4-BE49-F238E27FC236}">
              <a16:creationId xmlns:a16="http://schemas.microsoft.com/office/drawing/2014/main" id="{D45460C9-4B16-4BD8-BAC2-E51DC344A470}"/>
            </a:ext>
          </a:extLst>
        </xdr:cNvPr>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32" name="【図書館】&#10;一人当たり面積該当値テキスト">
          <a:extLst>
            <a:ext uri="{FF2B5EF4-FFF2-40B4-BE49-F238E27FC236}">
              <a16:creationId xmlns:a16="http://schemas.microsoft.com/office/drawing/2014/main" id="{7E6A0EB5-8ABC-4CEE-8EAF-C28E44F5E743}"/>
            </a:ext>
          </a:extLst>
        </xdr:cNvPr>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33" name="楕円 132">
          <a:extLst>
            <a:ext uri="{FF2B5EF4-FFF2-40B4-BE49-F238E27FC236}">
              <a16:creationId xmlns:a16="http://schemas.microsoft.com/office/drawing/2014/main" id="{62228CB7-49AE-41D2-BF36-6B6AF6AD98EB}"/>
            </a:ext>
          </a:extLst>
        </xdr:cNvPr>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34" name="直線コネクタ 133">
          <a:extLst>
            <a:ext uri="{FF2B5EF4-FFF2-40B4-BE49-F238E27FC236}">
              <a16:creationId xmlns:a16="http://schemas.microsoft.com/office/drawing/2014/main" id="{12837F76-2145-4A01-A599-6305A850ED8D}"/>
            </a:ext>
          </a:extLst>
        </xdr:cNvPr>
        <xdr:cNvCxnSpPr/>
      </xdr:nvCxnSpPr>
      <xdr:spPr>
        <a:xfrm>
          <a:off x="9639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a:extLst>
            <a:ext uri="{FF2B5EF4-FFF2-40B4-BE49-F238E27FC236}">
              <a16:creationId xmlns:a16="http://schemas.microsoft.com/office/drawing/2014/main" id="{C32D7F5F-2218-46D2-8A00-C65C97A27AA5}"/>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144780</xdr:rowOff>
    </xdr:to>
    <xdr:cxnSp macro="">
      <xdr:nvCxnSpPr>
        <xdr:cNvPr id="136" name="直線コネクタ 135">
          <a:extLst>
            <a:ext uri="{FF2B5EF4-FFF2-40B4-BE49-F238E27FC236}">
              <a16:creationId xmlns:a16="http://schemas.microsoft.com/office/drawing/2014/main" id="{EE883DD9-4F67-496A-9D87-774765C1B084}"/>
            </a:ext>
          </a:extLst>
        </xdr:cNvPr>
        <xdr:cNvCxnSpPr/>
      </xdr:nvCxnSpPr>
      <xdr:spPr>
        <a:xfrm flipV="1">
          <a:off x="8750300" y="69995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97246</xdr:rowOff>
    </xdr:from>
    <xdr:to>
      <xdr:col>41</xdr:col>
      <xdr:colOff>101600</xdr:colOff>
      <xdr:row>41</xdr:row>
      <xdr:rowOff>27396</xdr:rowOff>
    </xdr:to>
    <xdr:sp macro="" textlink="">
      <xdr:nvSpPr>
        <xdr:cNvPr id="137" name="楕円 136">
          <a:extLst>
            <a:ext uri="{FF2B5EF4-FFF2-40B4-BE49-F238E27FC236}">
              <a16:creationId xmlns:a16="http://schemas.microsoft.com/office/drawing/2014/main" id="{2A327FF2-4A5A-4D81-921F-3C3E6186A63A}"/>
            </a:ext>
          </a:extLst>
        </xdr:cNvPr>
        <xdr:cNvSpPr/>
      </xdr:nvSpPr>
      <xdr:spPr>
        <a:xfrm>
          <a:off x="7810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148046</xdr:rowOff>
    </xdr:to>
    <xdr:cxnSp macro="">
      <xdr:nvCxnSpPr>
        <xdr:cNvPr id="138" name="直線コネクタ 137">
          <a:extLst>
            <a:ext uri="{FF2B5EF4-FFF2-40B4-BE49-F238E27FC236}">
              <a16:creationId xmlns:a16="http://schemas.microsoft.com/office/drawing/2014/main" id="{D5019955-B5DF-4910-A5F7-1F0CEFAFF152}"/>
            </a:ext>
          </a:extLst>
        </xdr:cNvPr>
        <xdr:cNvCxnSpPr/>
      </xdr:nvCxnSpPr>
      <xdr:spPr>
        <a:xfrm flipV="1">
          <a:off x="7861300" y="7002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97246</xdr:rowOff>
    </xdr:from>
    <xdr:to>
      <xdr:col>36</xdr:col>
      <xdr:colOff>165100</xdr:colOff>
      <xdr:row>41</xdr:row>
      <xdr:rowOff>27396</xdr:rowOff>
    </xdr:to>
    <xdr:sp macro="" textlink="">
      <xdr:nvSpPr>
        <xdr:cNvPr id="139" name="楕円 138">
          <a:extLst>
            <a:ext uri="{FF2B5EF4-FFF2-40B4-BE49-F238E27FC236}">
              <a16:creationId xmlns:a16="http://schemas.microsoft.com/office/drawing/2014/main" id="{3A8212B2-51D8-4CC1-9AC8-A027EEA9F2C7}"/>
            </a:ext>
          </a:extLst>
        </xdr:cNvPr>
        <xdr:cNvSpPr/>
      </xdr:nvSpPr>
      <xdr:spPr>
        <a:xfrm>
          <a:off x="6921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148046</xdr:rowOff>
    </xdr:from>
    <xdr:to>
      <xdr:col>41</xdr:col>
      <xdr:colOff>50800</xdr:colOff>
      <xdr:row>40</xdr:row>
      <xdr:rowOff>148046</xdr:rowOff>
    </xdr:to>
    <xdr:cxnSp macro="">
      <xdr:nvCxnSpPr>
        <xdr:cNvPr id="140" name="直線コネクタ 139">
          <a:extLst>
            <a:ext uri="{FF2B5EF4-FFF2-40B4-BE49-F238E27FC236}">
              <a16:creationId xmlns:a16="http://schemas.microsoft.com/office/drawing/2014/main" id="{90DBD80B-074D-48D5-83B5-DC6015255502}"/>
            </a:ext>
          </a:extLst>
        </xdr:cNvPr>
        <xdr:cNvCxnSpPr/>
      </xdr:nvCxnSpPr>
      <xdr:spPr>
        <a:xfrm>
          <a:off x="6972300" y="700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41" name="n_1aveValue【図書館】&#10;一人当たり面積">
          <a:extLst>
            <a:ext uri="{FF2B5EF4-FFF2-40B4-BE49-F238E27FC236}">
              <a16:creationId xmlns:a16="http://schemas.microsoft.com/office/drawing/2014/main" id="{8D2D99C0-AFA6-4FBE-9816-50E9D5081BD7}"/>
            </a:ext>
          </a:extLst>
        </xdr:cNvPr>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42" name="n_2aveValue【図書館】&#10;一人当たり面積">
          <a:extLst>
            <a:ext uri="{FF2B5EF4-FFF2-40B4-BE49-F238E27FC236}">
              <a16:creationId xmlns:a16="http://schemas.microsoft.com/office/drawing/2014/main" id="{E921F613-B21C-4042-B0F9-D06399A044F9}"/>
            </a:ext>
          </a:extLst>
        </xdr:cNvPr>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3" name="n_3aveValue【図書館】&#10;一人当たり面積">
          <a:extLst>
            <a:ext uri="{FF2B5EF4-FFF2-40B4-BE49-F238E27FC236}">
              <a16:creationId xmlns:a16="http://schemas.microsoft.com/office/drawing/2014/main" id="{A75F6966-9E50-470F-8B50-0C8FC9C8C9D6}"/>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44" name="n_4aveValue【図書館】&#10;一人当たり面積">
          <a:extLst>
            <a:ext uri="{FF2B5EF4-FFF2-40B4-BE49-F238E27FC236}">
              <a16:creationId xmlns:a16="http://schemas.microsoft.com/office/drawing/2014/main" id="{13FCF5EC-84DA-4B5E-8F7E-575F207CF6E6}"/>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45" name="n_1mainValue【図書館】&#10;一人当たり面積">
          <a:extLst>
            <a:ext uri="{FF2B5EF4-FFF2-40B4-BE49-F238E27FC236}">
              <a16:creationId xmlns:a16="http://schemas.microsoft.com/office/drawing/2014/main" id="{9E936B7E-A9B6-4C0E-A435-081CB068BEAB}"/>
            </a:ext>
          </a:extLst>
        </xdr:cNvPr>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a:extLst>
            <a:ext uri="{FF2B5EF4-FFF2-40B4-BE49-F238E27FC236}">
              <a16:creationId xmlns:a16="http://schemas.microsoft.com/office/drawing/2014/main" id="{427E388A-49E9-4E2B-BA8F-FC7ECE02D85F}"/>
            </a:ext>
          </a:extLst>
        </xdr:cNvPr>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18523</xdr:rowOff>
    </xdr:from>
    <xdr:ext cx="469744" cy="259045"/>
    <xdr:sp macro="" textlink="">
      <xdr:nvSpPr>
        <xdr:cNvPr id="147" name="n_3mainValue【図書館】&#10;一人当たり面積">
          <a:extLst>
            <a:ext uri="{FF2B5EF4-FFF2-40B4-BE49-F238E27FC236}">
              <a16:creationId xmlns:a16="http://schemas.microsoft.com/office/drawing/2014/main" id="{5A7C567A-A3BE-4CBA-857A-E0A8983745D4}"/>
            </a:ext>
          </a:extLst>
        </xdr:cNvPr>
        <xdr:cNvSpPr txBox="1"/>
      </xdr:nvSpPr>
      <xdr:spPr>
        <a:xfrm>
          <a:off x="7626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18523</xdr:rowOff>
    </xdr:from>
    <xdr:ext cx="469744" cy="259045"/>
    <xdr:sp macro="" textlink="">
      <xdr:nvSpPr>
        <xdr:cNvPr id="148" name="n_4mainValue【図書館】&#10;一人当たり面積">
          <a:extLst>
            <a:ext uri="{FF2B5EF4-FFF2-40B4-BE49-F238E27FC236}">
              <a16:creationId xmlns:a16="http://schemas.microsoft.com/office/drawing/2014/main" id="{0F205FD6-983C-4856-A23F-FF03B64DBF91}"/>
            </a:ext>
          </a:extLst>
        </xdr:cNvPr>
        <xdr:cNvSpPr txBox="1"/>
      </xdr:nvSpPr>
      <xdr:spPr>
        <a:xfrm>
          <a:off x="6737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A7E3FA8-6860-482E-96A2-C1320E7A75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875DEC9-0875-4A72-83FB-8AD4D54902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5D2C9D4-F62C-4791-9DDB-87AAA0EF96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6D9D66C-D0B0-4FAB-8D89-CFFBAEC5DA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7E95238-CDFB-4DD0-8E17-8A4FABFA3C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A563AA5-0906-4488-9182-E94C68516F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99EF89B-573D-4623-A3D6-5E1D743474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1663A4E-7221-40B4-B505-AC831F34B7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B96B14C-7DA7-4AAE-B0E5-0ECB992D98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E707DC6-E2FC-48D5-9146-D7443A89F88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0AE50F2-A7DA-42C5-A536-C02F69E63F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5ECFD1E-6F67-4016-94D7-FE1D4831887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F278B271-0A5D-4BC9-A0F9-E47EC7E0823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8D9CBF9-DBC5-48B4-A5AD-1906589AAC9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8DA19AC-F26B-4DBB-A645-07270380D1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8C79005-C434-4FF2-A270-DF3EFD11DC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40A9B94-1F45-423D-9C60-254A10C7DF4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122ED73-44BC-495F-9DF7-A42986D4709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562BF7A-EDC8-452E-BE07-EE72F96263E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EB8E29D-6C6B-4E7C-8269-4BDA34B135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7BB1BC7F-DADD-4CF7-8E2E-AE4583E178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0D79D97-BA6F-40CB-B3BA-0C8B0B73FC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2E435857-ED15-4311-B93F-5E3FF84CFFA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89E973CC-2FCF-436E-BB9C-26BD57601D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CD6195CE-1B23-4792-AE7B-43B50B58383D}"/>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9AD1BC04-6C84-4C97-914C-F9DC6AF60E4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1E207E8-CF21-4215-A456-E634904A44D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1A9C8478-436E-452C-BC89-4D336FE48B23}"/>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a:extLst>
            <a:ext uri="{FF2B5EF4-FFF2-40B4-BE49-F238E27FC236}">
              <a16:creationId xmlns:a16="http://schemas.microsoft.com/office/drawing/2014/main" id="{91565AF1-5972-4F68-BAF3-70FA3CBC0C7B}"/>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B3B3F79-3B9D-4022-A63F-A36116A5621C}"/>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480839C0-08B3-4392-B07F-6E27155C162C}"/>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a:extLst>
            <a:ext uri="{FF2B5EF4-FFF2-40B4-BE49-F238E27FC236}">
              <a16:creationId xmlns:a16="http://schemas.microsoft.com/office/drawing/2014/main" id="{18E472AC-2DA9-45C7-90DD-F0D5DC03FE2B}"/>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44F6B920-9A80-4FC1-8A7D-574859CCEAEB}"/>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a:extLst>
            <a:ext uri="{FF2B5EF4-FFF2-40B4-BE49-F238E27FC236}">
              <a16:creationId xmlns:a16="http://schemas.microsoft.com/office/drawing/2014/main" id="{14C87031-5BA3-4DEE-9518-B7E9DEDAB7CB}"/>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a:extLst>
            <a:ext uri="{FF2B5EF4-FFF2-40B4-BE49-F238E27FC236}">
              <a16:creationId xmlns:a16="http://schemas.microsoft.com/office/drawing/2014/main" id="{31B0302D-7401-40D5-9B7F-BC81C2A5422A}"/>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F16EE0-5A3F-40F0-9E13-DBF2701260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868361-B591-485B-B70B-4CCAAB6DF7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77351AD-90F4-4C6E-9193-06029F21E3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D3A416C-C489-4858-959C-6EBDBA2150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7A13867-69A0-4136-A06A-2AC50E61E5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122555</xdr:rowOff>
    </xdr:from>
    <xdr:to>
      <xdr:col>24</xdr:col>
      <xdr:colOff>114300</xdr:colOff>
      <xdr:row>63</xdr:row>
      <xdr:rowOff>52705</xdr:rowOff>
    </xdr:to>
    <xdr:sp macro="" textlink="">
      <xdr:nvSpPr>
        <xdr:cNvPr id="189" name="楕円 188">
          <a:extLst>
            <a:ext uri="{FF2B5EF4-FFF2-40B4-BE49-F238E27FC236}">
              <a16:creationId xmlns:a16="http://schemas.microsoft.com/office/drawing/2014/main" id="{FACFF1A7-0C48-42D3-B070-15C3EBAB8208}"/>
            </a:ext>
          </a:extLst>
        </xdr:cNvPr>
        <xdr:cNvSpPr/>
      </xdr:nvSpPr>
      <xdr:spPr>
        <a:xfrm>
          <a:off x="4584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100982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FB482D4-0AC1-4B82-A0AD-2DB6F0BAE9A4}"/>
            </a:ext>
          </a:extLst>
        </xdr:cNvPr>
        <xdr:cNvSpPr txBox="1"/>
      </xdr:nvSpPr>
      <xdr:spPr>
        <a:xfrm>
          <a:off x="46736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65405</xdr:rowOff>
    </xdr:from>
    <xdr:to>
      <xdr:col>20</xdr:col>
      <xdr:colOff>38100</xdr:colOff>
      <xdr:row>62</xdr:row>
      <xdr:rowOff>167005</xdr:rowOff>
    </xdr:to>
    <xdr:sp macro="" textlink="">
      <xdr:nvSpPr>
        <xdr:cNvPr id="191" name="楕円 190">
          <a:extLst>
            <a:ext uri="{FF2B5EF4-FFF2-40B4-BE49-F238E27FC236}">
              <a16:creationId xmlns:a16="http://schemas.microsoft.com/office/drawing/2014/main" id="{0DD5EEAD-1DB7-4A45-AABC-62F077A4D833}"/>
            </a:ext>
          </a:extLst>
        </xdr:cNvPr>
        <xdr:cNvSpPr/>
      </xdr:nvSpPr>
      <xdr:spPr>
        <a:xfrm>
          <a:off x="3746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116205</xdr:rowOff>
    </xdr:from>
    <xdr:to>
      <xdr:col>24</xdr:col>
      <xdr:colOff>63500</xdr:colOff>
      <xdr:row>63</xdr:row>
      <xdr:rowOff>1905</xdr:rowOff>
    </xdr:to>
    <xdr:cxnSp macro="">
      <xdr:nvCxnSpPr>
        <xdr:cNvPr id="192" name="直線コネクタ 191">
          <a:extLst>
            <a:ext uri="{FF2B5EF4-FFF2-40B4-BE49-F238E27FC236}">
              <a16:creationId xmlns:a16="http://schemas.microsoft.com/office/drawing/2014/main" id="{525F9BA3-1072-4F1A-9156-96666B2CDA8C}"/>
            </a:ext>
          </a:extLst>
        </xdr:cNvPr>
        <xdr:cNvCxnSpPr/>
      </xdr:nvCxnSpPr>
      <xdr:spPr>
        <a:xfrm>
          <a:off x="3797300" y="10746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93" name="楕円 192">
          <a:extLst>
            <a:ext uri="{FF2B5EF4-FFF2-40B4-BE49-F238E27FC236}">
              <a16:creationId xmlns:a16="http://schemas.microsoft.com/office/drawing/2014/main" id="{35B8CD8A-CCC9-466E-B04A-C74273E03B0E}"/>
            </a:ext>
          </a:extLst>
        </xdr:cNvPr>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116205</xdr:rowOff>
    </xdr:to>
    <xdr:cxnSp macro="">
      <xdr:nvCxnSpPr>
        <xdr:cNvPr id="194" name="直線コネクタ 193">
          <a:extLst>
            <a:ext uri="{FF2B5EF4-FFF2-40B4-BE49-F238E27FC236}">
              <a16:creationId xmlns:a16="http://schemas.microsoft.com/office/drawing/2014/main" id="{74802D9C-DAC0-43EA-8033-A3DC8449FDCD}"/>
            </a:ext>
          </a:extLst>
        </xdr:cNvPr>
        <xdr:cNvCxnSpPr/>
      </xdr:nvCxnSpPr>
      <xdr:spPr>
        <a:xfrm>
          <a:off x="2908300" y="1060513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5" name="楕円 194">
          <a:extLst>
            <a:ext uri="{FF2B5EF4-FFF2-40B4-BE49-F238E27FC236}">
              <a16:creationId xmlns:a16="http://schemas.microsoft.com/office/drawing/2014/main" id="{CCD140FF-1946-4A05-9F89-B8F23B32D6F2}"/>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146685</xdr:rowOff>
    </xdr:to>
    <xdr:cxnSp macro="">
      <xdr:nvCxnSpPr>
        <xdr:cNvPr id="196" name="直線コネクタ 195">
          <a:extLst>
            <a:ext uri="{FF2B5EF4-FFF2-40B4-BE49-F238E27FC236}">
              <a16:creationId xmlns:a16="http://schemas.microsoft.com/office/drawing/2014/main" id="{296DEDA7-9C42-4924-B8CC-FE197C53AA8A}"/>
            </a:ext>
          </a:extLst>
        </xdr:cNvPr>
        <xdr:cNvCxnSpPr/>
      </xdr:nvCxnSpPr>
      <xdr:spPr>
        <a:xfrm>
          <a:off x="2019300" y="105498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67310</xdr:rowOff>
    </xdr:from>
    <xdr:to>
      <xdr:col>6</xdr:col>
      <xdr:colOff>38100</xdr:colOff>
      <xdr:row>61</xdr:row>
      <xdr:rowOff>168910</xdr:rowOff>
    </xdr:to>
    <xdr:sp macro="" textlink="">
      <xdr:nvSpPr>
        <xdr:cNvPr id="197" name="楕円 196">
          <a:extLst>
            <a:ext uri="{FF2B5EF4-FFF2-40B4-BE49-F238E27FC236}">
              <a16:creationId xmlns:a16="http://schemas.microsoft.com/office/drawing/2014/main" id="{DE325C90-1296-4F7A-8DF2-AC6242DD57F6}"/>
            </a:ext>
          </a:extLst>
        </xdr:cNvPr>
        <xdr:cNvSpPr/>
      </xdr:nvSpPr>
      <xdr:spPr>
        <a:xfrm>
          <a:off x="107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118110</xdr:rowOff>
    </xdr:to>
    <xdr:cxnSp macro="">
      <xdr:nvCxnSpPr>
        <xdr:cNvPr id="198" name="直線コネクタ 197">
          <a:extLst>
            <a:ext uri="{FF2B5EF4-FFF2-40B4-BE49-F238E27FC236}">
              <a16:creationId xmlns:a16="http://schemas.microsoft.com/office/drawing/2014/main" id="{3F78F5B7-575D-485A-86CF-CCE834ABC7AE}"/>
            </a:ext>
          </a:extLst>
        </xdr:cNvPr>
        <xdr:cNvCxnSpPr/>
      </xdr:nvCxnSpPr>
      <xdr:spPr>
        <a:xfrm flipV="1">
          <a:off x="1130300" y="10549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a:extLst>
            <a:ext uri="{FF2B5EF4-FFF2-40B4-BE49-F238E27FC236}">
              <a16:creationId xmlns:a16="http://schemas.microsoft.com/office/drawing/2014/main" id="{A49855F2-3345-4AAF-ACCE-9F51083F14B1}"/>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a:extLst>
            <a:ext uri="{FF2B5EF4-FFF2-40B4-BE49-F238E27FC236}">
              <a16:creationId xmlns:a16="http://schemas.microsoft.com/office/drawing/2014/main" id="{44A7E609-2AEF-4897-8D08-DBDB47827B2C}"/>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a:extLst>
            <a:ext uri="{FF2B5EF4-FFF2-40B4-BE49-F238E27FC236}">
              <a16:creationId xmlns:a16="http://schemas.microsoft.com/office/drawing/2014/main" id="{6E33245E-57F5-4915-9FBF-E24D88693A43}"/>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a:extLst>
            <a:ext uri="{FF2B5EF4-FFF2-40B4-BE49-F238E27FC236}">
              <a16:creationId xmlns:a16="http://schemas.microsoft.com/office/drawing/2014/main" id="{9987C239-53B3-406C-8A11-ABEFCCB0F3EC}"/>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158132</xdr:rowOff>
    </xdr:from>
    <xdr:ext cx="405111" cy="259045"/>
    <xdr:sp macro="" textlink="">
      <xdr:nvSpPr>
        <xdr:cNvPr id="203" name="n_1mainValue【体育館・プール】&#10;有形固定資産減価償却率">
          <a:extLst>
            <a:ext uri="{FF2B5EF4-FFF2-40B4-BE49-F238E27FC236}">
              <a16:creationId xmlns:a16="http://schemas.microsoft.com/office/drawing/2014/main" id="{B9FCAE59-9B5F-463F-A0B4-5EBC88F6D830}"/>
            </a:ext>
          </a:extLst>
        </xdr:cNvPr>
        <xdr:cNvSpPr txBox="1"/>
      </xdr:nvSpPr>
      <xdr:spPr>
        <a:xfrm>
          <a:off x="35820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204" name="n_2mainValue【体育館・プール】&#10;有形固定資産減価償却率">
          <a:extLst>
            <a:ext uri="{FF2B5EF4-FFF2-40B4-BE49-F238E27FC236}">
              <a16:creationId xmlns:a16="http://schemas.microsoft.com/office/drawing/2014/main" id="{AE47C030-F4F9-4BFB-A9EA-A44FACF98201}"/>
            </a:ext>
          </a:extLst>
        </xdr:cNvPr>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5" name="n_3mainValue【体育館・プール】&#10;有形固定資産減価償却率">
          <a:extLst>
            <a:ext uri="{FF2B5EF4-FFF2-40B4-BE49-F238E27FC236}">
              <a16:creationId xmlns:a16="http://schemas.microsoft.com/office/drawing/2014/main" id="{DC55AF47-C153-43BB-AC57-D8EFF578FDCB}"/>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160037</xdr:rowOff>
    </xdr:from>
    <xdr:ext cx="405111" cy="259045"/>
    <xdr:sp macro="" textlink="">
      <xdr:nvSpPr>
        <xdr:cNvPr id="206" name="n_4mainValue【体育館・プール】&#10;有形固定資産減価償却率">
          <a:extLst>
            <a:ext uri="{FF2B5EF4-FFF2-40B4-BE49-F238E27FC236}">
              <a16:creationId xmlns:a16="http://schemas.microsoft.com/office/drawing/2014/main" id="{7740C72F-06DC-4ABA-A020-2847EA812272}"/>
            </a:ext>
          </a:extLst>
        </xdr:cNvPr>
        <xdr:cNvSpPr txBox="1"/>
      </xdr:nvSpPr>
      <xdr:spPr>
        <a:xfrm>
          <a:off x="927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E700263-5D1E-4BE2-B781-AE160BB602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924F116-4F9A-44ED-AC25-8D377A6DC8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8B8F7DE-C4AB-41A9-8F03-9A2428E87C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9F89E3E-9BBE-49E9-BE18-CDF368F997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0C8A2E7-A26C-43D0-8AC4-1D2FB3C207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4EBB1E2-BBCC-493F-907E-8E17FFA56C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6E5E477-416E-46E3-BBB6-43B41B5432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E422DD9-9FE0-4762-BE2A-D32F7FA61D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059BEC8-F033-4A71-93D9-DAEA4429AA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15D16B1-F2FB-4C7C-9271-C06B6259B66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575D22B8-EFA6-4998-8DDF-0B5151DE62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5D4AFE80-3730-4551-BCB3-1F87362787F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D6AE2C93-9A59-4B02-BF77-5A76EBA4431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978AA661-1A08-418A-8293-901512B0AA9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5C0A3B9-2165-47C3-B979-FAFC5A97C51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10BE10D4-0A40-42AC-A089-F6AAFFD4A2F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2ADEA99-9847-4B2B-A8CE-7828D784940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7B204C7-36D9-4B3D-A581-48E1352FFE4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65942178-AE68-4D27-9AA5-9185AFCB9DE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C5332553-7AEA-4F35-B620-6EB9FB9BD92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715EBF8-8478-429A-9D61-74F4CB112B5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703D9AEE-E83E-43DA-AA67-A3140338671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6AC5B48-2460-4AB3-AB12-9CE99372D2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A2E0B7F0-C336-4E41-8455-DF33A1919C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4989E1FC-D4C5-42CB-A503-4E7E20F03F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a:extLst>
            <a:ext uri="{FF2B5EF4-FFF2-40B4-BE49-F238E27FC236}">
              <a16:creationId xmlns:a16="http://schemas.microsoft.com/office/drawing/2014/main" id="{1412749E-6E64-4796-8796-95863863FD5D}"/>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a:extLst>
            <a:ext uri="{FF2B5EF4-FFF2-40B4-BE49-F238E27FC236}">
              <a16:creationId xmlns:a16="http://schemas.microsoft.com/office/drawing/2014/main" id="{FFF367F4-F659-42CA-BF75-3970E913AD0A}"/>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a:extLst>
            <a:ext uri="{FF2B5EF4-FFF2-40B4-BE49-F238E27FC236}">
              <a16:creationId xmlns:a16="http://schemas.microsoft.com/office/drawing/2014/main" id="{D4DF9C16-55BE-46BF-A52F-F005140C4220}"/>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a:extLst>
            <a:ext uri="{FF2B5EF4-FFF2-40B4-BE49-F238E27FC236}">
              <a16:creationId xmlns:a16="http://schemas.microsoft.com/office/drawing/2014/main" id="{7E0A9EB1-34D2-4E25-82FC-03B3A75DADAC}"/>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a:extLst>
            <a:ext uri="{FF2B5EF4-FFF2-40B4-BE49-F238E27FC236}">
              <a16:creationId xmlns:a16="http://schemas.microsoft.com/office/drawing/2014/main" id="{8A73CC17-B019-4249-B089-9932DF807CC0}"/>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a:extLst>
            <a:ext uri="{FF2B5EF4-FFF2-40B4-BE49-F238E27FC236}">
              <a16:creationId xmlns:a16="http://schemas.microsoft.com/office/drawing/2014/main" id="{AB2E8CBB-5C10-4C54-A3A8-ED8976431135}"/>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a:extLst>
            <a:ext uri="{FF2B5EF4-FFF2-40B4-BE49-F238E27FC236}">
              <a16:creationId xmlns:a16="http://schemas.microsoft.com/office/drawing/2014/main" id="{094CE13F-43E6-4A4D-9DB5-70B23047FE2D}"/>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a:extLst>
            <a:ext uri="{FF2B5EF4-FFF2-40B4-BE49-F238E27FC236}">
              <a16:creationId xmlns:a16="http://schemas.microsoft.com/office/drawing/2014/main" id="{11FCB050-B28E-4283-BAA6-A78C0495B44C}"/>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a:extLst>
            <a:ext uri="{FF2B5EF4-FFF2-40B4-BE49-F238E27FC236}">
              <a16:creationId xmlns:a16="http://schemas.microsoft.com/office/drawing/2014/main" id="{69E5AD9D-D1FC-4FA9-960B-783DBA26BD0D}"/>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a:extLst>
            <a:ext uri="{FF2B5EF4-FFF2-40B4-BE49-F238E27FC236}">
              <a16:creationId xmlns:a16="http://schemas.microsoft.com/office/drawing/2014/main" id="{38C58A73-479D-4C30-95AF-D4D15421BFA3}"/>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a:extLst>
            <a:ext uri="{FF2B5EF4-FFF2-40B4-BE49-F238E27FC236}">
              <a16:creationId xmlns:a16="http://schemas.microsoft.com/office/drawing/2014/main" id="{083AF007-7D1F-4A1E-9A67-F5826D1BF7EC}"/>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2E90B02-EBF5-4E4E-BE59-BE64004A57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E91DD30-9207-4D2E-BC0C-EBE73C1CDC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32FEB9F-ED94-41CB-A714-62C3E14CBA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DF48B4D-2EE5-4D7E-B632-104DC37A93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527B43F-7F05-4CEE-9641-81B341765FF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102144</xdr:rowOff>
    </xdr:from>
    <xdr:to>
      <xdr:col>55</xdr:col>
      <xdr:colOff>50800</xdr:colOff>
      <xdr:row>64</xdr:row>
      <xdr:rowOff>32294</xdr:rowOff>
    </xdr:to>
    <xdr:sp macro="" textlink="">
      <xdr:nvSpPr>
        <xdr:cNvPr id="248" name="楕円 247">
          <a:extLst>
            <a:ext uri="{FF2B5EF4-FFF2-40B4-BE49-F238E27FC236}">
              <a16:creationId xmlns:a16="http://schemas.microsoft.com/office/drawing/2014/main" id="{3DDF1532-520F-45B0-8AB0-6A4C70671047}"/>
            </a:ext>
          </a:extLst>
        </xdr:cNvPr>
        <xdr:cNvSpPr/>
      </xdr:nvSpPr>
      <xdr:spPr>
        <a:xfrm>
          <a:off x="10426700" y="109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17071</xdr:rowOff>
    </xdr:from>
    <xdr:ext cx="469744" cy="259045"/>
    <xdr:sp macro="" textlink="">
      <xdr:nvSpPr>
        <xdr:cNvPr id="249" name="【体育館・プール】&#10;一人当たり面積該当値テキスト">
          <a:extLst>
            <a:ext uri="{FF2B5EF4-FFF2-40B4-BE49-F238E27FC236}">
              <a16:creationId xmlns:a16="http://schemas.microsoft.com/office/drawing/2014/main" id="{31B4ACCC-4346-4799-B346-077ED0DAECD4}"/>
            </a:ext>
          </a:extLst>
        </xdr:cNvPr>
        <xdr:cNvSpPr txBox="1"/>
      </xdr:nvSpPr>
      <xdr:spPr>
        <a:xfrm>
          <a:off x="10515600" y="108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103233</xdr:rowOff>
    </xdr:from>
    <xdr:to>
      <xdr:col>50</xdr:col>
      <xdr:colOff>165100</xdr:colOff>
      <xdr:row>64</xdr:row>
      <xdr:rowOff>33383</xdr:rowOff>
    </xdr:to>
    <xdr:sp macro="" textlink="">
      <xdr:nvSpPr>
        <xdr:cNvPr id="250" name="楕円 249">
          <a:extLst>
            <a:ext uri="{FF2B5EF4-FFF2-40B4-BE49-F238E27FC236}">
              <a16:creationId xmlns:a16="http://schemas.microsoft.com/office/drawing/2014/main" id="{F99984FE-8499-4744-A349-1BA64B1368F8}"/>
            </a:ext>
          </a:extLst>
        </xdr:cNvPr>
        <xdr:cNvSpPr/>
      </xdr:nvSpPr>
      <xdr:spPr>
        <a:xfrm>
          <a:off x="9588500" y="109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152944</xdr:rowOff>
    </xdr:from>
    <xdr:to>
      <xdr:col>55</xdr:col>
      <xdr:colOff>0</xdr:colOff>
      <xdr:row>63</xdr:row>
      <xdr:rowOff>154033</xdr:rowOff>
    </xdr:to>
    <xdr:cxnSp macro="">
      <xdr:nvCxnSpPr>
        <xdr:cNvPr id="251" name="直線コネクタ 250">
          <a:extLst>
            <a:ext uri="{FF2B5EF4-FFF2-40B4-BE49-F238E27FC236}">
              <a16:creationId xmlns:a16="http://schemas.microsoft.com/office/drawing/2014/main" id="{193618B8-45C6-47DF-B1E9-BDD5DE9D6B90}"/>
            </a:ext>
          </a:extLst>
        </xdr:cNvPr>
        <xdr:cNvCxnSpPr/>
      </xdr:nvCxnSpPr>
      <xdr:spPr>
        <a:xfrm flipV="1">
          <a:off x="9639300" y="1095429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157662</xdr:rowOff>
    </xdr:from>
    <xdr:to>
      <xdr:col>46</xdr:col>
      <xdr:colOff>38100</xdr:colOff>
      <xdr:row>64</xdr:row>
      <xdr:rowOff>87812</xdr:rowOff>
    </xdr:to>
    <xdr:sp macro="" textlink="">
      <xdr:nvSpPr>
        <xdr:cNvPr id="252" name="楕円 251">
          <a:extLst>
            <a:ext uri="{FF2B5EF4-FFF2-40B4-BE49-F238E27FC236}">
              <a16:creationId xmlns:a16="http://schemas.microsoft.com/office/drawing/2014/main" id="{FB743D42-04D0-4F2B-8F79-A23B855812DD}"/>
            </a:ext>
          </a:extLst>
        </xdr:cNvPr>
        <xdr:cNvSpPr/>
      </xdr:nvSpPr>
      <xdr:spPr>
        <a:xfrm>
          <a:off x="8699500" y="109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154033</xdr:rowOff>
    </xdr:from>
    <xdr:to>
      <xdr:col>50</xdr:col>
      <xdr:colOff>114300</xdr:colOff>
      <xdr:row>64</xdr:row>
      <xdr:rowOff>37012</xdr:rowOff>
    </xdr:to>
    <xdr:cxnSp macro="">
      <xdr:nvCxnSpPr>
        <xdr:cNvPr id="253" name="直線コネクタ 252">
          <a:extLst>
            <a:ext uri="{FF2B5EF4-FFF2-40B4-BE49-F238E27FC236}">
              <a16:creationId xmlns:a16="http://schemas.microsoft.com/office/drawing/2014/main" id="{A1D2D3D8-9DD6-4721-8BC9-C92E027A2069}"/>
            </a:ext>
          </a:extLst>
        </xdr:cNvPr>
        <xdr:cNvCxnSpPr/>
      </xdr:nvCxnSpPr>
      <xdr:spPr>
        <a:xfrm flipV="1">
          <a:off x="8750300" y="1095538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130447</xdr:rowOff>
    </xdr:from>
    <xdr:to>
      <xdr:col>41</xdr:col>
      <xdr:colOff>101600</xdr:colOff>
      <xdr:row>62</xdr:row>
      <xdr:rowOff>60597</xdr:rowOff>
    </xdr:to>
    <xdr:sp macro="" textlink="">
      <xdr:nvSpPr>
        <xdr:cNvPr id="254" name="楕円 253">
          <a:extLst>
            <a:ext uri="{FF2B5EF4-FFF2-40B4-BE49-F238E27FC236}">
              <a16:creationId xmlns:a16="http://schemas.microsoft.com/office/drawing/2014/main" id="{673BE58F-7114-4B8B-926D-6D46D01897B4}"/>
            </a:ext>
          </a:extLst>
        </xdr:cNvPr>
        <xdr:cNvSpPr/>
      </xdr:nvSpPr>
      <xdr:spPr>
        <a:xfrm>
          <a:off x="7810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9797</xdr:rowOff>
    </xdr:from>
    <xdr:to>
      <xdr:col>45</xdr:col>
      <xdr:colOff>177800</xdr:colOff>
      <xdr:row>64</xdr:row>
      <xdr:rowOff>37012</xdr:rowOff>
    </xdr:to>
    <xdr:cxnSp macro="">
      <xdr:nvCxnSpPr>
        <xdr:cNvPr id="255" name="直線コネクタ 254">
          <a:extLst>
            <a:ext uri="{FF2B5EF4-FFF2-40B4-BE49-F238E27FC236}">
              <a16:creationId xmlns:a16="http://schemas.microsoft.com/office/drawing/2014/main" id="{A1BC71A5-0409-4078-B2EB-B828A8692340}"/>
            </a:ext>
          </a:extLst>
        </xdr:cNvPr>
        <xdr:cNvCxnSpPr/>
      </xdr:nvCxnSpPr>
      <xdr:spPr>
        <a:xfrm>
          <a:off x="7861300" y="10639697"/>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106499</xdr:rowOff>
    </xdr:from>
    <xdr:to>
      <xdr:col>36</xdr:col>
      <xdr:colOff>165100</xdr:colOff>
      <xdr:row>64</xdr:row>
      <xdr:rowOff>36649</xdr:rowOff>
    </xdr:to>
    <xdr:sp macro="" textlink="">
      <xdr:nvSpPr>
        <xdr:cNvPr id="256" name="楕円 255">
          <a:extLst>
            <a:ext uri="{FF2B5EF4-FFF2-40B4-BE49-F238E27FC236}">
              <a16:creationId xmlns:a16="http://schemas.microsoft.com/office/drawing/2014/main" id="{6FA79C7B-CF71-4C0E-B1B7-55AF4EBBE20E}"/>
            </a:ext>
          </a:extLst>
        </xdr:cNvPr>
        <xdr:cNvSpPr/>
      </xdr:nvSpPr>
      <xdr:spPr>
        <a:xfrm>
          <a:off x="6921500" y="109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9797</xdr:rowOff>
    </xdr:from>
    <xdr:to>
      <xdr:col>41</xdr:col>
      <xdr:colOff>50800</xdr:colOff>
      <xdr:row>63</xdr:row>
      <xdr:rowOff>157299</xdr:rowOff>
    </xdr:to>
    <xdr:cxnSp macro="">
      <xdr:nvCxnSpPr>
        <xdr:cNvPr id="257" name="直線コネクタ 256">
          <a:extLst>
            <a:ext uri="{FF2B5EF4-FFF2-40B4-BE49-F238E27FC236}">
              <a16:creationId xmlns:a16="http://schemas.microsoft.com/office/drawing/2014/main" id="{2D14F62E-0238-4B31-A7D8-7D1291C644AF}"/>
            </a:ext>
          </a:extLst>
        </xdr:cNvPr>
        <xdr:cNvCxnSpPr/>
      </xdr:nvCxnSpPr>
      <xdr:spPr>
        <a:xfrm flipV="1">
          <a:off x="6972300" y="10639697"/>
          <a:ext cx="889000" cy="3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a:extLst>
            <a:ext uri="{FF2B5EF4-FFF2-40B4-BE49-F238E27FC236}">
              <a16:creationId xmlns:a16="http://schemas.microsoft.com/office/drawing/2014/main" id="{7B300E70-F96C-4969-9D33-43A9B19E4BEA}"/>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a:extLst>
            <a:ext uri="{FF2B5EF4-FFF2-40B4-BE49-F238E27FC236}">
              <a16:creationId xmlns:a16="http://schemas.microsoft.com/office/drawing/2014/main" id="{7D73F048-65A9-429D-8C5F-504A1E413349}"/>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0" name="n_3aveValue【体育館・プール】&#10;一人当たり面積">
          <a:extLst>
            <a:ext uri="{FF2B5EF4-FFF2-40B4-BE49-F238E27FC236}">
              <a16:creationId xmlns:a16="http://schemas.microsoft.com/office/drawing/2014/main" id="{C40E9BDA-E2F1-4235-80B9-5482B0098474}"/>
            </a:ext>
          </a:extLst>
        </xdr:cNvPr>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61" name="n_4aveValue【体育館・プール】&#10;一人当たり面積">
          <a:extLst>
            <a:ext uri="{FF2B5EF4-FFF2-40B4-BE49-F238E27FC236}">
              <a16:creationId xmlns:a16="http://schemas.microsoft.com/office/drawing/2014/main" id="{1E709C3B-75CF-4E77-BE90-010812F2FB70}"/>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24510</xdr:rowOff>
    </xdr:from>
    <xdr:ext cx="469744" cy="259045"/>
    <xdr:sp macro="" textlink="">
      <xdr:nvSpPr>
        <xdr:cNvPr id="262" name="n_1mainValue【体育館・プール】&#10;一人当たり面積">
          <a:extLst>
            <a:ext uri="{FF2B5EF4-FFF2-40B4-BE49-F238E27FC236}">
              <a16:creationId xmlns:a16="http://schemas.microsoft.com/office/drawing/2014/main" id="{3B06E8C0-AFEE-49E2-BC82-E150EFDB5CDF}"/>
            </a:ext>
          </a:extLst>
        </xdr:cNvPr>
        <xdr:cNvSpPr txBox="1"/>
      </xdr:nvSpPr>
      <xdr:spPr>
        <a:xfrm>
          <a:off x="9391727" y="1099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78939</xdr:rowOff>
    </xdr:from>
    <xdr:ext cx="469744" cy="259045"/>
    <xdr:sp macro="" textlink="">
      <xdr:nvSpPr>
        <xdr:cNvPr id="263" name="n_2mainValue【体育館・プール】&#10;一人当たり面積">
          <a:extLst>
            <a:ext uri="{FF2B5EF4-FFF2-40B4-BE49-F238E27FC236}">
              <a16:creationId xmlns:a16="http://schemas.microsoft.com/office/drawing/2014/main" id="{AF724EEB-54E4-4C82-8EBD-915EB528ADCF}"/>
            </a:ext>
          </a:extLst>
        </xdr:cNvPr>
        <xdr:cNvSpPr txBox="1"/>
      </xdr:nvSpPr>
      <xdr:spPr>
        <a:xfrm>
          <a:off x="8515427" y="1105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77124</xdr:rowOff>
    </xdr:from>
    <xdr:ext cx="469744" cy="259045"/>
    <xdr:sp macro="" textlink="">
      <xdr:nvSpPr>
        <xdr:cNvPr id="264" name="n_3mainValue【体育館・プール】&#10;一人当たり面積">
          <a:extLst>
            <a:ext uri="{FF2B5EF4-FFF2-40B4-BE49-F238E27FC236}">
              <a16:creationId xmlns:a16="http://schemas.microsoft.com/office/drawing/2014/main" id="{3E0591B9-1DDF-4658-AEAA-2A8ED5FD933D}"/>
            </a:ext>
          </a:extLst>
        </xdr:cNvPr>
        <xdr:cNvSpPr txBox="1"/>
      </xdr:nvSpPr>
      <xdr:spPr>
        <a:xfrm>
          <a:off x="7626427" y="103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27776</xdr:rowOff>
    </xdr:from>
    <xdr:ext cx="469744" cy="259045"/>
    <xdr:sp macro="" textlink="">
      <xdr:nvSpPr>
        <xdr:cNvPr id="265" name="n_4mainValue【体育館・プール】&#10;一人当たり面積">
          <a:extLst>
            <a:ext uri="{FF2B5EF4-FFF2-40B4-BE49-F238E27FC236}">
              <a16:creationId xmlns:a16="http://schemas.microsoft.com/office/drawing/2014/main" id="{112763B6-0A64-4AB9-9E38-AA0EFA1A9541}"/>
            </a:ext>
          </a:extLst>
        </xdr:cNvPr>
        <xdr:cNvSpPr txBox="1"/>
      </xdr:nvSpPr>
      <xdr:spPr>
        <a:xfrm>
          <a:off x="6737427"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44942F0-7510-4C53-B97B-CE044B478A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52900D8-0E23-4924-B30F-4AE54C1839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4593434-0C8B-4A89-9134-7B9ADC40C3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517219B-75C0-427A-8E4C-08D9D61AA7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71AA60E-7B5E-428F-AB38-243F28F6FB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5E43C6DF-4E68-47DA-96E3-D7D1A82ED3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A0A460E1-B7F1-4192-9573-4804FD29AB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CBEC5D7-5AF2-4EB3-A36A-0020FEB9DF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063D680-2D02-4C5D-953F-869E2B0BD5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BE817DCB-0A20-4937-80FD-0624626457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C399D325-C1AF-4D37-ACA1-EA4B5AA12D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E515DF7-F0E2-49D1-8672-9878CA9DFD5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C2BC581-C7FD-44B5-BA89-D2C4CB18594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38D7DF7-BBA7-4976-AB3D-D5C1B7C049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6BA62259-00BA-40B4-955F-BF779457ADC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C335D31-FA8E-4D24-885D-6418A43A89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7F5C9F89-F18B-4C80-8264-0C21718266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5444922-CD31-4F9C-9CC0-05F0984DE29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4AD7D37-6779-44BD-A3A3-9A3FB22A55F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8E89D465-0C80-4668-8716-BA7FC52ECA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2DD65A8-CFAD-4CE3-82D5-A6FA5992CF3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E803096-94BF-4882-B306-D6CA8D26D8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AC2B6F9-E2C0-4350-997C-25798FC0D39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B5F1188B-83CF-4AD4-ACEC-9F63DE057D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4EEA127A-B761-4442-8A64-A70AAE4EB2FD}"/>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7602C80A-3B15-4EC2-A91A-93019B0BF85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BF10512F-582B-424D-B256-EFE01FB844E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2DAF271C-2F89-423E-9782-A0D9F2B1B5AA}"/>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4" name="直線コネクタ 293">
          <a:extLst>
            <a:ext uri="{FF2B5EF4-FFF2-40B4-BE49-F238E27FC236}">
              <a16:creationId xmlns:a16="http://schemas.microsoft.com/office/drawing/2014/main" id="{389C6296-2087-453B-9A0C-EE0699570FF8}"/>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ECF8EF0-6BC0-48A6-8CAF-5F540D37D6BF}"/>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6" name="フローチャート: 判断 295">
          <a:extLst>
            <a:ext uri="{FF2B5EF4-FFF2-40B4-BE49-F238E27FC236}">
              <a16:creationId xmlns:a16="http://schemas.microsoft.com/office/drawing/2014/main" id="{4FA0E733-1B73-4F47-947D-03EC2902319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97" name="フローチャート: 判断 296">
          <a:extLst>
            <a:ext uri="{FF2B5EF4-FFF2-40B4-BE49-F238E27FC236}">
              <a16:creationId xmlns:a16="http://schemas.microsoft.com/office/drawing/2014/main" id="{D20C7C59-7FE6-478A-A98A-3EE465B7191A}"/>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98" name="フローチャート: 判断 297">
          <a:extLst>
            <a:ext uri="{FF2B5EF4-FFF2-40B4-BE49-F238E27FC236}">
              <a16:creationId xmlns:a16="http://schemas.microsoft.com/office/drawing/2014/main" id="{6C4FEF02-BAF9-426E-8DC5-6E2ACE055BF2}"/>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a:extLst>
            <a:ext uri="{FF2B5EF4-FFF2-40B4-BE49-F238E27FC236}">
              <a16:creationId xmlns:a16="http://schemas.microsoft.com/office/drawing/2014/main" id="{25D1619C-2D3A-41A5-A3AD-035F9C9FE82F}"/>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0" name="フローチャート: 判断 299">
          <a:extLst>
            <a:ext uri="{FF2B5EF4-FFF2-40B4-BE49-F238E27FC236}">
              <a16:creationId xmlns:a16="http://schemas.microsoft.com/office/drawing/2014/main" id="{771856A8-FAC3-482B-9ADF-9DBCA5E8EDB9}"/>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CC94079-D483-4D81-B584-4D980E006D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2B63C1-058C-4EA4-AB2F-BE979C4DB9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B9FB9DA-3977-44FB-AF69-04185F294C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9B7BB60-706E-4951-8102-8A98CC37BE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EFC073A-6D23-4649-870D-191EE401DB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306" name="楕円 305">
          <a:extLst>
            <a:ext uri="{FF2B5EF4-FFF2-40B4-BE49-F238E27FC236}">
              <a16:creationId xmlns:a16="http://schemas.microsoft.com/office/drawing/2014/main" id="{407BF8C0-9569-43DB-A1DC-946080EE0E9B}"/>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9616984-791A-4B89-98D3-4269987E46A0}"/>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308" name="楕円 307">
          <a:extLst>
            <a:ext uri="{FF2B5EF4-FFF2-40B4-BE49-F238E27FC236}">
              <a16:creationId xmlns:a16="http://schemas.microsoft.com/office/drawing/2014/main" id="{9BB44358-76AA-4100-8A70-3BE900AD7C70}"/>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47625</xdr:rowOff>
    </xdr:to>
    <xdr:cxnSp macro="">
      <xdr:nvCxnSpPr>
        <xdr:cNvPr id="309" name="直線コネクタ 308">
          <a:extLst>
            <a:ext uri="{FF2B5EF4-FFF2-40B4-BE49-F238E27FC236}">
              <a16:creationId xmlns:a16="http://schemas.microsoft.com/office/drawing/2014/main" id="{FC489AAA-2041-4AF2-8E25-13F0B328DACD}"/>
            </a:ext>
          </a:extLst>
        </xdr:cNvPr>
        <xdr:cNvCxnSpPr/>
      </xdr:nvCxnSpPr>
      <xdr:spPr>
        <a:xfrm>
          <a:off x="3797300" y="142436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10" name="楕円 309">
          <a:extLst>
            <a:ext uri="{FF2B5EF4-FFF2-40B4-BE49-F238E27FC236}">
              <a16:creationId xmlns:a16="http://schemas.microsoft.com/office/drawing/2014/main" id="{038F657D-C1ED-486D-A4A6-9F4325DF8E44}"/>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13336</xdr:rowOff>
    </xdr:to>
    <xdr:cxnSp macro="">
      <xdr:nvCxnSpPr>
        <xdr:cNvPr id="311" name="直線コネクタ 310">
          <a:extLst>
            <a:ext uri="{FF2B5EF4-FFF2-40B4-BE49-F238E27FC236}">
              <a16:creationId xmlns:a16="http://schemas.microsoft.com/office/drawing/2014/main" id="{C35C1C06-D0F0-4374-9B82-18083A1041C1}"/>
            </a:ext>
          </a:extLst>
        </xdr:cNvPr>
        <xdr:cNvCxnSpPr/>
      </xdr:nvCxnSpPr>
      <xdr:spPr>
        <a:xfrm>
          <a:off x="2908300" y="14211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12" name="楕円 311">
          <a:extLst>
            <a:ext uri="{FF2B5EF4-FFF2-40B4-BE49-F238E27FC236}">
              <a16:creationId xmlns:a16="http://schemas.microsoft.com/office/drawing/2014/main" id="{DC2C6579-CF9B-4021-A725-100C3E7E97EC}"/>
            </a:ext>
          </a:extLst>
        </xdr:cNvPr>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84</xdr:row>
      <xdr:rowOff>45720</xdr:rowOff>
    </xdr:to>
    <xdr:cxnSp macro="">
      <xdr:nvCxnSpPr>
        <xdr:cNvPr id="313" name="直線コネクタ 312">
          <a:extLst>
            <a:ext uri="{FF2B5EF4-FFF2-40B4-BE49-F238E27FC236}">
              <a16:creationId xmlns:a16="http://schemas.microsoft.com/office/drawing/2014/main" id="{0D2BE469-A959-4F54-A92B-F2846DF7194B}"/>
            </a:ext>
          </a:extLst>
        </xdr:cNvPr>
        <xdr:cNvCxnSpPr/>
      </xdr:nvCxnSpPr>
      <xdr:spPr>
        <a:xfrm flipV="1">
          <a:off x="2019300" y="142113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160655</xdr:rowOff>
    </xdr:from>
    <xdr:to>
      <xdr:col>6</xdr:col>
      <xdr:colOff>38100</xdr:colOff>
      <xdr:row>84</xdr:row>
      <xdr:rowOff>90805</xdr:rowOff>
    </xdr:to>
    <xdr:sp macro="" textlink="">
      <xdr:nvSpPr>
        <xdr:cNvPr id="314" name="楕円 313">
          <a:extLst>
            <a:ext uri="{FF2B5EF4-FFF2-40B4-BE49-F238E27FC236}">
              <a16:creationId xmlns:a16="http://schemas.microsoft.com/office/drawing/2014/main" id="{D15E28A7-7C85-48BD-BF09-4FB3D807B416}"/>
            </a:ext>
          </a:extLst>
        </xdr:cNvPr>
        <xdr:cNvSpPr/>
      </xdr:nvSpPr>
      <xdr:spPr>
        <a:xfrm>
          <a:off x="1079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40005</xdr:rowOff>
    </xdr:from>
    <xdr:to>
      <xdr:col>10</xdr:col>
      <xdr:colOff>114300</xdr:colOff>
      <xdr:row>84</xdr:row>
      <xdr:rowOff>45720</xdr:rowOff>
    </xdr:to>
    <xdr:cxnSp macro="">
      <xdr:nvCxnSpPr>
        <xdr:cNvPr id="315" name="直線コネクタ 314">
          <a:extLst>
            <a:ext uri="{FF2B5EF4-FFF2-40B4-BE49-F238E27FC236}">
              <a16:creationId xmlns:a16="http://schemas.microsoft.com/office/drawing/2014/main" id="{B23F763D-11BB-49B9-AABF-10CD36EA35E2}"/>
            </a:ext>
          </a:extLst>
        </xdr:cNvPr>
        <xdr:cNvCxnSpPr/>
      </xdr:nvCxnSpPr>
      <xdr:spPr>
        <a:xfrm>
          <a:off x="1130300" y="14441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316" name="n_1aveValue【福祉施設】&#10;有形固定資産減価償却率">
          <a:extLst>
            <a:ext uri="{FF2B5EF4-FFF2-40B4-BE49-F238E27FC236}">
              <a16:creationId xmlns:a16="http://schemas.microsoft.com/office/drawing/2014/main" id="{DA68184C-6A5A-40E3-82E2-987A499E9012}"/>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317" name="n_2aveValue【福祉施設】&#10;有形固定資産減価償却率">
          <a:extLst>
            <a:ext uri="{FF2B5EF4-FFF2-40B4-BE49-F238E27FC236}">
              <a16:creationId xmlns:a16="http://schemas.microsoft.com/office/drawing/2014/main" id="{CBFD8608-5932-456A-8394-B23FF0826C85}"/>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aveValue【福祉施設】&#10;有形固定資産減価償却率">
          <a:extLst>
            <a:ext uri="{FF2B5EF4-FFF2-40B4-BE49-F238E27FC236}">
              <a16:creationId xmlns:a16="http://schemas.microsoft.com/office/drawing/2014/main" id="{D2EA9875-AB83-4A30-9149-974A10FF0853}"/>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19" name="n_4aveValue【福祉施設】&#10;有形固定資産減価償却率">
          <a:extLst>
            <a:ext uri="{FF2B5EF4-FFF2-40B4-BE49-F238E27FC236}">
              <a16:creationId xmlns:a16="http://schemas.microsoft.com/office/drawing/2014/main" id="{799D1AD3-367A-4C52-8EFB-EC3CC08FF42B}"/>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320" name="n_1mainValue【福祉施設】&#10;有形固定資産減価償却率">
          <a:extLst>
            <a:ext uri="{FF2B5EF4-FFF2-40B4-BE49-F238E27FC236}">
              <a16:creationId xmlns:a16="http://schemas.microsoft.com/office/drawing/2014/main" id="{0435D6CA-DCB6-47A7-AB73-01B1B521F93F}"/>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21" name="n_2mainValue【福祉施設】&#10;有形固定資産減価償却率">
          <a:extLst>
            <a:ext uri="{FF2B5EF4-FFF2-40B4-BE49-F238E27FC236}">
              <a16:creationId xmlns:a16="http://schemas.microsoft.com/office/drawing/2014/main" id="{5F3B10C5-8384-4B34-98C1-746815ACDDCF}"/>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322" name="n_3mainValue【福祉施設】&#10;有形固定資産減価償却率">
          <a:extLst>
            <a:ext uri="{FF2B5EF4-FFF2-40B4-BE49-F238E27FC236}">
              <a16:creationId xmlns:a16="http://schemas.microsoft.com/office/drawing/2014/main" id="{D050035B-5A1F-48A1-97FA-40E28B694F88}"/>
            </a:ext>
          </a:extLst>
        </xdr:cNvPr>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81932</xdr:rowOff>
    </xdr:from>
    <xdr:ext cx="405111" cy="259045"/>
    <xdr:sp macro="" textlink="">
      <xdr:nvSpPr>
        <xdr:cNvPr id="323" name="n_4mainValue【福祉施設】&#10;有形固定資産減価償却率">
          <a:extLst>
            <a:ext uri="{FF2B5EF4-FFF2-40B4-BE49-F238E27FC236}">
              <a16:creationId xmlns:a16="http://schemas.microsoft.com/office/drawing/2014/main" id="{A4E8AA80-3176-45CD-BE22-465CE38E6278}"/>
            </a:ext>
          </a:extLst>
        </xdr:cNvPr>
        <xdr:cNvSpPr txBox="1"/>
      </xdr:nvSpPr>
      <xdr:spPr>
        <a:xfrm>
          <a:off x="927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09BE9FD-2653-4291-ABDE-F0F518D753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10A65F1-5107-457B-8A7B-2309059406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FB767BD-9909-4173-889D-788BA8A510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60488AC-A55B-4945-80A9-952DCC1E7F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D92E813-D775-4853-82C4-4D1B99AE79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8EBFEF7-798D-48B1-B46A-4F680BAAA2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EA16687-8CE5-4BAE-A427-16A114291E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0DCF8C9-EDEF-48A8-9B60-C1EEAB9745B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FF0A473-1C89-4B0A-8631-45B9021142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C4F2946-7D45-4CB3-A286-57F5933847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1B64EB15-643D-4DA0-B589-17AAD9B344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8A35DE39-1BA8-41E2-92D2-50F178C5E4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1143528-EBD2-48B6-8316-1C29ABD3840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BE49177-3708-40D1-9501-072F1F2B80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D423047-B925-4752-BA83-12BCAA85C1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4A1F8F-F73B-4404-8331-DB73D53641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E4F9A52-0CD3-43F8-89A1-FA4A3140814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7CC48729-6FCD-4FED-83B2-5507F193AF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3B456AF8-CF5F-4066-9076-FFEC779252C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FF9A69F-7855-40E4-B662-6EDC47F18CB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B31F076-CF14-45B1-AD52-B20299770E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4A321A3-00B1-4D6C-81F4-388C2704B2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70BD6060-74C6-4977-A984-748D299A9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47" name="直線コネクタ 346">
          <a:extLst>
            <a:ext uri="{FF2B5EF4-FFF2-40B4-BE49-F238E27FC236}">
              <a16:creationId xmlns:a16="http://schemas.microsoft.com/office/drawing/2014/main" id="{024B499B-7617-4C83-9B82-96A7C2830D79}"/>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48" name="【福祉施設】&#10;一人当たり面積最小値テキスト">
          <a:extLst>
            <a:ext uri="{FF2B5EF4-FFF2-40B4-BE49-F238E27FC236}">
              <a16:creationId xmlns:a16="http://schemas.microsoft.com/office/drawing/2014/main" id="{CED1F316-1CD7-4F29-802A-308DBB3BA962}"/>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49" name="直線コネクタ 348">
          <a:extLst>
            <a:ext uri="{FF2B5EF4-FFF2-40B4-BE49-F238E27FC236}">
              <a16:creationId xmlns:a16="http://schemas.microsoft.com/office/drawing/2014/main" id="{6FCDAB4F-451D-405D-87A2-49C9FB660792}"/>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50" name="【福祉施設】&#10;一人当たり面積最大値テキスト">
          <a:extLst>
            <a:ext uri="{FF2B5EF4-FFF2-40B4-BE49-F238E27FC236}">
              <a16:creationId xmlns:a16="http://schemas.microsoft.com/office/drawing/2014/main" id="{A0CC0E94-8F47-4A39-B1F6-72D0D2211560}"/>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51" name="直線コネクタ 350">
          <a:extLst>
            <a:ext uri="{FF2B5EF4-FFF2-40B4-BE49-F238E27FC236}">
              <a16:creationId xmlns:a16="http://schemas.microsoft.com/office/drawing/2014/main" id="{16BCE920-8DD3-41FC-8B15-4FC7D74AC03C}"/>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52" name="【福祉施設】&#10;一人当たり面積平均値テキスト">
          <a:extLst>
            <a:ext uri="{FF2B5EF4-FFF2-40B4-BE49-F238E27FC236}">
              <a16:creationId xmlns:a16="http://schemas.microsoft.com/office/drawing/2014/main" id="{4D2B4B44-AA70-418C-9B6F-EDE6AAF1DECC}"/>
            </a:ext>
          </a:extLst>
        </xdr:cNvPr>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3" name="フローチャート: 判断 352">
          <a:extLst>
            <a:ext uri="{FF2B5EF4-FFF2-40B4-BE49-F238E27FC236}">
              <a16:creationId xmlns:a16="http://schemas.microsoft.com/office/drawing/2014/main" id="{F8F961F9-965B-4504-AC3B-C5E0BCBD1941}"/>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54" name="フローチャート: 判断 353">
          <a:extLst>
            <a:ext uri="{FF2B5EF4-FFF2-40B4-BE49-F238E27FC236}">
              <a16:creationId xmlns:a16="http://schemas.microsoft.com/office/drawing/2014/main" id="{84D07328-1E22-4321-805A-71997473A0E0}"/>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55" name="フローチャート: 判断 354">
          <a:extLst>
            <a:ext uri="{FF2B5EF4-FFF2-40B4-BE49-F238E27FC236}">
              <a16:creationId xmlns:a16="http://schemas.microsoft.com/office/drawing/2014/main" id="{0BCD67FD-DF2D-4118-AACF-F91ED9FFE074}"/>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56" name="フローチャート: 判断 355">
          <a:extLst>
            <a:ext uri="{FF2B5EF4-FFF2-40B4-BE49-F238E27FC236}">
              <a16:creationId xmlns:a16="http://schemas.microsoft.com/office/drawing/2014/main" id="{6154824A-5C60-4CD6-92DE-0AEB7CF7EB37}"/>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7" name="フローチャート: 判断 356">
          <a:extLst>
            <a:ext uri="{FF2B5EF4-FFF2-40B4-BE49-F238E27FC236}">
              <a16:creationId xmlns:a16="http://schemas.microsoft.com/office/drawing/2014/main" id="{D40EB454-473A-49CD-8BE3-B8014FCEFDCB}"/>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653140D-3806-4D39-95E0-2E2FDAC208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AD5A0CC-0BBE-442F-8834-60202DB2C0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6654594-589A-4AE2-9D8A-0CC206A598A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9B8E936-75FA-4F61-AC19-32B07F5A19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32A9776-85E7-471B-AA75-58EBB7AB01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78739</xdr:rowOff>
    </xdr:from>
    <xdr:to>
      <xdr:col>55</xdr:col>
      <xdr:colOff>50800</xdr:colOff>
      <xdr:row>82</xdr:row>
      <xdr:rowOff>8889</xdr:rowOff>
    </xdr:to>
    <xdr:sp macro="" textlink="">
      <xdr:nvSpPr>
        <xdr:cNvPr id="363" name="楕円 362">
          <a:extLst>
            <a:ext uri="{FF2B5EF4-FFF2-40B4-BE49-F238E27FC236}">
              <a16:creationId xmlns:a16="http://schemas.microsoft.com/office/drawing/2014/main" id="{0A9897AE-D501-4E32-82E1-C07B8EA2327B}"/>
            </a:ext>
          </a:extLst>
        </xdr:cNvPr>
        <xdr:cNvSpPr/>
      </xdr:nvSpPr>
      <xdr:spPr>
        <a:xfrm>
          <a:off x="10426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101616</xdr:rowOff>
    </xdr:from>
    <xdr:ext cx="469744" cy="259045"/>
    <xdr:sp macro="" textlink="">
      <xdr:nvSpPr>
        <xdr:cNvPr id="364" name="【福祉施設】&#10;一人当たり面積該当値テキスト">
          <a:extLst>
            <a:ext uri="{FF2B5EF4-FFF2-40B4-BE49-F238E27FC236}">
              <a16:creationId xmlns:a16="http://schemas.microsoft.com/office/drawing/2014/main" id="{2F16ABD0-EA41-45F9-BA4B-3E08DEDB83A6}"/>
            </a:ext>
          </a:extLst>
        </xdr:cNvPr>
        <xdr:cNvSpPr txBox="1"/>
      </xdr:nvSpPr>
      <xdr:spPr>
        <a:xfrm>
          <a:off x="10515600"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5" name="楕円 364">
          <a:extLst>
            <a:ext uri="{FF2B5EF4-FFF2-40B4-BE49-F238E27FC236}">
              <a16:creationId xmlns:a16="http://schemas.microsoft.com/office/drawing/2014/main" id="{99166496-0044-420A-BBF7-EBA5E5A8198B}"/>
            </a:ext>
          </a:extLst>
        </xdr:cNvPr>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129539</xdr:rowOff>
    </xdr:from>
    <xdr:to>
      <xdr:col>55</xdr:col>
      <xdr:colOff>0</xdr:colOff>
      <xdr:row>81</xdr:row>
      <xdr:rowOff>133350</xdr:rowOff>
    </xdr:to>
    <xdr:cxnSp macro="">
      <xdr:nvCxnSpPr>
        <xdr:cNvPr id="366" name="直線コネクタ 365">
          <a:extLst>
            <a:ext uri="{FF2B5EF4-FFF2-40B4-BE49-F238E27FC236}">
              <a16:creationId xmlns:a16="http://schemas.microsoft.com/office/drawing/2014/main" id="{12AD4E23-6AD3-47C2-997C-9E4FE99CBD0B}"/>
            </a:ext>
          </a:extLst>
        </xdr:cNvPr>
        <xdr:cNvCxnSpPr/>
      </xdr:nvCxnSpPr>
      <xdr:spPr>
        <a:xfrm flipV="1">
          <a:off x="9639300" y="140169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86361</xdr:rowOff>
    </xdr:from>
    <xdr:to>
      <xdr:col>46</xdr:col>
      <xdr:colOff>38100</xdr:colOff>
      <xdr:row>82</xdr:row>
      <xdr:rowOff>16511</xdr:rowOff>
    </xdr:to>
    <xdr:sp macro="" textlink="">
      <xdr:nvSpPr>
        <xdr:cNvPr id="367" name="楕円 366">
          <a:extLst>
            <a:ext uri="{FF2B5EF4-FFF2-40B4-BE49-F238E27FC236}">
              <a16:creationId xmlns:a16="http://schemas.microsoft.com/office/drawing/2014/main" id="{1D30E201-3E39-401A-955D-33B7994288CD}"/>
            </a:ext>
          </a:extLst>
        </xdr:cNvPr>
        <xdr:cNvSpPr/>
      </xdr:nvSpPr>
      <xdr:spPr>
        <a:xfrm>
          <a:off x="869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137161</xdr:rowOff>
    </xdr:to>
    <xdr:cxnSp macro="">
      <xdr:nvCxnSpPr>
        <xdr:cNvPr id="368" name="直線コネクタ 367">
          <a:extLst>
            <a:ext uri="{FF2B5EF4-FFF2-40B4-BE49-F238E27FC236}">
              <a16:creationId xmlns:a16="http://schemas.microsoft.com/office/drawing/2014/main" id="{681D77E9-E6E7-46BF-A350-EB39FBAC260D}"/>
            </a:ext>
          </a:extLst>
        </xdr:cNvPr>
        <xdr:cNvCxnSpPr/>
      </xdr:nvCxnSpPr>
      <xdr:spPr>
        <a:xfrm flipV="1">
          <a:off x="8750300" y="14020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95886</xdr:rowOff>
    </xdr:from>
    <xdr:to>
      <xdr:col>41</xdr:col>
      <xdr:colOff>101600</xdr:colOff>
      <xdr:row>82</xdr:row>
      <xdr:rowOff>26036</xdr:rowOff>
    </xdr:to>
    <xdr:sp macro="" textlink="">
      <xdr:nvSpPr>
        <xdr:cNvPr id="369" name="楕円 368">
          <a:extLst>
            <a:ext uri="{FF2B5EF4-FFF2-40B4-BE49-F238E27FC236}">
              <a16:creationId xmlns:a16="http://schemas.microsoft.com/office/drawing/2014/main" id="{FF0E107C-ECAC-44A1-93D9-73FB85BAE78B}"/>
            </a:ext>
          </a:extLst>
        </xdr:cNvPr>
        <xdr:cNvSpPr/>
      </xdr:nvSpPr>
      <xdr:spPr>
        <a:xfrm>
          <a:off x="781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137161</xdr:rowOff>
    </xdr:from>
    <xdr:to>
      <xdr:col>45</xdr:col>
      <xdr:colOff>177800</xdr:colOff>
      <xdr:row>81</xdr:row>
      <xdr:rowOff>146686</xdr:rowOff>
    </xdr:to>
    <xdr:cxnSp macro="">
      <xdr:nvCxnSpPr>
        <xdr:cNvPr id="370" name="直線コネクタ 369">
          <a:extLst>
            <a:ext uri="{FF2B5EF4-FFF2-40B4-BE49-F238E27FC236}">
              <a16:creationId xmlns:a16="http://schemas.microsoft.com/office/drawing/2014/main" id="{BC752A35-D575-48EB-B611-5704E74F12AA}"/>
            </a:ext>
          </a:extLst>
        </xdr:cNvPr>
        <xdr:cNvCxnSpPr/>
      </xdr:nvCxnSpPr>
      <xdr:spPr>
        <a:xfrm flipV="1">
          <a:off x="7861300" y="14024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71" name="楕円 370">
          <a:extLst>
            <a:ext uri="{FF2B5EF4-FFF2-40B4-BE49-F238E27FC236}">
              <a16:creationId xmlns:a16="http://schemas.microsoft.com/office/drawing/2014/main" id="{7C519654-48C1-437F-B64C-A6498AEE6AD6}"/>
            </a:ext>
          </a:extLst>
        </xdr:cNvPr>
        <xdr:cNvSpPr/>
      </xdr:nvSpPr>
      <xdr:spPr>
        <a:xfrm>
          <a:off x="6921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146686</xdr:rowOff>
    </xdr:from>
    <xdr:to>
      <xdr:col>41</xdr:col>
      <xdr:colOff>50800</xdr:colOff>
      <xdr:row>84</xdr:row>
      <xdr:rowOff>118111</xdr:rowOff>
    </xdr:to>
    <xdr:cxnSp macro="">
      <xdr:nvCxnSpPr>
        <xdr:cNvPr id="372" name="直線コネクタ 371">
          <a:extLst>
            <a:ext uri="{FF2B5EF4-FFF2-40B4-BE49-F238E27FC236}">
              <a16:creationId xmlns:a16="http://schemas.microsoft.com/office/drawing/2014/main" id="{241B1D10-6B1B-4B34-A0FE-E949C367F09A}"/>
            </a:ext>
          </a:extLst>
        </xdr:cNvPr>
        <xdr:cNvCxnSpPr/>
      </xdr:nvCxnSpPr>
      <xdr:spPr>
        <a:xfrm flipV="1">
          <a:off x="6972300" y="14034136"/>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15257</xdr:rowOff>
    </xdr:from>
    <xdr:ext cx="469744" cy="259045"/>
    <xdr:sp macro="" textlink="">
      <xdr:nvSpPr>
        <xdr:cNvPr id="373" name="n_1aveValue【福祉施設】&#10;一人当たり面積">
          <a:extLst>
            <a:ext uri="{FF2B5EF4-FFF2-40B4-BE49-F238E27FC236}">
              <a16:creationId xmlns:a16="http://schemas.microsoft.com/office/drawing/2014/main" id="{1547A93D-6387-4FB6-9913-C8B34AB19AAF}"/>
            </a:ext>
          </a:extLst>
        </xdr:cNvPr>
        <xdr:cNvSpPr txBox="1"/>
      </xdr:nvSpPr>
      <xdr:spPr>
        <a:xfrm>
          <a:off x="9391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40022</xdr:rowOff>
    </xdr:from>
    <xdr:ext cx="469744" cy="259045"/>
    <xdr:sp macro="" textlink="">
      <xdr:nvSpPr>
        <xdr:cNvPr id="374" name="n_2aveValue【福祉施設】&#10;一人当たり面積">
          <a:extLst>
            <a:ext uri="{FF2B5EF4-FFF2-40B4-BE49-F238E27FC236}">
              <a16:creationId xmlns:a16="http://schemas.microsoft.com/office/drawing/2014/main" id="{2DFDDA4C-AC87-4ACC-9D1A-DCCE1ADB4110}"/>
            </a:ext>
          </a:extLst>
        </xdr:cNvPr>
        <xdr:cNvSpPr txBox="1"/>
      </xdr:nvSpPr>
      <xdr:spPr>
        <a:xfrm>
          <a:off x="85154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80027</xdr:rowOff>
    </xdr:from>
    <xdr:ext cx="469744" cy="259045"/>
    <xdr:sp macro="" textlink="">
      <xdr:nvSpPr>
        <xdr:cNvPr id="375" name="n_3aveValue【福祉施設】&#10;一人当たり面積">
          <a:extLst>
            <a:ext uri="{FF2B5EF4-FFF2-40B4-BE49-F238E27FC236}">
              <a16:creationId xmlns:a16="http://schemas.microsoft.com/office/drawing/2014/main" id="{E18BE480-32A6-4BD1-B64A-69E52FF73DD1}"/>
            </a:ext>
          </a:extLst>
        </xdr:cNvPr>
        <xdr:cNvSpPr txBox="1"/>
      </xdr:nvSpPr>
      <xdr:spPr>
        <a:xfrm>
          <a:off x="7626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76" name="n_4aveValue【福祉施設】&#10;一人当たり面積">
          <a:extLst>
            <a:ext uri="{FF2B5EF4-FFF2-40B4-BE49-F238E27FC236}">
              <a16:creationId xmlns:a16="http://schemas.microsoft.com/office/drawing/2014/main" id="{71E99727-271B-4670-BF08-4B70222AD3D1}"/>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7" name="n_1mainValue【福祉施設】&#10;一人当たり面積">
          <a:extLst>
            <a:ext uri="{FF2B5EF4-FFF2-40B4-BE49-F238E27FC236}">
              <a16:creationId xmlns:a16="http://schemas.microsoft.com/office/drawing/2014/main" id="{E58F1F96-9787-4970-A93A-08C66E30B59A}"/>
            </a:ext>
          </a:extLst>
        </xdr:cNvPr>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33038</xdr:rowOff>
    </xdr:from>
    <xdr:ext cx="469744" cy="259045"/>
    <xdr:sp macro="" textlink="">
      <xdr:nvSpPr>
        <xdr:cNvPr id="378" name="n_2mainValue【福祉施設】&#10;一人当たり面積">
          <a:extLst>
            <a:ext uri="{FF2B5EF4-FFF2-40B4-BE49-F238E27FC236}">
              <a16:creationId xmlns:a16="http://schemas.microsoft.com/office/drawing/2014/main" id="{C124ACE5-A1D8-42B2-BCD7-ACFFDCC537C9}"/>
            </a:ext>
          </a:extLst>
        </xdr:cNvPr>
        <xdr:cNvSpPr txBox="1"/>
      </xdr:nvSpPr>
      <xdr:spPr>
        <a:xfrm>
          <a:off x="8515427" y="137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42563</xdr:rowOff>
    </xdr:from>
    <xdr:ext cx="469744" cy="259045"/>
    <xdr:sp macro="" textlink="">
      <xdr:nvSpPr>
        <xdr:cNvPr id="379" name="n_3mainValue【福祉施設】&#10;一人当たり面積">
          <a:extLst>
            <a:ext uri="{FF2B5EF4-FFF2-40B4-BE49-F238E27FC236}">
              <a16:creationId xmlns:a16="http://schemas.microsoft.com/office/drawing/2014/main" id="{4BDB6E72-8F17-41F6-B08E-73601D7CCF24}"/>
            </a:ext>
          </a:extLst>
        </xdr:cNvPr>
        <xdr:cNvSpPr txBox="1"/>
      </xdr:nvSpPr>
      <xdr:spPr>
        <a:xfrm>
          <a:off x="7626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380" name="n_4mainValue【福祉施設】&#10;一人当たり面積">
          <a:extLst>
            <a:ext uri="{FF2B5EF4-FFF2-40B4-BE49-F238E27FC236}">
              <a16:creationId xmlns:a16="http://schemas.microsoft.com/office/drawing/2014/main" id="{51407912-8FA0-414B-B92C-DEAC849E9E3E}"/>
            </a:ext>
          </a:extLst>
        </xdr:cNvPr>
        <xdr:cNvSpPr txBox="1"/>
      </xdr:nvSpPr>
      <xdr:spPr>
        <a:xfrm>
          <a:off x="6737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224646E-F602-4D4C-8794-A8507185BB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FBC56F3-43F4-4369-9A47-5D74790ADB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F407BF0-674B-4F89-852B-5D60F952B5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87D8F0B-C6BB-4BB9-A97D-D4161FBB6D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BD7F3BD-933F-410E-BF69-26FE327395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5E328FB-25F4-486F-AE2B-57BFACFA7E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ABD33965-515F-41C0-B768-D91C3FACDB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AA6C4C79-80CE-439C-8E50-C550EE10763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6E266686-05FF-42E6-92C7-DCBFCC6BF9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519E9E7A-D71C-461D-99E8-335AA5A9BE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41B45230-3C62-41BD-AF69-E1340E98E14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EBB102BD-04E3-484E-838A-D5AE1C8E184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1BC22D9E-E9DB-4192-9F92-8F87A857F5C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71F313C2-7F3E-419F-A656-F0E0F04C927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652DA296-911F-45C8-ABB7-9E04E143011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78919573-E539-4FEF-9ABE-EFB5BA440BC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2EE76980-4B1C-481B-9CDA-85346532D6C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18183374-E788-45B1-8A88-BBF411D0135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E2657897-9AC9-44B9-A583-67A9DF5324F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AAC805A2-E6FB-421D-AA63-01241FA075E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F9177CCD-84A7-43E9-9497-12664285BAF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EA660C8-4DA7-43EF-A4A3-3ED0D8B482F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5B223B7C-AB3D-4343-996A-C995A73D2B4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F547ED51-573E-4880-A618-DF207E02E13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4C2B1562-1EFE-4BD3-8579-498CB06DD284}"/>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D09AF4CF-DE27-451E-964A-D7E04DCEFC18}"/>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C1ABD51A-B33A-4057-83D5-E5D3019FFE45}"/>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B606DE41-F5F6-4A22-8903-74891D99B320}"/>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409" name="直線コネクタ 408">
          <a:extLst>
            <a:ext uri="{FF2B5EF4-FFF2-40B4-BE49-F238E27FC236}">
              <a16:creationId xmlns:a16="http://schemas.microsoft.com/office/drawing/2014/main" id="{66F25DD4-F03B-43B3-9488-9FCF7558A004}"/>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6DD60AE1-1355-46CF-950F-1AEB5FEE38FC}"/>
            </a:ext>
          </a:extLst>
        </xdr:cNvPr>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11" name="フローチャート: 判断 410">
          <a:extLst>
            <a:ext uri="{FF2B5EF4-FFF2-40B4-BE49-F238E27FC236}">
              <a16:creationId xmlns:a16="http://schemas.microsoft.com/office/drawing/2014/main" id="{AF95FEFA-EBD4-4FFC-91C6-D3BF20CF8F3A}"/>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412" name="フローチャート: 判断 411">
          <a:extLst>
            <a:ext uri="{FF2B5EF4-FFF2-40B4-BE49-F238E27FC236}">
              <a16:creationId xmlns:a16="http://schemas.microsoft.com/office/drawing/2014/main" id="{0861975B-D2F7-41D4-9110-16ADB287C68E}"/>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13" name="フローチャート: 判断 412">
          <a:extLst>
            <a:ext uri="{FF2B5EF4-FFF2-40B4-BE49-F238E27FC236}">
              <a16:creationId xmlns:a16="http://schemas.microsoft.com/office/drawing/2014/main" id="{D0245423-92DB-46BE-892E-059B5426F06B}"/>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414" name="フローチャート: 判断 413">
          <a:extLst>
            <a:ext uri="{FF2B5EF4-FFF2-40B4-BE49-F238E27FC236}">
              <a16:creationId xmlns:a16="http://schemas.microsoft.com/office/drawing/2014/main" id="{B1881A76-2910-4187-8E1D-8A5A8C4E14E1}"/>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415" name="フローチャート: 判断 414">
          <a:extLst>
            <a:ext uri="{FF2B5EF4-FFF2-40B4-BE49-F238E27FC236}">
              <a16:creationId xmlns:a16="http://schemas.microsoft.com/office/drawing/2014/main" id="{575B33DF-6D68-469A-BBC9-88D4DF5DDA1E}"/>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DF91CF6-903A-4107-9FB0-52B9FC19B8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068EE8F-E107-44FC-A92E-AB8A268060B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1CD32FB-08AB-41F7-89BF-CEB9AD316A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ED1D590-7BD3-4F3D-AA66-E615F7D6FA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4E2B2D4-1E13-40BF-8552-3CDEDD233B1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421" name="楕円 420">
          <a:extLst>
            <a:ext uri="{FF2B5EF4-FFF2-40B4-BE49-F238E27FC236}">
              <a16:creationId xmlns:a16="http://schemas.microsoft.com/office/drawing/2014/main" id="{759C0197-66ED-4C4F-B28D-203825B43496}"/>
            </a:ext>
          </a:extLst>
        </xdr:cNvPr>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6C4329CC-A3EB-4C8A-86B2-50D023AE9693}"/>
            </a:ext>
          </a:extLst>
        </xdr:cNvPr>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423" name="楕円 422">
          <a:extLst>
            <a:ext uri="{FF2B5EF4-FFF2-40B4-BE49-F238E27FC236}">
              <a16:creationId xmlns:a16="http://schemas.microsoft.com/office/drawing/2014/main" id="{2917BFD0-F23C-48D4-8805-84195EBF6884}"/>
            </a:ext>
          </a:extLst>
        </xdr:cNvPr>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89536</xdr:rowOff>
    </xdr:from>
    <xdr:to>
      <xdr:col>24</xdr:col>
      <xdr:colOff>63500</xdr:colOff>
      <xdr:row>105</xdr:row>
      <xdr:rowOff>121920</xdr:rowOff>
    </xdr:to>
    <xdr:cxnSp macro="">
      <xdr:nvCxnSpPr>
        <xdr:cNvPr id="424" name="直線コネクタ 423">
          <a:extLst>
            <a:ext uri="{FF2B5EF4-FFF2-40B4-BE49-F238E27FC236}">
              <a16:creationId xmlns:a16="http://schemas.microsoft.com/office/drawing/2014/main" id="{503D3984-0D37-4701-87FA-674AE91C772C}"/>
            </a:ext>
          </a:extLst>
        </xdr:cNvPr>
        <xdr:cNvCxnSpPr/>
      </xdr:nvCxnSpPr>
      <xdr:spPr>
        <a:xfrm flipV="1">
          <a:off x="3797300" y="180917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88264</xdr:rowOff>
    </xdr:from>
    <xdr:to>
      <xdr:col>15</xdr:col>
      <xdr:colOff>101600</xdr:colOff>
      <xdr:row>106</xdr:row>
      <xdr:rowOff>18414</xdr:rowOff>
    </xdr:to>
    <xdr:sp macro="" textlink="">
      <xdr:nvSpPr>
        <xdr:cNvPr id="425" name="楕円 424">
          <a:extLst>
            <a:ext uri="{FF2B5EF4-FFF2-40B4-BE49-F238E27FC236}">
              <a16:creationId xmlns:a16="http://schemas.microsoft.com/office/drawing/2014/main" id="{5FAADC87-06D1-4450-91DE-DAC49E549135}"/>
            </a:ext>
          </a:extLst>
        </xdr:cNvPr>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139064</xdr:rowOff>
    </xdr:to>
    <xdr:cxnSp macro="">
      <xdr:nvCxnSpPr>
        <xdr:cNvPr id="426" name="直線コネクタ 425">
          <a:extLst>
            <a:ext uri="{FF2B5EF4-FFF2-40B4-BE49-F238E27FC236}">
              <a16:creationId xmlns:a16="http://schemas.microsoft.com/office/drawing/2014/main" id="{79F096E5-3F51-4118-8DDB-AF058D58D940}"/>
            </a:ext>
          </a:extLst>
        </xdr:cNvPr>
        <xdr:cNvCxnSpPr/>
      </xdr:nvCxnSpPr>
      <xdr:spPr>
        <a:xfrm flipV="1">
          <a:off x="2908300" y="181241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63500</xdr:rowOff>
    </xdr:from>
    <xdr:to>
      <xdr:col>10</xdr:col>
      <xdr:colOff>165100</xdr:colOff>
      <xdr:row>105</xdr:row>
      <xdr:rowOff>165100</xdr:rowOff>
    </xdr:to>
    <xdr:sp macro="" textlink="">
      <xdr:nvSpPr>
        <xdr:cNvPr id="427" name="楕円 426">
          <a:extLst>
            <a:ext uri="{FF2B5EF4-FFF2-40B4-BE49-F238E27FC236}">
              <a16:creationId xmlns:a16="http://schemas.microsoft.com/office/drawing/2014/main" id="{2C644201-DAA5-4280-9218-541533B603C2}"/>
            </a:ext>
          </a:extLst>
        </xdr:cNvPr>
        <xdr:cNvSpPr/>
      </xdr:nvSpPr>
      <xdr:spPr>
        <a:xfrm>
          <a:off x="196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114300</xdr:rowOff>
    </xdr:from>
    <xdr:to>
      <xdr:col>15</xdr:col>
      <xdr:colOff>50800</xdr:colOff>
      <xdr:row>105</xdr:row>
      <xdr:rowOff>139064</xdr:rowOff>
    </xdr:to>
    <xdr:cxnSp macro="">
      <xdr:nvCxnSpPr>
        <xdr:cNvPr id="428" name="直線コネクタ 427">
          <a:extLst>
            <a:ext uri="{FF2B5EF4-FFF2-40B4-BE49-F238E27FC236}">
              <a16:creationId xmlns:a16="http://schemas.microsoft.com/office/drawing/2014/main" id="{5AF354F0-0C1F-4E7A-893E-7953CFE82783}"/>
            </a:ext>
          </a:extLst>
        </xdr:cNvPr>
        <xdr:cNvCxnSpPr/>
      </xdr:nvCxnSpPr>
      <xdr:spPr>
        <a:xfrm>
          <a:off x="2019300" y="181165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147320</xdr:rowOff>
    </xdr:from>
    <xdr:to>
      <xdr:col>6</xdr:col>
      <xdr:colOff>38100</xdr:colOff>
      <xdr:row>106</xdr:row>
      <xdr:rowOff>77470</xdr:rowOff>
    </xdr:to>
    <xdr:sp macro="" textlink="">
      <xdr:nvSpPr>
        <xdr:cNvPr id="429" name="楕円 428">
          <a:extLst>
            <a:ext uri="{FF2B5EF4-FFF2-40B4-BE49-F238E27FC236}">
              <a16:creationId xmlns:a16="http://schemas.microsoft.com/office/drawing/2014/main" id="{A0742AFA-1728-486C-971F-32B296C7CFA5}"/>
            </a:ext>
          </a:extLst>
        </xdr:cNvPr>
        <xdr:cNvSpPr/>
      </xdr:nvSpPr>
      <xdr:spPr>
        <a:xfrm>
          <a:off x="1079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114300</xdr:rowOff>
    </xdr:from>
    <xdr:to>
      <xdr:col>10</xdr:col>
      <xdr:colOff>114300</xdr:colOff>
      <xdr:row>106</xdr:row>
      <xdr:rowOff>26670</xdr:rowOff>
    </xdr:to>
    <xdr:cxnSp macro="">
      <xdr:nvCxnSpPr>
        <xdr:cNvPr id="430" name="直線コネクタ 429">
          <a:extLst>
            <a:ext uri="{FF2B5EF4-FFF2-40B4-BE49-F238E27FC236}">
              <a16:creationId xmlns:a16="http://schemas.microsoft.com/office/drawing/2014/main" id="{30962A05-34FA-4F19-BA5B-C3B2783104CD}"/>
            </a:ext>
          </a:extLst>
        </xdr:cNvPr>
        <xdr:cNvCxnSpPr/>
      </xdr:nvCxnSpPr>
      <xdr:spPr>
        <a:xfrm flipV="1">
          <a:off x="1130300" y="181165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431" name="n_1aveValue【市民会館】&#10;有形固定資産減価償却率">
          <a:extLst>
            <a:ext uri="{FF2B5EF4-FFF2-40B4-BE49-F238E27FC236}">
              <a16:creationId xmlns:a16="http://schemas.microsoft.com/office/drawing/2014/main" id="{C011201F-4799-4CE6-8C04-A5611C2A2E18}"/>
            </a:ext>
          </a:extLst>
        </xdr:cNvPr>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32" name="n_2aveValue【市民会館】&#10;有形固定資産減価償却率">
          <a:extLst>
            <a:ext uri="{FF2B5EF4-FFF2-40B4-BE49-F238E27FC236}">
              <a16:creationId xmlns:a16="http://schemas.microsoft.com/office/drawing/2014/main" id="{50A81D51-F323-4DF1-90AC-438EE8FA4214}"/>
            </a:ext>
          </a:extLst>
        </xdr:cNvPr>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433" name="n_3aveValue【市民会館】&#10;有形固定資産減価償却率">
          <a:extLst>
            <a:ext uri="{FF2B5EF4-FFF2-40B4-BE49-F238E27FC236}">
              <a16:creationId xmlns:a16="http://schemas.microsoft.com/office/drawing/2014/main" id="{3DC356F2-0E7A-4F06-A6EB-A5D0DAE1FB76}"/>
            </a:ext>
          </a:extLst>
        </xdr:cNvPr>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34" name="n_4aveValue【市民会館】&#10;有形固定資産減価償却率">
          <a:extLst>
            <a:ext uri="{FF2B5EF4-FFF2-40B4-BE49-F238E27FC236}">
              <a16:creationId xmlns:a16="http://schemas.microsoft.com/office/drawing/2014/main" id="{2B316806-866A-489C-939B-5F7678612374}"/>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435" name="n_1mainValue【市民会館】&#10;有形固定資産減価償却率">
          <a:extLst>
            <a:ext uri="{FF2B5EF4-FFF2-40B4-BE49-F238E27FC236}">
              <a16:creationId xmlns:a16="http://schemas.microsoft.com/office/drawing/2014/main" id="{3AA697EF-CE7B-4BFE-8088-0411481D2F7D}"/>
            </a:ext>
          </a:extLst>
        </xdr:cNvPr>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436" name="n_2mainValue【市民会館】&#10;有形固定資産減価償却率">
          <a:extLst>
            <a:ext uri="{FF2B5EF4-FFF2-40B4-BE49-F238E27FC236}">
              <a16:creationId xmlns:a16="http://schemas.microsoft.com/office/drawing/2014/main" id="{73136FC6-35DC-4B12-995C-735DF8F4AA6C}"/>
            </a:ext>
          </a:extLst>
        </xdr:cNvPr>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156227</xdr:rowOff>
    </xdr:from>
    <xdr:ext cx="405111" cy="259045"/>
    <xdr:sp macro="" textlink="">
      <xdr:nvSpPr>
        <xdr:cNvPr id="437" name="n_3mainValue【市民会館】&#10;有形固定資産減価償却率">
          <a:extLst>
            <a:ext uri="{FF2B5EF4-FFF2-40B4-BE49-F238E27FC236}">
              <a16:creationId xmlns:a16="http://schemas.microsoft.com/office/drawing/2014/main" id="{9CD38F4F-664E-4946-95C1-87CD5152F827}"/>
            </a:ext>
          </a:extLst>
        </xdr:cNvPr>
        <xdr:cNvSpPr txBox="1"/>
      </xdr:nvSpPr>
      <xdr:spPr>
        <a:xfrm>
          <a:off x="1816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68597</xdr:rowOff>
    </xdr:from>
    <xdr:ext cx="405111" cy="259045"/>
    <xdr:sp macro="" textlink="">
      <xdr:nvSpPr>
        <xdr:cNvPr id="438" name="n_4mainValue【市民会館】&#10;有形固定資産減価償却率">
          <a:extLst>
            <a:ext uri="{FF2B5EF4-FFF2-40B4-BE49-F238E27FC236}">
              <a16:creationId xmlns:a16="http://schemas.microsoft.com/office/drawing/2014/main" id="{1799D685-644A-4E61-8A69-3859F7E38A96}"/>
            </a:ext>
          </a:extLst>
        </xdr:cNvPr>
        <xdr:cNvSpPr txBox="1"/>
      </xdr:nvSpPr>
      <xdr:spPr>
        <a:xfrm>
          <a:off x="927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5D7FA862-9C19-45B2-80CB-E84B432FB5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8C789E67-07B7-40CB-B0B3-11439F7852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2085D8E2-7C4B-4FBA-9E3E-2E918EA442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967AF490-6DD7-48F5-8A3F-42F7843589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E20C8347-955D-497D-9FFF-4F49A7E464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2BED1834-E785-4803-B648-ED9314D6B7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F24BB657-ACB5-4220-867D-614A60D64C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3F42B11-1A29-4DD3-B690-E60004DB79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BC02D70E-1899-4E64-BA7F-B6E5D7E71DE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313DCD67-5C5F-4475-998E-124A3CB3A0B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a:extLst>
            <a:ext uri="{FF2B5EF4-FFF2-40B4-BE49-F238E27FC236}">
              <a16:creationId xmlns:a16="http://schemas.microsoft.com/office/drawing/2014/main" id="{10B66E96-807D-4B39-BDA3-2160E5B63C4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B5A5385C-0B17-4523-A568-61C8EC4207E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a:extLst>
            <a:ext uri="{FF2B5EF4-FFF2-40B4-BE49-F238E27FC236}">
              <a16:creationId xmlns:a16="http://schemas.microsoft.com/office/drawing/2014/main" id="{B2CFA93F-183C-4CAB-9E04-6E64338FD9B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2" name="テキスト ボックス 451">
          <a:extLst>
            <a:ext uri="{FF2B5EF4-FFF2-40B4-BE49-F238E27FC236}">
              <a16:creationId xmlns:a16="http://schemas.microsoft.com/office/drawing/2014/main" id="{EC7049C0-29C6-4C6F-BBB4-EA737F3948D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a:extLst>
            <a:ext uri="{FF2B5EF4-FFF2-40B4-BE49-F238E27FC236}">
              <a16:creationId xmlns:a16="http://schemas.microsoft.com/office/drawing/2014/main" id="{C5FA42D4-47A4-4C31-AD4B-E1C0AB3B70E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4" name="テキスト ボックス 453">
          <a:extLst>
            <a:ext uri="{FF2B5EF4-FFF2-40B4-BE49-F238E27FC236}">
              <a16:creationId xmlns:a16="http://schemas.microsoft.com/office/drawing/2014/main" id="{EC4BC608-BDBC-4736-A0A3-F411399F207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a:extLst>
            <a:ext uri="{FF2B5EF4-FFF2-40B4-BE49-F238E27FC236}">
              <a16:creationId xmlns:a16="http://schemas.microsoft.com/office/drawing/2014/main" id="{0C90B56C-FED1-4C07-8DE6-AF59F2F1A62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6" name="テキスト ボックス 455">
          <a:extLst>
            <a:ext uri="{FF2B5EF4-FFF2-40B4-BE49-F238E27FC236}">
              <a16:creationId xmlns:a16="http://schemas.microsoft.com/office/drawing/2014/main" id="{22652515-09BE-4C19-89E0-B1A088D2286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a:extLst>
            <a:ext uri="{FF2B5EF4-FFF2-40B4-BE49-F238E27FC236}">
              <a16:creationId xmlns:a16="http://schemas.microsoft.com/office/drawing/2014/main" id="{FB4BF922-D08E-41FC-82A5-26D7AA8C688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8" name="テキスト ボックス 457">
          <a:extLst>
            <a:ext uri="{FF2B5EF4-FFF2-40B4-BE49-F238E27FC236}">
              <a16:creationId xmlns:a16="http://schemas.microsoft.com/office/drawing/2014/main" id="{9458AC54-2276-4015-AD5A-6B158F6B875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a:extLst>
            <a:ext uri="{FF2B5EF4-FFF2-40B4-BE49-F238E27FC236}">
              <a16:creationId xmlns:a16="http://schemas.microsoft.com/office/drawing/2014/main" id="{48678C5F-4672-4ED1-9679-5E1234D2EB5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6D207BBC-3481-4F8F-B494-8DA3F4932FD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6872828C-2791-457B-9DC2-A24B1D3C1B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E560D3FF-89DF-477F-9854-0D1587A5785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F003CD19-DCA3-4715-9FF8-4DFA1EE60AD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64" name="直線コネクタ 463">
          <a:extLst>
            <a:ext uri="{FF2B5EF4-FFF2-40B4-BE49-F238E27FC236}">
              <a16:creationId xmlns:a16="http://schemas.microsoft.com/office/drawing/2014/main" id="{03DE7D7A-20E1-479A-AD77-339F545F1FD4}"/>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65" name="【市民会館】&#10;一人当たり面積最小値テキスト">
          <a:extLst>
            <a:ext uri="{FF2B5EF4-FFF2-40B4-BE49-F238E27FC236}">
              <a16:creationId xmlns:a16="http://schemas.microsoft.com/office/drawing/2014/main" id="{BA961A08-4A53-4905-854A-1B34EE0FD871}"/>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66" name="直線コネクタ 465">
          <a:extLst>
            <a:ext uri="{FF2B5EF4-FFF2-40B4-BE49-F238E27FC236}">
              <a16:creationId xmlns:a16="http://schemas.microsoft.com/office/drawing/2014/main" id="{0A29B46E-A56F-48B9-89C3-040D303841A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67" name="【市民会館】&#10;一人当たり面積最大値テキスト">
          <a:extLst>
            <a:ext uri="{FF2B5EF4-FFF2-40B4-BE49-F238E27FC236}">
              <a16:creationId xmlns:a16="http://schemas.microsoft.com/office/drawing/2014/main" id="{91FEE129-38D1-4153-B4C1-CA8E9BB2788F}"/>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68" name="直線コネクタ 467">
          <a:extLst>
            <a:ext uri="{FF2B5EF4-FFF2-40B4-BE49-F238E27FC236}">
              <a16:creationId xmlns:a16="http://schemas.microsoft.com/office/drawing/2014/main" id="{29F6462F-C955-478F-999C-DB27F07A57A9}"/>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469" name="【市民会館】&#10;一人当たり面積平均値テキスト">
          <a:extLst>
            <a:ext uri="{FF2B5EF4-FFF2-40B4-BE49-F238E27FC236}">
              <a16:creationId xmlns:a16="http://schemas.microsoft.com/office/drawing/2014/main" id="{D61FEC9A-A51D-4B5E-A171-666A609E2588}"/>
            </a:ext>
          </a:extLst>
        </xdr:cNvPr>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70" name="フローチャート: 判断 469">
          <a:extLst>
            <a:ext uri="{FF2B5EF4-FFF2-40B4-BE49-F238E27FC236}">
              <a16:creationId xmlns:a16="http://schemas.microsoft.com/office/drawing/2014/main" id="{7FB2FE2E-284F-4297-B215-FA97171E2884}"/>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71" name="フローチャート: 判断 470">
          <a:extLst>
            <a:ext uri="{FF2B5EF4-FFF2-40B4-BE49-F238E27FC236}">
              <a16:creationId xmlns:a16="http://schemas.microsoft.com/office/drawing/2014/main" id="{BCEEC980-9E84-4221-9CAD-EEF546F49B2D}"/>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72" name="フローチャート: 判断 471">
          <a:extLst>
            <a:ext uri="{FF2B5EF4-FFF2-40B4-BE49-F238E27FC236}">
              <a16:creationId xmlns:a16="http://schemas.microsoft.com/office/drawing/2014/main" id="{3277242C-EC60-4C85-AC50-168880C4C062}"/>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73" name="フローチャート: 判断 472">
          <a:extLst>
            <a:ext uri="{FF2B5EF4-FFF2-40B4-BE49-F238E27FC236}">
              <a16:creationId xmlns:a16="http://schemas.microsoft.com/office/drawing/2014/main" id="{67AFDE2D-0C7F-41B2-A121-D27B5BC7ECB1}"/>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74" name="フローチャート: 判断 473">
          <a:extLst>
            <a:ext uri="{FF2B5EF4-FFF2-40B4-BE49-F238E27FC236}">
              <a16:creationId xmlns:a16="http://schemas.microsoft.com/office/drawing/2014/main" id="{CD38BDBD-F37A-4242-B647-12E1CE471E5D}"/>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B178C78-ABB9-4584-A583-6B6DCE6091D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C1ABBFB-1586-4331-97E0-F1B60B9DEBA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93CDCCA-7420-44D3-8DE2-82647B1571D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32E2BFE-7CB0-4018-B805-F82A849AD1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4BC89B4F-6D6F-4CD5-B14A-3E01902A8D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73842</xdr:rowOff>
    </xdr:from>
    <xdr:to>
      <xdr:col>55</xdr:col>
      <xdr:colOff>50800</xdr:colOff>
      <xdr:row>108</xdr:row>
      <xdr:rowOff>3992</xdr:rowOff>
    </xdr:to>
    <xdr:sp macro="" textlink="">
      <xdr:nvSpPr>
        <xdr:cNvPr id="480" name="楕円 479">
          <a:extLst>
            <a:ext uri="{FF2B5EF4-FFF2-40B4-BE49-F238E27FC236}">
              <a16:creationId xmlns:a16="http://schemas.microsoft.com/office/drawing/2014/main" id="{93E9BE57-F135-4775-B191-82D990CA7C9F}"/>
            </a:ext>
          </a:extLst>
        </xdr:cNvPr>
        <xdr:cNvSpPr/>
      </xdr:nvSpPr>
      <xdr:spPr>
        <a:xfrm>
          <a:off x="104267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52269</xdr:rowOff>
    </xdr:from>
    <xdr:ext cx="469744" cy="259045"/>
    <xdr:sp macro="" textlink="">
      <xdr:nvSpPr>
        <xdr:cNvPr id="481" name="【市民会館】&#10;一人当たり面積該当値テキスト">
          <a:extLst>
            <a:ext uri="{FF2B5EF4-FFF2-40B4-BE49-F238E27FC236}">
              <a16:creationId xmlns:a16="http://schemas.microsoft.com/office/drawing/2014/main" id="{B42B1755-F663-4082-9339-C832C3AA310C}"/>
            </a:ext>
          </a:extLst>
        </xdr:cNvPr>
        <xdr:cNvSpPr txBox="1"/>
      </xdr:nvSpPr>
      <xdr:spPr>
        <a:xfrm>
          <a:off x="10515600" y="183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82" name="楕円 481">
          <a:extLst>
            <a:ext uri="{FF2B5EF4-FFF2-40B4-BE49-F238E27FC236}">
              <a16:creationId xmlns:a16="http://schemas.microsoft.com/office/drawing/2014/main" id="{B8A08C03-3F35-4C22-A691-D55CF82BF7C8}"/>
            </a:ext>
          </a:extLst>
        </xdr:cNvPr>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124642</xdr:rowOff>
    </xdr:from>
    <xdr:to>
      <xdr:col>55</xdr:col>
      <xdr:colOff>0</xdr:colOff>
      <xdr:row>107</xdr:row>
      <xdr:rowOff>125730</xdr:rowOff>
    </xdr:to>
    <xdr:cxnSp macro="">
      <xdr:nvCxnSpPr>
        <xdr:cNvPr id="483" name="直線コネクタ 482">
          <a:extLst>
            <a:ext uri="{FF2B5EF4-FFF2-40B4-BE49-F238E27FC236}">
              <a16:creationId xmlns:a16="http://schemas.microsoft.com/office/drawing/2014/main" id="{44D1D757-13BF-4279-9573-B4E8241CC9E6}"/>
            </a:ext>
          </a:extLst>
        </xdr:cNvPr>
        <xdr:cNvCxnSpPr/>
      </xdr:nvCxnSpPr>
      <xdr:spPr>
        <a:xfrm flipV="1">
          <a:off x="9639300" y="1846979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76019</xdr:rowOff>
    </xdr:from>
    <xdr:to>
      <xdr:col>46</xdr:col>
      <xdr:colOff>38100</xdr:colOff>
      <xdr:row>108</xdr:row>
      <xdr:rowOff>6169</xdr:rowOff>
    </xdr:to>
    <xdr:sp macro="" textlink="">
      <xdr:nvSpPr>
        <xdr:cNvPr id="484" name="楕円 483">
          <a:extLst>
            <a:ext uri="{FF2B5EF4-FFF2-40B4-BE49-F238E27FC236}">
              <a16:creationId xmlns:a16="http://schemas.microsoft.com/office/drawing/2014/main" id="{4BD064D6-6F44-4251-AF4A-8D98E5BC44B3}"/>
            </a:ext>
          </a:extLst>
        </xdr:cNvPr>
        <xdr:cNvSpPr/>
      </xdr:nvSpPr>
      <xdr:spPr>
        <a:xfrm>
          <a:off x="8699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126819</xdr:rowOff>
    </xdr:to>
    <xdr:cxnSp macro="">
      <xdr:nvCxnSpPr>
        <xdr:cNvPr id="485" name="直線コネクタ 484">
          <a:extLst>
            <a:ext uri="{FF2B5EF4-FFF2-40B4-BE49-F238E27FC236}">
              <a16:creationId xmlns:a16="http://schemas.microsoft.com/office/drawing/2014/main" id="{C4CE3CBD-A928-436E-A3D8-6C5BEAA2D3A2}"/>
            </a:ext>
          </a:extLst>
        </xdr:cNvPr>
        <xdr:cNvCxnSpPr/>
      </xdr:nvCxnSpPr>
      <xdr:spPr>
        <a:xfrm flipV="1">
          <a:off x="8750300" y="184708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78195</xdr:rowOff>
    </xdr:from>
    <xdr:to>
      <xdr:col>41</xdr:col>
      <xdr:colOff>101600</xdr:colOff>
      <xdr:row>108</xdr:row>
      <xdr:rowOff>8345</xdr:rowOff>
    </xdr:to>
    <xdr:sp macro="" textlink="">
      <xdr:nvSpPr>
        <xdr:cNvPr id="486" name="楕円 485">
          <a:extLst>
            <a:ext uri="{FF2B5EF4-FFF2-40B4-BE49-F238E27FC236}">
              <a16:creationId xmlns:a16="http://schemas.microsoft.com/office/drawing/2014/main" id="{FA4698E0-2A47-4495-818A-35C6AE89E5E1}"/>
            </a:ext>
          </a:extLst>
        </xdr:cNvPr>
        <xdr:cNvSpPr/>
      </xdr:nvSpPr>
      <xdr:spPr>
        <a:xfrm>
          <a:off x="7810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126819</xdr:rowOff>
    </xdr:from>
    <xdr:to>
      <xdr:col>45</xdr:col>
      <xdr:colOff>177800</xdr:colOff>
      <xdr:row>107</xdr:row>
      <xdr:rowOff>128995</xdr:rowOff>
    </xdr:to>
    <xdr:cxnSp macro="">
      <xdr:nvCxnSpPr>
        <xdr:cNvPr id="487" name="直線コネクタ 486">
          <a:extLst>
            <a:ext uri="{FF2B5EF4-FFF2-40B4-BE49-F238E27FC236}">
              <a16:creationId xmlns:a16="http://schemas.microsoft.com/office/drawing/2014/main" id="{5543AA2E-A5DC-48D7-A758-EFC844530C45}"/>
            </a:ext>
          </a:extLst>
        </xdr:cNvPr>
        <xdr:cNvCxnSpPr/>
      </xdr:nvCxnSpPr>
      <xdr:spPr>
        <a:xfrm flipV="1">
          <a:off x="7861300" y="184719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80373</xdr:rowOff>
    </xdr:from>
    <xdr:to>
      <xdr:col>36</xdr:col>
      <xdr:colOff>165100</xdr:colOff>
      <xdr:row>108</xdr:row>
      <xdr:rowOff>10523</xdr:rowOff>
    </xdr:to>
    <xdr:sp macro="" textlink="">
      <xdr:nvSpPr>
        <xdr:cNvPr id="488" name="楕円 487">
          <a:extLst>
            <a:ext uri="{FF2B5EF4-FFF2-40B4-BE49-F238E27FC236}">
              <a16:creationId xmlns:a16="http://schemas.microsoft.com/office/drawing/2014/main" id="{39E71A76-FBCC-4806-8A05-0866D22B2C7E}"/>
            </a:ext>
          </a:extLst>
        </xdr:cNvPr>
        <xdr:cNvSpPr/>
      </xdr:nvSpPr>
      <xdr:spPr>
        <a:xfrm>
          <a:off x="6921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128995</xdr:rowOff>
    </xdr:from>
    <xdr:to>
      <xdr:col>41</xdr:col>
      <xdr:colOff>50800</xdr:colOff>
      <xdr:row>107</xdr:row>
      <xdr:rowOff>131173</xdr:rowOff>
    </xdr:to>
    <xdr:cxnSp macro="">
      <xdr:nvCxnSpPr>
        <xdr:cNvPr id="489" name="直線コネクタ 488">
          <a:extLst>
            <a:ext uri="{FF2B5EF4-FFF2-40B4-BE49-F238E27FC236}">
              <a16:creationId xmlns:a16="http://schemas.microsoft.com/office/drawing/2014/main" id="{5B002373-813A-4B21-87A0-9093B41FBF59}"/>
            </a:ext>
          </a:extLst>
        </xdr:cNvPr>
        <xdr:cNvCxnSpPr/>
      </xdr:nvCxnSpPr>
      <xdr:spPr>
        <a:xfrm flipV="1">
          <a:off x="6972300" y="184741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490" name="n_1aveValue【市民会館】&#10;一人当たり面積">
          <a:extLst>
            <a:ext uri="{FF2B5EF4-FFF2-40B4-BE49-F238E27FC236}">
              <a16:creationId xmlns:a16="http://schemas.microsoft.com/office/drawing/2014/main" id="{B2E657BA-2832-4A14-A567-38D78153A8D2}"/>
            </a:ext>
          </a:extLst>
        </xdr:cNvPr>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91" name="n_2aveValue【市民会館】&#10;一人当たり面積">
          <a:extLst>
            <a:ext uri="{FF2B5EF4-FFF2-40B4-BE49-F238E27FC236}">
              <a16:creationId xmlns:a16="http://schemas.microsoft.com/office/drawing/2014/main" id="{84525F07-8376-412E-8487-D5EF599DE1A1}"/>
            </a:ext>
          </a:extLst>
        </xdr:cNvPr>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92" name="n_3aveValue【市民会館】&#10;一人当たり面積">
          <a:extLst>
            <a:ext uri="{FF2B5EF4-FFF2-40B4-BE49-F238E27FC236}">
              <a16:creationId xmlns:a16="http://schemas.microsoft.com/office/drawing/2014/main" id="{D3CCB710-6D6A-44E9-8C86-AD0594715A7F}"/>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93" name="n_4aveValue【市民会館】&#10;一人当たり面積">
          <a:extLst>
            <a:ext uri="{FF2B5EF4-FFF2-40B4-BE49-F238E27FC236}">
              <a16:creationId xmlns:a16="http://schemas.microsoft.com/office/drawing/2014/main" id="{EE52EE45-2E7D-4A57-8E45-FA37E69277E5}"/>
            </a:ext>
          </a:extLst>
        </xdr:cNvPr>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94" name="n_1mainValue【市民会館】&#10;一人当たり面積">
          <a:extLst>
            <a:ext uri="{FF2B5EF4-FFF2-40B4-BE49-F238E27FC236}">
              <a16:creationId xmlns:a16="http://schemas.microsoft.com/office/drawing/2014/main" id="{89F75130-1023-4A65-943A-45C8E2FF8498}"/>
            </a:ext>
          </a:extLst>
        </xdr:cNvPr>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168746</xdr:rowOff>
    </xdr:from>
    <xdr:ext cx="469744" cy="259045"/>
    <xdr:sp macro="" textlink="">
      <xdr:nvSpPr>
        <xdr:cNvPr id="495" name="n_2mainValue【市民会館】&#10;一人当たり面積">
          <a:extLst>
            <a:ext uri="{FF2B5EF4-FFF2-40B4-BE49-F238E27FC236}">
              <a16:creationId xmlns:a16="http://schemas.microsoft.com/office/drawing/2014/main" id="{E37C494C-C535-4232-A894-C532EA5D54E8}"/>
            </a:ext>
          </a:extLst>
        </xdr:cNvPr>
        <xdr:cNvSpPr txBox="1"/>
      </xdr:nvSpPr>
      <xdr:spPr>
        <a:xfrm>
          <a:off x="8515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170922</xdr:rowOff>
    </xdr:from>
    <xdr:ext cx="469744" cy="259045"/>
    <xdr:sp macro="" textlink="">
      <xdr:nvSpPr>
        <xdr:cNvPr id="496" name="n_3mainValue【市民会館】&#10;一人当たり面積">
          <a:extLst>
            <a:ext uri="{FF2B5EF4-FFF2-40B4-BE49-F238E27FC236}">
              <a16:creationId xmlns:a16="http://schemas.microsoft.com/office/drawing/2014/main" id="{A62B6590-91A9-4A7A-8797-1984EA022BEE}"/>
            </a:ext>
          </a:extLst>
        </xdr:cNvPr>
        <xdr:cNvSpPr txBox="1"/>
      </xdr:nvSpPr>
      <xdr:spPr>
        <a:xfrm>
          <a:off x="76264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1650</xdr:rowOff>
    </xdr:from>
    <xdr:ext cx="469744" cy="259045"/>
    <xdr:sp macro="" textlink="">
      <xdr:nvSpPr>
        <xdr:cNvPr id="497" name="n_4mainValue【市民会館】&#10;一人当たり面積">
          <a:extLst>
            <a:ext uri="{FF2B5EF4-FFF2-40B4-BE49-F238E27FC236}">
              <a16:creationId xmlns:a16="http://schemas.microsoft.com/office/drawing/2014/main" id="{9459AAC2-AFD9-449B-BB03-7B9469D072D1}"/>
            </a:ext>
          </a:extLst>
        </xdr:cNvPr>
        <xdr:cNvSpPr txBox="1"/>
      </xdr:nvSpPr>
      <xdr:spPr>
        <a:xfrm>
          <a:off x="67374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A4E9E2A8-474C-499E-A845-0A01F1F6B5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B04D55B8-0BA7-4881-BCB8-3711888CE0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9CD29708-504E-4FDE-951F-80C9DB5F07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3E4A7D9-7F9A-4481-9B08-7B20D3BDD8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92809C5B-B004-4D59-8647-EF066542CD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8B18C609-5A75-4EFE-8781-86D96E1788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110941A1-C98D-4972-84FF-2227A8BBB3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5785632B-D1AF-4F38-8FF7-DC0724A37B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8A810401-3E07-4FF3-8B77-04836F89C5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5CD4E44A-B76A-4418-8669-847041A79F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6B3BF276-40A3-417D-B3FE-470329C463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id="{5C223782-99A8-4BE6-B496-A4ED313622C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a:extLst>
            <a:ext uri="{FF2B5EF4-FFF2-40B4-BE49-F238E27FC236}">
              <a16:creationId xmlns:a16="http://schemas.microsoft.com/office/drawing/2014/main" id="{6123C217-90DB-4237-A503-3D5F54296AA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id="{2E928E29-CD4E-4358-B826-B83BAD0E24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id="{43A24155-91C1-4AEB-BEC9-1EB3734881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id="{1638D8EF-5342-41C9-A37B-9BB15DD67E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id="{C33819DF-2365-4DAE-A0E1-5689024275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id="{CC577D26-73B8-47C0-B6D0-6849A42A3A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id="{BD866C51-3CB6-4A81-B8AA-1B6BD30F700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id="{ACDFD7C5-1D5A-4968-9ECC-4F79A39443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id="{F598035E-9E10-46C7-9800-2943B7B1E31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A467124E-2EE7-45D0-B80A-767B0C2E0B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a:extLst>
            <a:ext uri="{FF2B5EF4-FFF2-40B4-BE49-F238E27FC236}">
              <a16:creationId xmlns:a16="http://schemas.microsoft.com/office/drawing/2014/main" id="{2DF00C75-3049-44A4-AAF4-D6171CFF9D0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7D41E0A3-8782-4989-BD2E-3693050B24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522" name="直線コネクタ 521">
          <a:extLst>
            <a:ext uri="{FF2B5EF4-FFF2-40B4-BE49-F238E27FC236}">
              <a16:creationId xmlns:a16="http://schemas.microsoft.com/office/drawing/2014/main" id="{32E9BE30-C573-452B-8A50-6FEEB0D3A576}"/>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48D4B7BB-925B-47AC-84C8-E6978140BCD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a:extLst>
            <a:ext uri="{FF2B5EF4-FFF2-40B4-BE49-F238E27FC236}">
              <a16:creationId xmlns:a16="http://schemas.microsoft.com/office/drawing/2014/main" id="{5925424E-B8B6-4822-9B09-71D80D2CF37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25" name="【一般廃棄物処理施設】&#10;有形固定資産減価償却率最大値テキスト">
          <a:extLst>
            <a:ext uri="{FF2B5EF4-FFF2-40B4-BE49-F238E27FC236}">
              <a16:creationId xmlns:a16="http://schemas.microsoft.com/office/drawing/2014/main" id="{EABF925D-1A31-44A8-B681-E3696C459EDC}"/>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26" name="直線コネクタ 525">
          <a:extLst>
            <a:ext uri="{FF2B5EF4-FFF2-40B4-BE49-F238E27FC236}">
              <a16:creationId xmlns:a16="http://schemas.microsoft.com/office/drawing/2014/main" id="{6E8B5E27-0A1D-44E3-90B7-A18222FCD185}"/>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1968B3AE-0082-4E2D-9954-BD7A499685FF}"/>
            </a:ext>
          </a:extLst>
        </xdr:cNvPr>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28" name="フローチャート: 判断 527">
          <a:extLst>
            <a:ext uri="{FF2B5EF4-FFF2-40B4-BE49-F238E27FC236}">
              <a16:creationId xmlns:a16="http://schemas.microsoft.com/office/drawing/2014/main" id="{BA7732D6-BDDE-4712-B432-624FFC6770F7}"/>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9" name="フローチャート: 判断 528">
          <a:extLst>
            <a:ext uri="{FF2B5EF4-FFF2-40B4-BE49-F238E27FC236}">
              <a16:creationId xmlns:a16="http://schemas.microsoft.com/office/drawing/2014/main" id="{559C90A4-5019-487D-A945-5AA62D579C49}"/>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530" name="フローチャート: 判断 529">
          <a:extLst>
            <a:ext uri="{FF2B5EF4-FFF2-40B4-BE49-F238E27FC236}">
              <a16:creationId xmlns:a16="http://schemas.microsoft.com/office/drawing/2014/main" id="{3F015093-E008-4FC4-99A3-EBF286335E20}"/>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31" name="フローチャート: 判断 530">
          <a:extLst>
            <a:ext uri="{FF2B5EF4-FFF2-40B4-BE49-F238E27FC236}">
              <a16:creationId xmlns:a16="http://schemas.microsoft.com/office/drawing/2014/main" id="{422E3546-0CEF-4BD8-B0D0-1E9C483E947F}"/>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32" name="フローチャート: 判断 531">
          <a:extLst>
            <a:ext uri="{FF2B5EF4-FFF2-40B4-BE49-F238E27FC236}">
              <a16:creationId xmlns:a16="http://schemas.microsoft.com/office/drawing/2014/main" id="{DE39B193-9700-416C-9B9E-7D3C6E92F606}"/>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90B4009-D3E1-47C5-A21D-6C2F23332C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D83A812-0322-4FD1-A423-495E10777D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B773067-DAED-4416-B93B-2F16F95AB3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D80C28F-A9D2-4EC9-B1D2-D4DAEE0997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AA4DA6A-2D21-4B1E-834E-59D8839E81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538" name="楕円 537">
          <a:extLst>
            <a:ext uri="{FF2B5EF4-FFF2-40B4-BE49-F238E27FC236}">
              <a16:creationId xmlns:a16="http://schemas.microsoft.com/office/drawing/2014/main" id="{CB6CCE84-9FAB-4DED-80D1-8C1FB06CB29C}"/>
            </a:ext>
          </a:extLst>
        </xdr:cNvPr>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146702</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3E2612E2-0463-41BA-9E3D-A87B884770BD}"/>
            </a:ext>
          </a:extLst>
        </xdr:cNvPr>
        <xdr:cNvSpPr txBox="1"/>
      </xdr:nvSpPr>
      <xdr:spPr>
        <a:xfrm>
          <a:off x="16357600"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540" name="楕円 539">
          <a:extLst>
            <a:ext uri="{FF2B5EF4-FFF2-40B4-BE49-F238E27FC236}">
              <a16:creationId xmlns:a16="http://schemas.microsoft.com/office/drawing/2014/main" id="{188CD934-D4B7-4BEF-B048-E4CAE78354B5}"/>
            </a:ext>
          </a:extLst>
        </xdr:cNvPr>
        <xdr:cNvSpPr/>
      </xdr:nvSpPr>
      <xdr:spPr>
        <a:xfrm>
          <a:off x="15430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xdr:rowOff>
    </xdr:from>
    <xdr:to>
      <xdr:col>85</xdr:col>
      <xdr:colOff>127000</xdr:colOff>
      <xdr:row>40</xdr:row>
      <xdr:rowOff>47625</xdr:rowOff>
    </xdr:to>
    <xdr:cxnSp macro="">
      <xdr:nvCxnSpPr>
        <xdr:cNvPr id="541" name="直線コネクタ 540">
          <a:extLst>
            <a:ext uri="{FF2B5EF4-FFF2-40B4-BE49-F238E27FC236}">
              <a16:creationId xmlns:a16="http://schemas.microsoft.com/office/drawing/2014/main" id="{D1457A74-674E-4AD9-A742-FF4057EE8071}"/>
            </a:ext>
          </a:extLst>
        </xdr:cNvPr>
        <xdr:cNvCxnSpPr/>
      </xdr:nvCxnSpPr>
      <xdr:spPr>
        <a:xfrm>
          <a:off x="15481300" y="6867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542" name="楕円 541">
          <a:extLst>
            <a:ext uri="{FF2B5EF4-FFF2-40B4-BE49-F238E27FC236}">
              <a16:creationId xmlns:a16="http://schemas.microsoft.com/office/drawing/2014/main" id="{13D603B6-B8DB-4E9A-8D2D-D265B2EFA5AC}"/>
            </a:ext>
          </a:extLst>
        </xdr:cNvPr>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9525</xdr:rowOff>
    </xdr:to>
    <xdr:cxnSp macro="">
      <xdr:nvCxnSpPr>
        <xdr:cNvPr id="543" name="直線コネクタ 542">
          <a:extLst>
            <a:ext uri="{FF2B5EF4-FFF2-40B4-BE49-F238E27FC236}">
              <a16:creationId xmlns:a16="http://schemas.microsoft.com/office/drawing/2014/main" id="{A7A4053B-8713-4F7B-A6FB-03F9AB8B2696}"/>
            </a:ext>
          </a:extLst>
        </xdr:cNvPr>
        <xdr:cNvCxnSpPr/>
      </xdr:nvCxnSpPr>
      <xdr:spPr>
        <a:xfrm>
          <a:off x="14592300" y="6827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52070</xdr:rowOff>
    </xdr:from>
    <xdr:to>
      <xdr:col>72</xdr:col>
      <xdr:colOff>38100</xdr:colOff>
      <xdr:row>39</xdr:row>
      <xdr:rowOff>153670</xdr:rowOff>
    </xdr:to>
    <xdr:sp macro="" textlink="">
      <xdr:nvSpPr>
        <xdr:cNvPr id="544" name="楕円 543">
          <a:extLst>
            <a:ext uri="{FF2B5EF4-FFF2-40B4-BE49-F238E27FC236}">
              <a16:creationId xmlns:a16="http://schemas.microsoft.com/office/drawing/2014/main" id="{24ECD1B6-B504-4C1F-8627-4C8B496FF8A4}"/>
            </a:ext>
          </a:extLst>
        </xdr:cNvPr>
        <xdr:cNvSpPr/>
      </xdr:nvSpPr>
      <xdr:spPr>
        <a:xfrm>
          <a:off x="1365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102870</xdr:rowOff>
    </xdr:from>
    <xdr:to>
      <xdr:col>76</xdr:col>
      <xdr:colOff>114300</xdr:colOff>
      <xdr:row>39</xdr:row>
      <xdr:rowOff>140970</xdr:rowOff>
    </xdr:to>
    <xdr:cxnSp macro="">
      <xdr:nvCxnSpPr>
        <xdr:cNvPr id="545" name="直線コネクタ 544">
          <a:extLst>
            <a:ext uri="{FF2B5EF4-FFF2-40B4-BE49-F238E27FC236}">
              <a16:creationId xmlns:a16="http://schemas.microsoft.com/office/drawing/2014/main" id="{D9091C2D-A1A3-4BF4-8D3D-8C12288B43C4}"/>
            </a:ext>
          </a:extLst>
        </xdr:cNvPr>
        <xdr:cNvCxnSpPr/>
      </xdr:nvCxnSpPr>
      <xdr:spPr>
        <a:xfrm>
          <a:off x="13703300" y="6789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xdr:rowOff>
    </xdr:from>
    <xdr:to>
      <xdr:col>67</xdr:col>
      <xdr:colOff>101600</xdr:colOff>
      <xdr:row>39</xdr:row>
      <xdr:rowOff>109855</xdr:rowOff>
    </xdr:to>
    <xdr:sp macro="" textlink="">
      <xdr:nvSpPr>
        <xdr:cNvPr id="546" name="楕円 545">
          <a:extLst>
            <a:ext uri="{FF2B5EF4-FFF2-40B4-BE49-F238E27FC236}">
              <a16:creationId xmlns:a16="http://schemas.microsoft.com/office/drawing/2014/main" id="{14A48530-C518-41CD-B741-C70D15DBF807}"/>
            </a:ext>
          </a:extLst>
        </xdr:cNvPr>
        <xdr:cNvSpPr/>
      </xdr:nvSpPr>
      <xdr:spPr>
        <a:xfrm>
          <a:off x="12763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59055</xdr:rowOff>
    </xdr:from>
    <xdr:to>
      <xdr:col>71</xdr:col>
      <xdr:colOff>177800</xdr:colOff>
      <xdr:row>39</xdr:row>
      <xdr:rowOff>102870</xdr:rowOff>
    </xdr:to>
    <xdr:cxnSp macro="">
      <xdr:nvCxnSpPr>
        <xdr:cNvPr id="547" name="直線コネクタ 546">
          <a:extLst>
            <a:ext uri="{FF2B5EF4-FFF2-40B4-BE49-F238E27FC236}">
              <a16:creationId xmlns:a16="http://schemas.microsoft.com/office/drawing/2014/main" id="{D6C181D2-0547-4914-A87E-4864B1B7D8B3}"/>
            </a:ext>
          </a:extLst>
        </xdr:cNvPr>
        <xdr:cNvCxnSpPr/>
      </xdr:nvCxnSpPr>
      <xdr:spPr>
        <a:xfrm>
          <a:off x="12814300" y="6745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82FFD0FB-FE5A-4155-A412-2D4F2E8CB89C}"/>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ED6A2650-50E5-4EC2-AF71-EA925C980D0F}"/>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8E959E02-9B53-4733-9F28-6F9BB58A7885}"/>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CEC54303-58FE-4C80-A500-C90E7FE9887E}"/>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11BA1E01-C8FA-42AC-9E0D-2FE12F4A93F5}"/>
            </a:ext>
          </a:extLst>
        </xdr:cNvPr>
        <xdr:cNvSpPr txBox="1"/>
      </xdr:nvSpPr>
      <xdr:spPr>
        <a:xfrm>
          <a:off x="15266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E1AABFC2-8904-480D-AAAD-98E6500D2C27}"/>
            </a:ext>
          </a:extLst>
        </xdr:cNvPr>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144797</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DF2799F9-46D2-402C-8122-B3BF405E6074}"/>
            </a:ext>
          </a:extLst>
        </xdr:cNvPr>
        <xdr:cNvSpPr txBox="1"/>
      </xdr:nvSpPr>
      <xdr:spPr>
        <a:xfrm>
          <a:off x="13500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5D37C995-4B13-4526-9FD8-38ED17CA35F2}"/>
            </a:ext>
          </a:extLst>
        </xdr:cNvPr>
        <xdr:cNvSpPr txBox="1"/>
      </xdr:nvSpPr>
      <xdr:spPr>
        <a:xfrm>
          <a:off x="12611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449C14D0-7891-4FE0-B261-97A495F1F9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9CDB5C4-3069-4CD4-84BD-826A347BDE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534A543-97B7-4AE5-BF9B-C92DCC6F72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3780BC6F-F64D-483A-9929-C9067A54B5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82181A58-BC65-4EB0-8B39-5C93244D3F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DCD2AE1D-6B7A-4505-B86F-621EA922CA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9FB2755A-369A-4DD8-BB19-9580502960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177A6791-792B-40DA-9CAE-83C4874326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B32EBC22-A242-4B83-BCA9-D7EABF64AA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7253CEBA-3559-48DE-9204-FC78E1C720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2FB3A579-EE55-4057-BFBE-ED651EDA47F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D493CE48-DDDA-4D94-A6FE-8422DF1F073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5EFF2994-1197-4338-995E-08905A2FD3A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CFA42B5F-D0C0-4300-9C42-9FBA7E74408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00D7E91A-9787-4279-BE1F-93F3F922475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a:extLst>
            <a:ext uri="{FF2B5EF4-FFF2-40B4-BE49-F238E27FC236}">
              <a16:creationId xmlns:a16="http://schemas.microsoft.com/office/drawing/2014/main" id="{BD3C05A5-440C-4711-9E0C-86FB5B8A933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463F298E-83BA-4E87-8B6D-92997A6615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a:extLst>
            <a:ext uri="{FF2B5EF4-FFF2-40B4-BE49-F238E27FC236}">
              <a16:creationId xmlns:a16="http://schemas.microsoft.com/office/drawing/2014/main" id="{C1F87E64-CB27-4140-8527-787A5F71942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05BE9E25-D9BA-431F-A965-9AF8F764C6C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a:extLst>
            <a:ext uri="{FF2B5EF4-FFF2-40B4-BE49-F238E27FC236}">
              <a16:creationId xmlns:a16="http://schemas.microsoft.com/office/drawing/2014/main" id="{DC45043E-4149-439D-ACD2-4517037D478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2DF4592F-0C5A-4CEF-9540-7E1441F324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191A5AEE-EEC7-4043-BAA7-CF0FD7B38BD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6376D2A2-1C24-43C3-B1FA-CBAFCFABE86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79" name="直線コネクタ 578">
          <a:extLst>
            <a:ext uri="{FF2B5EF4-FFF2-40B4-BE49-F238E27FC236}">
              <a16:creationId xmlns:a16="http://schemas.microsoft.com/office/drawing/2014/main" id="{D65E0781-A95F-4133-9ED8-59BFDF209FD7}"/>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DBE35173-0590-4A93-90A7-B3174121915E}"/>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81" name="直線コネクタ 580">
          <a:extLst>
            <a:ext uri="{FF2B5EF4-FFF2-40B4-BE49-F238E27FC236}">
              <a16:creationId xmlns:a16="http://schemas.microsoft.com/office/drawing/2014/main" id="{A383E778-90DF-4E61-8CF7-FA6BE5CF97D2}"/>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AF390EE4-CE69-42E4-904D-20499E299EDF}"/>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83" name="直線コネクタ 582">
          <a:extLst>
            <a:ext uri="{FF2B5EF4-FFF2-40B4-BE49-F238E27FC236}">
              <a16:creationId xmlns:a16="http://schemas.microsoft.com/office/drawing/2014/main" id="{701AD4AB-244D-4238-8F83-C6C7DFEC8922}"/>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DCA232B1-0DF4-47A6-9C41-8392F5BAE935}"/>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85" name="フローチャート: 判断 584">
          <a:extLst>
            <a:ext uri="{FF2B5EF4-FFF2-40B4-BE49-F238E27FC236}">
              <a16:creationId xmlns:a16="http://schemas.microsoft.com/office/drawing/2014/main" id="{B83BD747-1B02-4DD1-B138-71ECEF48C004}"/>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86" name="フローチャート: 判断 585">
          <a:extLst>
            <a:ext uri="{FF2B5EF4-FFF2-40B4-BE49-F238E27FC236}">
              <a16:creationId xmlns:a16="http://schemas.microsoft.com/office/drawing/2014/main" id="{248A2905-2567-498D-A65E-C4FFA79A2539}"/>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87" name="フローチャート: 判断 586">
          <a:extLst>
            <a:ext uri="{FF2B5EF4-FFF2-40B4-BE49-F238E27FC236}">
              <a16:creationId xmlns:a16="http://schemas.microsoft.com/office/drawing/2014/main" id="{BF8920EF-FC54-4976-9A62-DF881762F249}"/>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88" name="フローチャート: 判断 587">
          <a:extLst>
            <a:ext uri="{FF2B5EF4-FFF2-40B4-BE49-F238E27FC236}">
              <a16:creationId xmlns:a16="http://schemas.microsoft.com/office/drawing/2014/main" id="{7D506611-5A5D-4C01-BE42-9EB814604132}"/>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89" name="フローチャート: 判断 588">
          <a:extLst>
            <a:ext uri="{FF2B5EF4-FFF2-40B4-BE49-F238E27FC236}">
              <a16:creationId xmlns:a16="http://schemas.microsoft.com/office/drawing/2014/main" id="{1DB254FE-53AA-467F-9570-F6A6678FE595}"/>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A26AA65-5DB0-4F84-8049-D5CCB94FA3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2B6509B-9FA4-48A7-AC31-9636A63821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9CAF7056-D12A-4A30-9136-7614C754DA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CBFF035-DDC1-46A5-B48E-B0A7FD5BFC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A69FC1F1-F16F-41FF-A6C0-D1E943F7EE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4685</xdr:rowOff>
    </xdr:from>
    <xdr:to>
      <xdr:col>116</xdr:col>
      <xdr:colOff>114300</xdr:colOff>
      <xdr:row>39</xdr:row>
      <xdr:rowOff>106285</xdr:rowOff>
    </xdr:to>
    <xdr:sp macro="" textlink="">
      <xdr:nvSpPr>
        <xdr:cNvPr id="595" name="楕円 594">
          <a:extLst>
            <a:ext uri="{FF2B5EF4-FFF2-40B4-BE49-F238E27FC236}">
              <a16:creationId xmlns:a16="http://schemas.microsoft.com/office/drawing/2014/main" id="{9A1E1DA9-A76A-423B-8D75-6CD9273D9244}"/>
            </a:ext>
          </a:extLst>
        </xdr:cNvPr>
        <xdr:cNvSpPr/>
      </xdr:nvSpPr>
      <xdr:spPr>
        <a:xfrm>
          <a:off x="22110700" y="66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27562</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D5690E56-F85E-4C41-A482-71F71F70B839}"/>
            </a:ext>
          </a:extLst>
        </xdr:cNvPr>
        <xdr:cNvSpPr txBox="1"/>
      </xdr:nvSpPr>
      <xdr:spPr>
        <a:xfrm>
          <a:off x="22199600" y="654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6945</xdr:rowOff>
    </xdr:from>
    <xdr:to>
      <xdr:col>112</xdr:col>
      <xdr:colOff>38100</xdr:colOff>
      <xdr:row>39</xdr:row>
      <xdr:rowOff>108545</xdr:rowOff>
    </xdr:to>
    <xdr:sp macro="" textlink="">
      <xdr:nvSpPr>
        <xdr:cNvPr id="597" name="楕円 596">
          <a:extLst>
            <a:ext uri="{FF2B5EF4-FFF2-40B4-BE49-F238E27FC236}">
              <a16:creationId xmlns:a16="http://schemas.microsoft.com/office/drawing/2014/main" id="{77258B50-C7BD-4246-BBCF-964F284093FB}"/>
            </a:ext>
          </a:extLst>
        </xdr:cNvPr>
        <xdr:cNvSpPr/>
      </xdr:nvSpPr>
      <xdr:spPr>
        <a:xfrm>
          <a:off x="21272500" y="66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55485</xdr:rowOff>
    </xdr:from>
    <xdr:to>
      <xdr:col>116</xdr:col>
      <xdr:colOff>63500</xdr:colOff>
      <xdr:row>39</xdr:row>
      <xdr:rowOff>57745</xdr:rowOff>
    </xdr:to>
    <xdr:cxnSp macro="">
      <xdr:nvCxnSpPr>
        <xdr:cNvPr id="598" name="直線コネクタ 597">
          <a:extLst>
            <a:ext uri="{FF2B5EF4-FFF2-40B4-BE49-F238E27FC236}">
              <a16:creationId xmlns:a16="http://schemas.microsoft.com/office/drawing/2014/main" id="{7C55D5EE-F84E-4108-863D-8E78FE933D97}"/>
            </a:ext>
          </a:extLst>
        </xdr:cNvPr>
        <xdr:cNvCxnSpPr/>
      </xdr:nvCxnSpPr>
      <xdr:spPr>
        <a:xfrm flipV="1">
          <a:off x="21323300" y="6742035"/>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8922</xdr:rowOff>
    </xdr:from>
    <xdr:to>
      <xdr:col>107</xdr:col>
      <xdr:colOff>101600</xdr:colOff>
      <xdr:row>39</xdr:row>
      <xdr:rowOff>110522</xdr:rowOff>
    </xdr:to>
    <xdr:sp macro="" textlink="">
      <xdr:nvSpPr>
        <xdr:cNvPr id="599" name="楕円 598">
          <a:extLst>
            <a:ext uri="{FF2B5EF4-FFF2-40B4-BE49-F238E27FC236}">
              <a16:creationId xmlns:a16="http://schemas.microsoft.com/office/drawing/2014/main" id="{A1C3F21F-7F6F-4C59-8F54-F3E81324AB69}"/>
            </a:ext>
          </a:extLst>
        </xdr:cNvPr>
        <xdr:cNvSpPr/>
      </xdr:nvSpPr>
      <xdr:spPr>
        <a:xfrm>
          <a:off x="20383500" y="66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57745</xdr:rowOff>
    </xdr:from>
    <xdr:to>
      <xdr:col>111</xdr:col>
      <xdr:colOff>177800</xdr:colOff>
      <xdr:row>39</xdr:row>
      <xdr:rowOff>59722</xdr:rowOff>
    </xdr:to>
    <xdr:cxnSp macro="">
      <xdr:nvCxnSpPr>
        <xdr:cNvPr id="600" name="直線コネクタ 599">
          <a:extLst>
            <a:ext uri="{FF2B5EF4-FFF2-40B4-BE49-F238E27FC236}">
              <a16:creationId xmlns:a16="http://schemas.microsoft.com/office/drawing/2014/main" id="{5B8F1996-7265-4F7C-A9D3-A9B3EF72E32E}"/>
            </a:ext>
          </a:extLst>
        </xdr:cNvPr>
        <xdr:cNvCxnSpPr/>
      </xdr:nvCxnSpPr>
      <xdr:spPr>
        <a:xfrm flipV="1">
          <a:off x="20434300" y="6744295"/>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14725</xdr:rowOff>
    </xdr:from>
    <xdr:to>
      <xdr:col>102</xdr:col>
      <xdr:colOff>165100</xdr:colOff>
      <xdr:row>39</xdr:row>
      <xdr:rowOff>116325</xdr:rowOff>
    </xdr:to>
    <xdr:sp macro="" textlink="">
      <xdr:nvSpPr>
        <xdr:cNvPr id="601" name="楕円 600">
          <a:extLst>
            <a:ext uri="{FF2B5EF4-FFF2-40B4-BE49-F238E27FC236}">
              <a16:creationId xmlns:a16="http://schemas.microsoft.com/office/drawing/2014/main" id="{1F1D23B4-55D1-4CDE-903D-6333EB28509E}"/>
            </a:ext>
          </a:extLst>
        </xdr:cNvPr>
        <xdr:cNvSpPr/>
      </xdr:nvSpPr>
      <xdr:spPr>
        <a:xfrm>
          <a:off x="19494500" y="67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59722</xdr:rowOff>
    </xdr:from>
    <xdr:to>
      <xdr:col>107</xdr:col>
      <xdr:colOff>50800</xdr:colOff>
      <xdr:row>39</xdr:row>
      <xdr:rowOff>65525</xdr:rowOff>
    </xdr:to>
    <xdr:cxnSp macro="">
      <xdr:nvCxnSpPr>
        <xdr:cNvPr id="602" name="直線コネクタ 601">
          <a:extLst>
            <a:ext uri="{FF2B5EF4-FFF2-40B4-BE49-F238E27FC236}">
              <a16:creationId xmlns:a16="http://schemas.microsoft.com/office/drawing/2014/main" id="{B8CEA993-DB84-43E6-AB17-456939F47372}"/>
            </a:ext>
          </a:extLst>
        </xdr:cNvPr>
        <xdr:cNvCxnSpPr/>
      </xdr:nvCxnSpPr>
      <xdr:spPr>
        <a:xfrm flipV="1">
          <a:off x="19545300" y="6746272"/>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18809</xdr:rowOff>
    </xdr:from>
    <xdr:to>
      <xdr:col>98</xdr:col>
      <xdr:colOff>38100</xdr:colOff>
      <xdr:row>39</xdr:row>
      <xdr:rowOff>120409</xdr:rowOff>
    </xdr:to>
    <xdr:sp macro="" textlink="">
      <xdr:nvSpPr>
        <xdr:cNvPr id="603" name="楕円 602">
          <a:extLst>
            <a:ext uri="{FF2B5EF4-FFF2-40B4-BE49-F238E27FC236}">
              <a16:creationId xmlns:a16="http://schemas.microsoft.com/office/drawing/2014/main" id="{71624644-883A-45B1-9BD3-7E1DD2F040DA}"/>
            </a:ext>
          </a:extLst>
        </xdr:cNvPr>
        <xdr:cNvSpPr/>
      </xdr:nvSpPr>
      <xdr:spPr>
        <a:xfrm>
          <a:off x="18605500" y="6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65525</xdr:rowOff>
    </xdr:from>
    <xdr:to>
      <xdr:col>102</xdr:col>
      <xdr:colOff>114300</xdr:colOff>
      <xdr:row>39</xdr:row>
      <xdr:rowOff>69609</xdr:rowOff>
    </xdr:to>
    <xdr:cxnSp macro="">
      <xdr:nvCxnSpPr>
        <xdr:cNvPr id="604" name="直線コネクタ 603">
          <a:extLst>
            <a:ext uri="{FF2B5EF4-FFF2-40B4-BE49-F238E27FC236}">
              <a16:creationId xmlns:a16="http://schemas.microsoft.com/office/drawing/2014/main" id="{8EA7491C-A64D-4A29-A01D-3C4F1DFFA1CE}"/>
            </a:ext>
          </a:extLst>
        </xdr:cNvPr>
        <xdr:cNvCxnSpPr/>
      </xdr:nvCxnSpPr>
      <xdr:spPr>
        <a:xfrm flipV="1">
          <a:off x="18656300" y="6752075"/>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4C559C5D-C48C-4CF0-B75F-1FB9CF684178}"/>
            </a:ext>
          </a:extLst>
        </xdr:cNvPr>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A0D309F5-AC2C-41C8-B87F-2289160188E9}"/>
            </a:ext>
          </a:extLst>
        </xdr:cNvPr>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4D96A024-77E2-4F55-857E-96000F82A919}"/>
            </a:ext>
          </a:extLst>
        </xdr:cNvPr>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37031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999D979F-3153-4EBD-A9AD-0AA9FD61B87E}"/>
            </a:ext>
          </a:extLst>
        </xdr:cNvPr>
        <xdr:cNvSpPr txBox="1"/>
      </xdr:nvSpPr>
      <xdr:spPr>
        <a:xfrm>
          <a:off x="18356795" y="689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125072</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93C22B62-9F4F-4F54-B329-8D8DBB6B2C1E}"/>
            </a:ext>
          </a:extLst>
        </xdr:cNvPr>
        <xdr:cNvSpPr txBox="1"/>
      </xdr:nvSpPr>
      <xdr:spPr>
        <a:xfrm>
          <a:off x="21011095" y="646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127049</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A72CD5D7-627C-4CF8-87E0-E207DAB9CA1D}"/>
            </a:ext>
          </a:extLst>
        </xdr:cNvPr>
        <xdr:cNvSpPr txBox="1"/>
      </xdr:nvSpPr>
      <xdr:spPr>
        <a:xfrm>
          <a:off x="20134795" y="64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132852</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D880ABE7-4F86-4F1A-B6E5-2391A6819208}"/>
            </a:ext>
          </a:extLst>
        </xdr:cNvPr>
        <xdr:cNvSpPr txBox="1"/>
      </xdr:nvSpPr>
      <xdr:spPr>
        <a:xfrm>
          <a:off x="19245795" y="64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136936</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2519C793-F51E-4BBF-A7B2-CA144D8EDB00}"/>
            </a:ext>
          </a:extLst>
        </xdr:cNvPr>
        <xdr:cNvSpPr txBox="1"/>
      </xdr:nvSpPr>
      <xdr:spPr>
        <a:xfrm>
          <a:off x="18356795" y="648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48C08919-7A45-41AD-B4BA-E4BBC89E0B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93C8C8D0-BE8D-4CC2-8E20-B294F817C4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9D008AD8-3909-49F0-BBF0-C476641A68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DEC4E5CA-19BA-4B11-96B2-B39865175C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381ABC6F-B0F3-4BC6-9D6A-943C6FD6D0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1C53D888-D421-43E4-B322-73D5984C55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26EA66E1-15B1-40D8-8027-B95D4EBE93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4BEA7C9D-5279-4957-8FCE-51D2099B84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9EE49F80-9F62-47D2-B201-B4FD731BEB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8FBAB350-BA4E-47CC-84FE-2C46144A36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6449C62A-1522-4159-80E0-4B6D68BE21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F216C91-4913-422A-957D-F53EE07A17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321ADFB3-FF7B-4B40-BFC8-029CAD3163A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C0A060E0-ED62-4E93-BCC4-8A66E27A46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6007610B-9DFA-45E7-992F-0A725AD5952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F6793FC1-77F1-4BCA-A979-96B09279AB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396EC2F5-57A0-49C7-873F-78BBF4DAF6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28B6BA3-44F1-4E50-BEE0-F401EDCCB5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686ED084-93B1-4044-9366-58F0CA64F09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BFF4E797-1FC4-45F8-98A1-8CD03794FD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31837850-B508-4884-9EE9-72A26C3937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88505259-7D7F-46ED-A013-0F2BB7AF8F3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E1A118D3-D1F6-4278-834D-563751BF364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996675DC-A50B-4FED-A35C-623EC3E0743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669E0A9B-BAAD-4CBB-9C40-76B61AAC3E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638" name="直線コネクタ 637">
          <a:extLst>
            <a:ext uri="{FF2B5EF4-FFF2-40B4-BE49-F238E27FC236}">
              <a16:creationId xmlns:a16="http://schemas.microsoft.com/office/drawing/2014/main" id="{0EB4B88F-147D-4D11-B949-268CBDFFAAB6}"/>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9" name="【保健センター・保健所】&#10;有形固定資産減価償却率最小値テキスト">
          <a:extLst>
            <a:ext uri="{FF2B5EF4-FFF2-40B4-BE49-F238E27FC236}">
              <a16:creationId xmlns:a16="http://schemas.microsoft.com/office/drawing/2014/main" id="{EC815587-979A-49D0-8580-FA890C51210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0" name="直線コネクタ 639">
          <a:extLst>
            <a:ext uri="{FF2B5EF4-FFF2-40B4-BE49-F238E27FC236}">
              <a16:creationId xmlns:a16="http://schemas.microsoft.com/office/drawing/2014/main" id="{2DA09777-CEA2-4874-93B7-4EAA0C78BF6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41" name="【保健センター・保健所】&#10;有形固定資産減価償却率最大値テキスト">
          <a:extLst>
            <a:ext uri="{FF2B5EF4-FFF2-40B4-BE49-F238E27FC236}">
              <a16:creationId xmlns:a16="http://schemas.microsoft.com/office/drawing/2014/main" id="{D3295BB8-3E6E-4922-967B-DA5B7344EAD2}"/>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42" name="直線コネクタ 641">
          <a:extLst>
            <a:ext uri="{FF2B5EF4-FFF2-40B4-BE49-F238E27FC236}">
              <a16:creationId xmlns:a16="http://schemas.microsoft.com/office/drawing/2014/main" id="{850F3F2C-E836-412E-A2AF-B4EC88E28729}"/>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28C37F76-9940-4671-BF23-3D271BDBF7FF}"/>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644" name="フローチャート: 判断 643">
          <a:extLst>
            <a:ext uri="{FF2B5EF4-FFF2-40B4-BE49-F238E27FC236}">
              <a16:creationId xmlns:a16="http://schemas.microsoft.com/office/drawing/2014/main" id="{BE2EC8C3-E9CB-4A68-A3D4-9D1BA4E174E1}"/>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645" name="フローチャート: 判断 644">
          <a:extLst>
            <a:ext uri="{FF2B5EF4-FFF2-40B4-BE49-F238E27FC236}">
              <a16:creationId xmlns:a16="http://schemas.microsoft.com/office/drawing/2014/main" id="{119C69C9-921C-41F0-A9D0-23B299381F39}"/>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46" name="フローチャート: 判断 645">
          <a:extLst>
            <a:ext uri="{FF2B5EF4-FFF2-40B4-BE49-F238E27FC236}">
              <a16:creationId xmlns:a16="http://schemas.microsoft.com/office/drawing/2014/main" id="{F8D0F0FB-1BB8-4FE5-A675-A3255F7B8C6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647" name="フローチャート: 判断 646">
          <a:extLst>
            <a:ext uri="{FF2B5EF4-FFF2-40B4-BE49-F238E27FC236}">
              <a16:creationId xmlns:a16="http://schemas.microsoft.com/office/drawing/2014/main" id="{AB780D5D-234D-4F27-BF5F-7C3612F22751}"/>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648" name="フローチャート: 判断 647">
          <a:extLst>
            <a:ext uri="{FF2B5EF4-FFF2-40B4-BE49-F238E27FC236}">
              <a16:creationId xmlns:a16="http://schemas.microsoft.com/office/drawing/2014/main" id="{1BE60AF9-3886-4CFB-A4EA-528F28706E9D}"/>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15772A6-7AE9-4ED5-9BEB-4BBE3F6E7D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91B9233-1640-4CED-80F9-B26B9EB22A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D96F18B-20E3-471F-945A-FE5E583C4C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5B39E34-B97B-4C9F-B999-AEF24AA6C7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3761396D-43FA-4AD2-A3E1-7993F4022E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53703</xdr:rowOff>
    </xdr:from>
    <xdr:to>
      <xdr:col>81</xdr:col>
      <xdr:colOff>101600</xdr:colOff>
      <xdr:row>62</xdr:row>
      <xdr:rowOff>155303</xdr:rowOff>
    </xdr:to>
    <xdr:sp macro="" textlink="">
      <xdr:nvSpPr>
        <xdr:cNvPr id="654" name="楕円 653">
          <a:extLst>
            <a:ext uri="{FF2B5EF4-FFF2-40B4-BE49-F238E27FC236}">
              <a16:creationId xmlns:a16="http://schemas.microsoft.com/office/drawing/2014/main" id="{636B0604-ED58-49AD-BD89-2763284C08AF}"/>
            </a:ext>
          </a:extLst>
        </xdr:cNvPr>
        <xdr:cNvSpPr/>
      </xdr:nvSpPr>
      <xdr:spPr>
        <a:xfrm>
          <a:off x="15430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21046</xdr:rowOff>
    </xdr:from>
    <xdr:to>
      <xdr:col>76</xdr:col>
      <xdr:colOff>165100</xdr:colOff>
      <xdr:row>62</xdr:row>
      <xdr:rowOff>122646</xdr:rowOff>
    </xdr:to>
    <xdr:sp macro="" textlink="">
      <xdr:nvSpPr>
        <xdr:cNvPr id="655" name="楕円 654">
          <a:extLst>
            <a:ext uri="{FF2B5EF4-FFF2-40B4-BE49-F238E27FC236}">
              <a16:creationId xmlns:a16="http://schemas.microsoft.com/office/drawing/2014/main" id="{4EA927E9-6CAE-43A1-AF8F-BE1C411E1FDD}"/>
            </a:ext>
          </a:extLst>
        </xdr:cNvPr>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71846</xdr:rowOff>
    </xdr:from>
    <xdr:to>
      <xdr:col>81</xdr:col>
      <xdr:colOff>50800</xdr:colOff>
      <xdr:row>62</xdr:row>
      <xdr:rowOff>104503</xdr:rowOff>
    </xdr:to>
    <xdr:cxnSp macro="">
      <xdr:nvCxnSpPr>
        <xdr:cNvPr id="656" name="直線コネクタ 655">
          <a:extLst>
            <a:ext uri="{FF2B5EF4-FFF2-40B4-BE49-F238E27FC236}">
              <a16:creationId xmlns:a16="http://schemas.microsoft.com/office/drawing/2014/main" id="{2333B1C5-E36C-4331-9816-B7D443B8EF58}"/>
            </a:ext>
          </a:extLst>
        </xdr:cNvPr>
        <xdr:cNvCxnSpPr/>
      </xdr:nvCxnSpPr>
      <xdr:spPr>
        <a:xfrm>
          <a:off x="14592300" y="10701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657" name="楕円 656">
          <a:extLst>
            <a:ext uri="{FF2B5EF4-FFF2-40B4-BE49-F238E27FC236}">
              <a16:creationId xmlns:a16="http://schemas.microsoft.com/office/drawing/2014/main" id="{CD05ECF6-96C1-496F-9ADF-E0F75231A5C8}"/>
            </a:ext>
          </a:extLst>
        </xdr:cNvPr>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39188</xdr:rowOff>
    </xdr:from>
    <xdr:to>
      <xdr:col>76</xdr:col>
      <xdr:colOff>114300</xdr:colOff>
      <xdr:row>62</xdr:row>
      <xdr:rowOff>71846</xdr:rowOff>
    </xdr:to>
    <xdr:cxnSp macro="">
      <xdr:nvCxnSpPr>
        <xdr:cNvPr id="658" name="直線コネクタ 657">
          <a:extLst>
            <a:ext uri="{FF2B5EF4-FFF2-40B4-BE49-F238E27FC236}">
              <a16:creationId xmlns:a16="http://schemas.microsoft.com/office/drawing/2014/main" id="{234B48A8-FAE8-4FB8-BC2B-A306F3237CCB}"/>
            </a:ext>
          </a:extLst>
        </xdr:cNvPr>
        <xdr:cNvCxnSpPr/>
      </xdr:nvCxnSpPr>
      <xdr:spPr>
        <a:xfrm>
          <a:off x="13703300" y="106690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128815</xdr:rowOff>
    </xdr:from>
    <xdr:to>
      <xdr:col>67</xdr:col>
      <xdr:colOff>101600</xdr:colOff>
      <xdr:row>62</xdr:row>
      <xdr:rowOff>58965</xdr:rowOff>
    </xdr:to>
    <xdr:sp macro="" textlink="">
      <xdr:nvSpPr>
        <xdr:cNvPr id="659" name="楕円 658">
          <a:extLst>
            <a:ext uri="{FF2B5EF4-FFF2-40B4-BE49-F238E27FC236}">
              <a16:creationId xmlns:a16="http://schemas.microsoft.com/office/drawing/2014/main" id="{F302E7EE-2BE3-4B4A-B182-1BD586C3D40D}"/>
            </a:ext>
          </a:extLst>
        </xdr:cNvPr>
        <xdr:cNvSpPr/>
      </xdr:nvSpPr>
      <xdr:spPr>
        <a:xfrm>
          <a:off x="12763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8165</xdr:rowOff>
    </xdr:from>
    <xdr:to>
      <xdr:col>71</xdr:col>
      <xdr:colOff>177800</xdr:colOff>
      <xdr:row>62</xdr:row>
      <xdr:rowOff>39188</xdr:rowOff>
    </xdr:to>
    <xdr:cxnSp macro="">
      <xdr:nvCxnSpPr>
        <xdr:cNvPr id="660" name="直線コネクタ 659">
          <a:extLst>
            <a:ext uri="{FF2B5EF4-FFF2-40B4-BE49-F238E27FC236}">
              <a16:creationId xmlns:a16="http://schemas.microsoft.com/office/drawing/2014/main" id="{B5BEED17-73A4-4965-BA2B-BDDB3113E0BC}"/>
            </a:ext>
          </a:extLst>
        </xdr:cNvPr>
        <xdr:cNvCxnSpPr/>
      </xdr:nvCxnSpPr>
      <xdr:spPr>
        <a:xfrm>
          <a:off x="12814300" y="106380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C1E3878B-DBFE-4CB6-BFCE-7726C42CFB87}"/>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D59478A0-2786-4CEE-85C9-63F1A74724CA}"/>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A6749A22-513F-43F9-8D6F-64768B2238BE}"/>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577E2348-ED75-4CDB-835C-2E3C4F175645}"/>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146430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874F7F4-5B7C-4B15-BE44-A6FDD0CFE74D}"/>
            </a:ext>
          </a:extLst>
        </xdr:cNvPr>
        <xdr:cNvSpPr txBox="1"/>
      </xdr:nvSpPr>
      <xdr:spPr>
        <a:xfrm>
          <a:off x="15266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71A01BB3-FF58-4303-98E8-D93FB045A56A}"/>
            </a:ext>
          </a:extLst>
        </xdr:cNvPr>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71FAAE58-3DE9-4A25-9022-DB0639D6A886}"/>
            </a:ext>
          </a:extLst>
        </xdr:cNvPr>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50092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57C6FA8-DC2B-44FA-B014-8D7456E2F589}"/>
            </a:ext>
          </a:extLst>
        </xdr:cNvPr>
        <xdr:cNvSpPr txBox="1"/>
      </xdr:nvSpPr>
      <xdr:spPr>
        <a:xfrm>
          <a:off x="12611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A2D11A1A-5D06-4F97-8429-991566A8FD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A7D7F2C-744A-4B5A-AB70-F271E5963EE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DEF14BB4-5231-447B-8BDA-9941E9F317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F9AFF5B9-38F9-4333-BB98-B626EA1B05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C24A4A64-8A9C-4E6A-B968-ADB7B74644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FCF8E33-2262-452C-8DA6-2A88DF89AB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B3D54E7C-C5BA-4A56-BC8C-ED1C79E29B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37A0490-9F25-4D94-9925-0059569B8C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5A3FA104-F5AB-453F-AD11-21A1EED209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92B84B56-CC0A-49DA-839D-C89F232CB1E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9C7C7EBA-F640-4DB3-BAA1-B78E5EF0282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2DA1E666-1AE6-44FA-9F79-D12291DC249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3F0C0EA8-5EB2-4D79-8CC5-DF0EC143100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6AE0369E-6D24-4238-BE92-80AEFAC0AF4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51A12AF9-CB06-4B41-9D34-9BC488B64A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199A9E5F-2405-4575-8920-E178D4EE73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945EDA8F-891D-4379-9BBB-A7BD4283471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D5F06426-88AA-4226-B7CD-5F1ADCB46D5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3D405797-098A-42F2-AF8C-F7EF91169A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FBFA1EB9-1B52-4C16-9AC9-C5B68540C66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268A1895-3BB0-45AF-BC82-BFDA66CC2E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C9E1168C-923A-4B91-829C-A384C47110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1025D958-85C3-4F32-B4F9-97E23DC19A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692" name="直線コネクタ 691">
          <a:extLst>
            <a:ext uri="{FF2B5EF4-FFF2-40B4-BE49-F238E27FC236}">
              <a16:creationId xmlns:a16="http://schemas.microsoft.com/office/drawing/2014/main" id="{B5D2DB34-7F64-426B-855E-95BFF3B2BC3B}"/>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F3EC810-6C7C-4C84-902C-E3E78F0308E3}"/>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4" name="直線コネクタ 693">
          <a:extLst>
            <a:ext uri="{FF2B5EF4-FFF2-40B4-BE49-F238E27FC236}">
              <a16:creationId xmlns:a16="http://schemas.microsoft.com/office/drawing/2014/main" id="{20CC7039-75EA-42AE-9B51-7334799C4E3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D4AF9608-E6D3-4471-AEBA-12EB337819A9}"/>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696" name="直線コネクタ 695">
          <a:extLst>
            <a:ext uri="{FF2B5EF4-FFF2-40B4-BE49-F238E27FC236}">
              <a16:creationId xmlns:a16="http://schemas.microsoft.com/office/drawing/2014/main" id="{57F62415-0A26-40B7-BC6D-B0A90A9AE718}"/>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D983559-F570-4268-84FE-5A76B3A33EFC}"/>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98" name="フローチャート: 判断 697">
          <a:extLst>
            <a:ext uri="{FF2B5EF4-FFF2-40B4-BE49-F238E27FC236}">
              <a16:creationId xmlns:a16="http://schemas.microsoft.com/office/drawing/2014/main" id="{4098A469-89C2-46E3-9B8E-4CAEE90040B5}"/>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99" name="フローチャート: 判断 698">
          <a:extLst>
            <a:ext uri="{FF2B5EF4-FFF2-40B4-BE49-F238E27FC236}">
              <a16:creationId xmlns:a16="http://schemas.microsoft.com/office/drawing/2014/main" id="{EEA063D7-BE6E-472D-9E6D-CBB091566404}"/>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700" name="フローチャート: 判断 699">
          <a:extLst>
            <a:ext uri="{FF2B5EF4-FFF2-40B4-BE49-F238E27FC236}">
              <a16:creationId xmlns:a16="http://schemas.microsoft.com/office/drawing/2014/main" id="{C85EE3F3-2A0A-4697-BEFC-C5D824F79B4B}"/>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01" name="フローチャート: 判断 700">
          <a:extLst>
            <a:ext uri="{FF2B5EF4-FFF2-40B4-BE49-F238E27FC236}">
              <a16:creationId xmlns:a16="http://schemas.microsoft.com/office/drawing/2014/main" id="{A2D3EA6F-EB94-4EA9-A8C4-6889B24FE301}"/>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702" name="フローチャート: 判断 701">
          <a:extLst>
            <a:ext uri="{FF2B5EF4-FFF2-40B4-BE49-F238E27FC236}">
              <a16:creationId xmlns:a16="http://schemas.microsoft.com/office/drawing/2014/main" id="{5A78741D-BEB3-491B-AC13-22F0AC597C2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DA939AE-D274-4C76-AA72-1B71CB6D22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90D0CEC-5289-45EA-8746-283EC0E32F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0B7F5A1-6FBC-4416-B22D-619A9DB8AF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273477E-BBB4-4B65-B1CE-834CAD7CCD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388C868-D55C-4C56-8134-28AB5CD00D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708" name="楕円 707">
          <a:extLst>
            <a:ext uri="{FF2B5EF4-FFF2-40B4-BE49-F238E27FC236}">
              <a16:creationId xmlns:a16="http://schemas.microsoft.com/office/drawing/2014/main" id="{FC2F5FFA-2315-4499-B09E-D45C2ACC2EA9}"/>
            </a:ext>
          </a:extLst>
        </xdr:cNvPr>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9" name="楕円 708">
          <a:extLst>
            <a:ext uri="{FF2B5EF4-FFF2-40B4-BE49-F238E27FC236}">
              <a16:creationId xmlns:a16="http://schemas.microsoft.com/office/drawing/2014/main" id="{1A068A2A-2328-4982-AD86-91B85DA3741A}"/>
            </a:ext>
          </a:extLst>
        </xdr:cNvPr>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45720</xdr:rowOff>
    </xdr:to>
    <xdr:cxnSp macro="">
      <xdr:nvCxnSpPr>
        <xdr:cNvPr id="710" name="直線コネクタ 709">
          <a:extLst>
            <a:ext uri="{FF2B5EF4-FFF2-40B4-BE49-F238E27FC236}">
              <a16:creationId xmlns:a16="http://schemas.microsoft.com/office/drawing/2014/main" id="{F0ECCE3A-D6D5-405B-AC76-A129F88954FE}"/>
            </a:ext>
          </a:extLst>
        </xdr:cNvPr>
        <xdr:cNvCxnSpPr/>
      </xdr:nvCxnSpPr>
      <xdr:spPr>
        <a:xfrm>
          <a:off x="20434300" y="1084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711" name="楕円 710">
          <a:extLst>
            <a:ext uri="{FF2B5EF4-FFF2-40B4-BE49-F238E27FC236}">
              <a16:creationId xmlns:a16="http://schemas.microsoft.com/office/drawing/2014/main" id="{9FD15A68-3C5B-4903-B260-3D220F46B83D}"/>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712" name="直線コネクタ 711">
          <a:extLst>
            <a:ext uri="{FF2B5EF4-FFF2-40B4-BE49-F238E27FC236}">
              <a16:creationId xmlns:a16="http://schemas.microsoft.com/office/drawing/2014/main" id="{F38DC071-7FF8-4AB3-A28D-3CBD2F6DC244}"/>
            </a:ext>
          </a:extLst>
        </xdr:cNvPr>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713" name="楕円 712">
          <a:extLst>
            <a:ext uri="{FF2B5EF4-FFF2-40B4-BE49-F238E27FC236}">
              <a16:creationId xmlns:a16="http://schemas.microsoft.com/office/drawing/2014/main" id="{2A513C1B-D873-455F-8DDB-26A46F783CD9}"/>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49530</xdr:rowOff>
    </xdr:from>
    <xdr:to>
      <xdr:col>102</xdr:col>
      <xdr:colOff>114300</xdr:colOff>
      <xdr:row>63</xdr:row>
      <xdr:rowOff>49530</xdr:rowOff>
    </xdr:to>
    <xdr:cxnSp macro="">
      <xdr:nvCxnSpPr>
        <xdr:cNvPr id="714" name="直線コネクタ 713">
          <a:extLst>
            <a:ext uri="{FF2B5EF4-FFF2-40B4-BE49-F238E27FC236}">
              <a16:creationId xmlns:a16="http://schemas.microsoft.com/office/drawing/2014/main" id="{2DD9FD21-C612-4590-9CA8-B1750F086D01}"/>
            </a:ext>
          </a:extLst>
        </xdr:cNvPr>
        <xdr:cNvCxnSpPr/>
      </xdr:nvCxnSpPr>
      <xdr:spPr>
        <a:xfrm>
          <a:off x="18656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715" name="n_1aveValue【保健センター・保健所】&#10;一人当たり面積">
          <a:extLst>
            <a:ext uri="{FF2B5EF4-FFF2-40B4-BE49-F238E27FC236}">
              <a16:creationId xmlns:a16="http://schemas.microsoft.com/office/drawing/2014/main" id="{E03B7E47-0457-4CAA-A8E7-66E309161FCB}"/>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6" name="n_2aveValue【保健センター・保健所】&#10;一人当たり面積">
          <a:extLst>
            <a:ext uri="{FF2B5EF4-FFF2-40B4-BE49-F238E27FC236}">
              <a16:creationId xmlns:a16="http://schemas.microsoft.com/office/drawing/2014/main" id="{A2117560-A82E-4A39-9E25-47EF7EAF0572}"/>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7" name="n_3aveValue【保健センター・保健所】&#10;一人当たり面積">
          <a:extLst>
            <a:ext uri="{FF2B5EF4-FFF2-40B4-BE49-F238E27FC236}">
              <a16:creationId xmlns:a16="http://schemas.microsoft.com/office/drawing/2014/main" id="{4FFD40E8-5F2C-48AE-8570-1088495D985F}"/>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718" name="n_4aveValue【保健センター・保健所】&#10;一人当たり面積">
          <a:extLst>
            <a:ext uri="{FF2B5EF4-FFF2-40B4-BE49-F238E27FC236}">
              <a16:creationId xmlns:a16="http://schemas.microsoft.com/office/drawing/2014/main" id="{A06D6BCA-35C6-4365-B6A1-336FBB30510A}"/>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719" name="n_1mainValue【保健センター・保健所】&#10;一人当たり面積">
          <a:extLst>
            <a:ext uri="{FF2B5EF4-FFF2-40B4-BE49-F238E27FC236}">
              <a16:creationId xmlns:a16="http://schemas.microsoft.com/office/drawing/2014/main" id="{A3C0BE7F-1BD6-4530-9997-64289A717E7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0" name="n_2mainValue【保健センター・保健所】&#10;一人当たり面積">
          <a:extLst>
            <a:ext uri="{FF2B5EF4-FFF2-40B4-BE49-F238E27FC236}">
              <a16:creationId xmlns:a16="http://schemas.microsoft.com/office/drawing/2014/main" id="{76D0ED83-45DC-4BB8-B3D8-7008A6C14209}"/>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721" name="n_3mainValue【保健センター・保健所】&#10;一人当たり面積">
          <a:extLst>
            <a:ext uri="{FF2B5EF4-FFF2-40B4-BE49-F238E27FC236}">
              <a16:creationId xmlns:a16="http://schemas.microsoft.com/office/drawing/2014/main" id="{D5FFBA99-085F-4F15-834B-86DF3A73AFD8}"/>
            </a:ext>
          </a:extLst>
        </xdr:cNvPr>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722" name="n_4mainValue【保健センター・保健所】&#10;一人当たり面積">
          <a:extLst>
            <a:ext uri="{FF2B5EF4-FFF2-40B4-BE49-F238E27FC236}">
              <a16:creationId xmlns:a16="http://schemas.microsoft.com/office/drawing/2014/main" id="{97BDA206-B89E-47FB-AF61-1568702DCA1F}"/>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895EC633-3515-4FA8-BA3A-774182C85F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D8CF63C6-D84D-4CF6-B320-F194F57563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7C3E21C8-C7FB-4080-925C-64998512CC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9E2DE690-433F-44C2-B366-011880F22E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4D4342C4-4336-4355-88B1-A1364A8935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D3DF0FA8-7F11-426B-A254-7296666477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EB1E6CEA-9EE0-4B27-8491-EF704ABCFB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B70584C9-C13B-4B58-A1FF-14B50270E0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C51D9675-DB50-4C24-99EE-72E1F20CE4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C791A816-A30C-49D8-B628-62C1A88641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299CA7CB-65C9-468C-8E2F-CFB69CFEA9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AB1E29AA-EFFF-4C60-9377-E61EA922AF1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79A2E939-B662-4F89-A894-82FF1FB6524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ABBC95A4-0A5C-47A2-A4B2-71B85C38159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19A1B006-641F-44E3-9DCF-EA7FFB0207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3824DD4E-A9FC-4E94-84FD-5EE37C562C0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DCA00C59-1756-4858-AF74-ED638DAB238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15542DFC-57B3-4247-8ACB-F51CA6431B3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FDD9400D-4301-43D5-944C-16053FE3201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E84080A6-5C5E-4A29-B528-E5511520D7D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854C2A2D-0500-49A4-A279-64540426355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445C694A-F3FE-43DC-8B97-98D89CB378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5A80324-9739-4450-8650-47E7AFFF727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3CE8A608-C1F6-4E3D-81A1-FD3C72127F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747" name="直線コネクタ 746">
          <a:extLst>
            <a:ext uri="{FF2B5EF4-FFF2-40B4-BE49-F238E27FC236}">
              <a16:creationId xmlns:a16="http://schemas.microsoft.com/office/drawing/2014/main" id="{EC77B95D-E9A9-476A-8F9B-E31EBC2DA703}"/>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8366B9AE-8E93-4472-86BB-259856F867FD}"/>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749" name="直線コネクタ 748">
          <a:extLst>
            <a:ext uri="{FF2B5EF4-FFF2-40B4-BE49-F238E27FC236}">
              <a16:creationId xmlns:a16="http://schemas.microsoft.com/office/drawing/2014/main" id="{9CC58E69-ED11-485F-9D4F-7C04801D172E}"/>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2F639F45-B918-486C-9C80-9274E05B56FB}"/>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751" name="直線コネクタ 750">
          <a:extLst>
            <a:ext uri="{FF2B5EF4-FFF2-40B4-BE49-F238E27FC236}">
              <a16:creationId xmlns:a16="http://schemas.microsoft.com/office/drawing/2014/main" id="{1BF64EA9-3402-43A3-B069-8128FF5B1B9F}"/>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AAA63F13-512C-42A3-9596-97064044E26F}"/>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53" name="フローチャート: 判断 752">
          <a:extLst>
            <a:ext uri="{FF2B5EF4-FFF2-40B4-BE49-F238E27FC236}">
              <a16:creationId xmlns:a16="http://schemas.microsoft.com/office/drawing/2014/main" id="{31599618-2E2F-4371-AEAF-FB9EC41C5CF7}"/>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54" name="フローチャート: 判断 753">
          <a:extLst>
            <a:ext uri="{FF2B5EF4-FFF2-40B4-BE49-F238E27FC236}">
              <a16:creationId xmlns:a16="http://schemas.microsoft.com/office/drawing/2014/main" id="{D868E296-688C-4032-9944-59104B25844D}"/>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5" name="フローチャート: 判断 754">
          <a:extLst>
            <a:ext uri="{FF2B5EF4-FFF2-40B4-BE49-F238E27FC236}">
              <a16:creationId xmlns:a16="http://schemas.microsoft.com/office/drawing/2014/main" id="{F0DC9C01-AB53-491C-9D00-E89B58CF74DD}"/>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756" name="フローチャート: 判断 755">
          <a:extLst>
            <a:ext uri="{FF2B5EF4-FFF2-40B4-BE49-F238E27FC236}">
              <a16:creationId xmlns:a16="http://schemas.microsoft.com/office/drawing/2014/main" id="{A78704CF-60AC-46BF-86AD-493B484FDB54}"/>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757" name="フローチャート: 判断 756">
          <a:extLst>
            <a:ext uri="{FF2B5EF4-FFF2-40B4-BE49-F238E27FC236}">
              <a16:creationId xmlns:a16="http://schemas.microsoft.com/office/drawing/2014/main" id="{96B0F3A7-E2EA-46C4-A42B-920884ECFD96}"/>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C4B3DDA-AB1A-426E-82C8-E17325D742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B832110-B1E4-4241-A5A7-6E65E821BDC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3194FF2-53CB-46AE-9D88-6CD3A598CC0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F880DEC-D42F-48BF-AE49-65520AB56D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DAB86BD-1962-4A53-AA58-0EDB24A135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763" name="楕円 762">
          <a:extLst>
            <a:ext uri="{FF2B5EF4-FFF2-40B4-BE49-F238E27FC236}">
              <a16:creationId xmlns:a16="http://schemas.microsoft.com/office/drawing/2014/main" id="{60CFBFB8-BC04-4313-A364-FF6337C6076C}"/>
            </a:ext>
          </a:extLst>
        </xdr:cNvPr>
        <xdr:cNvSpPr/>
      </xdr:nvSpPr>
      <xdr:spPr>
        <a:xfrm>
          <a:off x="16268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6F448FEA-066B-4BF7-B291-58CCA636E051}"/>
            </a:ext>
          </a:extLst>
        </xdr:cNvPr>
        <xdr:cNvSpPr txBox="1"/>
      </xdr:nvSpPr>
      <xdr:spPr>
        <a:xfrm>
          <a:off x="1635760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765" name="楕円 764">
          <a:extLst>
            <a:ext uri="{FF2B5EF4-FFF2-40B4-BE49-F238E27FC236}">
              <a16:creationId xmlns:a16="http://schemas.microsoft.com/office/drawing/2014/main" id="{BE99FCD6-483C-4514-93DD-8B6EA19AEB14}"/>
            </a:ext>
          </a:extLst>
        </xdr:cNvPr>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36195</xdr:rowOff>
    </xdr:from>
    <xdr:to>
      <xdr:col>85</xdr:col>
      <xdr:colOff>127000</xdr:colOff>
      <xdr:row>82</xdr:row>
      <xdr:rowOff>135255</xdr:rowOff>
    </xdr:to>
    <xdr:cxnSp macro="">
      <xdr:nvCxnSpPr>
        <xdr:cNvPr id="766" name="直線コネクタ 765">
          <a:extLst>
            <a:ext uri="{FF2B5EF4-FFF2-40B4-BE49-F238E27FC236}">
              <a16:creationId xmlns:a16="http://schemas.microsoft.com/office/drawing/2014/main" id="{0FD37951-B647-41EE-B576-CE221486B76D}"/>
            </a:ext>
          </a:extLst>
        </xdr:cNvPr>
        <xdr:cNvCxnSpPr/>
      </xdr:nvCxnSpPr>
      <xdr:spPr>
        <a:xfrm flipV="1">
          <a:off x="15481300" y="1409509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46355</xdr:rowOff>
    </xdr:from>
    <xdr:to>
      <xdr:col>76</xdr:col>
      <xdr:colOff>165100</xdr:colOff>
      <xdr:row>83</xdr:row>
      <xdr:rowOff>147955</xdr:rowOff>
    </xdr:to>
    <xdr:sp macro="" textlink="">
      <xdr:nvSpPr>
        <xdr:cNvPr id="767" name="楕円 766">
          <a:extLst>
            <a:ext uri="{FF2B5EF4-FFF2-40B4-BE49-F238E27FC236}">
              <a16:creationId xmlns:a16="http://schemas.microsoft.com/office/drawing/2014/main" id="{72EFB0F3-6005-409C-B263-25C851EB578B}"/>
            </a:ext>
          </a:extLst>
        </xdr:cNvPr>
        <xdr:cNvSpPr/>
      </xdr:nvSpPr>
      <xdr:spPr>
        <a:xfrm>
          <a:off x="14541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83</xdr:row>
      <xdr:rowOff>97155</xdr:rowOff>
    </xdr:to>
    <xdr:cxnSp macro="">
      <xdr:nvCxnSpPr>
        <xdr:cNvPr id="768" name="直線コネクタ 767">
          <a:extLst>
            <a:ext uri="{FF2B5EF4-FFF2-40B4-BE49-F238E27FC236}">
              <a16:creationId xmlns:a16="http://schemas.microsoft.com/office/drawing/2014/main" id="{72869289-491F-4F23-B299-D5754D736AA4}"/>
            </a:ext>
          </a:extLst>
        </xdr:cNvPr>
        <xdr:cNvCxnSpPr/>
      </xdr:nvCxnSpPr>
      <xdr:spPr>
        <a:xfrm flipV="1">
          <a:off x="14592300" y="1419415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168275</xdr:rowOff>
    </xdr:from>
    <xdr:to>
      <xdr:col>72</xdr:col>
      <xdr:colOff>38100</xdr:colOff>
      <xdr:row>83</xdr:row>
      <xdr:rowOff>98425</xdr:rowOff>
    </xdr:to>
    <xdr:sp macro="" textlink="">
      <xdr:nvSpPr>
        <xdr:cNvPr id="769" name="楕円 768">
          <a:extLst>
            <a:ext uri="{FF2B5EF4-FFF2-40B4-BE49-F238E27FC236}">
              <a16:creationId xmlns:a16="http://schemas.microsoft.com/office/drawing/2014/main" id="{DAAF4888-615B-4D61-8E80-A625F0BDE9CF}"/>
            </a:ext>
          </a:extLst>
        </xdr:cNvPr>
        <xdr:cNvSpPr/>
      </xdr:nvSpPr>
      <xdr:spPr>
        <a:xfrm>
          <a:off x="13652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47625</xdr:rowOff>
    </xdr:from>
    <xdr:to>
      <xdr:col>76</xdr:col>
      <xdr:colOff>114300</xdr:colOff>
      <xdr:row>83</xdr:row>
      <xdr:rowOff>97155</xdr:rowOff>
    </xdr:to>
    <xdr:cxnSp macro="">
      <xdr:nvCxnSpPr>
        <xdr:cNvPr id="770" name="直線コネクタ 769">
          <a:extLst>
            <a:ext uri="{FF2B5EF4-FFF2-40B4-BE49-F238E27FC236}">
              <a16:creationId xmlns:a16="http://schemas.microsoft.com/office/drawing/2014/main" id="{DE0D7D95-DBEB-46E1-96DF-96B7E2104703}"/>
            </a:ext>
          </a:extLst>
        </xdr:cNvPr>
        <xdr:cNvCxnSpPr/>
      </xdr:nvCxnSpPr>
      <xdr:spPr>
        <a:xfrm>
          <a:off x="13703300" y="14277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636</xdr:rowOff>
    </xdr:from>
    <xdr:to>
      <xdr:col>67</xdr:col>
      <xdr:colOff>101600</xdr:colOff>
      <xdr:row>84</xdr:row>
      <xdr:rowOff>102236</xdr:rowOff>
    </xdr:to>
    <xdr:sp macro="" textlink="">
      <xdr:nvSpPr>
        <xdr:cNvPr id="771" name="楕円 770">
          <a:extLst>
            <a:ext uri="{FF2B5EF4-FFF2-40B4-BE49-F238E27FC236}">
              <a16:creationId xmlns:a16="http://schemas.microsoft.com/office/drawing/2014/main" id="{64D06843-1E77-4408-9CF6-6F5C55DC0FC3}"/>
            </a:ext>
          </a:extLst>
        </xdr:cNvPr>
        <xdr:cNvSpPr/>
      </xdr:nvSpPr>
      <xdr:spPr>
        <a:xfrm>
          <a:off x="12763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47625</xdr:rowOff>
    </xdr:from>
    <xdr:to>
      <xdr:col>71</xdr:col>
      <xdr:colOff>177800</xdr:colOff>
      <xdr:row>84</xdr:row>
      <xdr:rowOff>51436</xdr:rowOff>
    </xdr:to>
    <xdr:cxnSp macro="">
      <xdr:nvCxnSpPr>
        <xdr:cNvPr id="772" name="直線コネクタ 771">
          <a:extLst>
            <a:ext uri="{FF2B5EF4-FFF2-40B4-BE49-F238E27FC236}">
              <a16:creationId xmlns:a16="http://schemas.microsoft.com/office/drawing/2014/main" id="{4C603B3B-4332-4664-8551-AD540C1DCD99}"/>
            </a:ext>
          </a:extLst>
        </xdr:cNvPr>
        <xdr:cNvCxnSpPr/>
      </xdr:nvCxnSpPr>
      <xdr:spPr>
        <a:xfrm flipV="1">
          <a:off x="12814300" y="14277975"/>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73" name="n_1aveValue【消防施設】&#10;有形固定資産減価償却率">
          <a:extLst>
            <a:ext uri="{FF2B5EF4-FFF2-40B4-BE49-F238E27FC236}">
              <a16:creationId xmlns:a16="http://schemas.microsoft.com/office/drawing/2014/main" id="{F2ABF576-ED11-4BCA-8FA1-3CF1A348DFCB}"/>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4" name="n_2aveValue【消防施設】&#10;有形固定資産減価償却率">
          <a:extLst>
            <a:ext uri="{FF2B5EF4-FFF2-40B4-BE49-F238E27FC236}">
              <a16:creationId xmlns:a16="http://schemas.microsoft.com/office/drawing/2014/main" id="{5403FF39-3A2E-443B-9E98-0C4EE65B20A1}"/>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775" name="n_3aveValue【消防施設】&#10;有形固定資産減価償却率">
          <a:extLst>
            <a:ext uri="{FF2B5EF4-FFF2-40B4-BE49-F238E27FC236}">
              <a16:creationId xmlns:a16="http://schemas.microsoft.com/office/drawing/2014/main" id="{72159C4E-98D4-417D-92B5-4F6906030FEF}"/>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76" name="n_4aveValue【消防施設】&#10;有形固定資産減価償却率">
          <a:extLst>
            <a:ext uri="{FF2B5EF4-FFF2-40B4-BE49-F238E27FC236}">
              <a16:creationId xmlns:a16="http://schemas.microsoft.com/office/drawing/2014/main" id="{A67E4858-E069-484B-9F8F-A61551AF62E7}"/>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777" name="n_1mainValue【消防施設】&#10;有形固定資産減価償却率">
          <a:extLst>
            <a:ext uri="{FF2B5EF4-FFF2-40B4-BE49-F238E27FC236}">
              <a16:creationId xmlns:a16="http://schemas.microsoft.com/office/drawing/2014/main" id="{B15757E2-AFD5-45A1-8B17-46AA81E0BCB4}"/>
            </a:ext>
          </a:extLst>
        </xdr:cNvPr>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139082</xdr:rowOff>
    </xdr:from>
    <xdr:ext cx="405111" cy="259045"/>
    <xdr:sp macro="" textlink="">
      <xdr:nvSpPr>
        <xdr:cNvPr id="778" name="n_2mainValue【消防施設】&#10;有形固定資産減価償却率">
          <a:extLst>
            <a:ext uri="{FF2B5EF4-FFF2-40B4-BE49-F238E27FC236}">
              <a16:creationId xmlns:a16="http://schemas.microsoft.com/office/drawing/2014/main" id="{0873EC7D-81CB-4BCF-81D2-546FBBB358F9}"/>
            </a:ext>
          </a:extLst>
        </xdr:cNvPr>
        <xdr:cNvSpPr txBox="1"/>
      </xdr:nvSpPr>
      <xdr:spPr>
        <a:xfrm>
          <a:off x="14389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89552</xdr:rowOff>
    </xdr:from>
    <xdr:ext cx="405111" cy="259045"/>
    <xdr:sp macro="" textlink="">
      <xdr:nvSpPr>
        <xdr:cNvPr id="779" name="n_3mainValue【消防施設】&#10;有形固定資産減価償却率">
          <a:extLst>
            <a:ext uri="{FF2B5EF4-FFF2-40B4-BE49-F238E27FC236}">
              <a16:creationId xmlns:a16="http://schemas.microsoft.com/office/drawing/2014/main" id="{2515011E-C712-47C9-84B4-C8B05417972B}"/>
            </a:ext>
          </a:extLst>
        </xdr:cNvPr>
        <xdr:cNvSpPr txBox="1"/>
      </xdr:nvSpPr>
      <xdr:spPr>
        <a:xfrm>
          <a:off x="13500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93363</xdr:rowOff>
    </xdr:from>
    <xdr:ext cx="405111" cy="259045"/>
    <xdr:sp macro="" textlink="">
      <xdr:nvSpPr>
        <xdr:cNvPr id="780" name="n_4mainValue【消防施設】&#10;有形固定資産減価償却率">
          <a:extLst>
            <a:ext uri="{FF2B5EF4-FFF2-40B4-BE49-F238E27FC236}">
              <a16:creationId xmlns:a16="http://schemas.microsoft.com/office/drawing/2014/main" id="{0B7512FB-091D-42D8-B0DB-6832A585B16E}"/>
            </a:ext>
          </a:extLst>
        </xdr:cNvPr>
        <xdr:cNvSpPr txBox="1"/>
      </xdr:nvSpPr>
      <xdr:spPr>
        <a:xfrm>
          <a:off x="12611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98DB91A0-676F-4ACA-AF64-6F27E39B3B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5D033CDF-1D5D-4994-ABAA-36044877E7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9092E5C7-576D-46E7-81A4-D926823E81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3AC8D7A5-380B-4119-9266-4E8823F36E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7466202-4DCD-4EDA-9739-5DDBE6A525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8173BA13-1A28-4865-819A-F53E16B0DD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95916493-A456-4039-9CD7-D346EC6566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D635F7EE-39F6-45E9-B41E-3CDFE09DD4A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FA354649-0230-439C-9E2B-3A7B9EFD2E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46987608-44BD-49BD-9D7B-5CA338B76F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DB6947F6-B6A6-4E88-B75A-DA1C11D57DC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4F36796D-E229-4C80-B31E-5E4C3C8767E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6DDAF5D9-064A-407E-8807-B8BD58FECB3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AFDC889C-6E0B-47E6-A7D9-AA2869B48D4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E1B271D8-D111-4CCB-8730-4CD283045D2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58C6541F-CDB1-4CBB-9623-DFD80249000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271BA5A6-D648-40F4-9300-29570F2C329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D6EFEC4A-F2B4-4C30-B32C-9E2001B3DAA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96982276-9CA8-4D76-8A5A-BBEECD4A3D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6221FBF-27CA-4508-91D6-D91440CA56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A1ACCFAA-744D-4E6B-A3FC-C579C8536D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802" name="直線コネクタ 801">
          <a:extLst>
            <a:ext uri="{FF2B5EF4-FFF2-40B4-BE49-F238E27FC236}">
              <a16:creationId xmlns:a16="http://schemas.microsoft.com/office/drawing/2014/main" id="{28EF9EED-6AD2-40D8-AC45-56D8B11C4060}"/>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803" name="【消防施設】&#10;一人当たり面積最小値テキスト">
          <a:extLst>
            <a:ext uri="{FF2B5EF4-FFF2-40B4-BE49-F238E27FC236}">
              <a16:creationId xmlns:a16="http://schemas.microsoft.com/office/drawing/2014/main" id="{2B8D4115-683B-4345-A9BA-F206D1D56BA9}"/>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804" name="直線コネクタ 803">
          <a:extLst>
            <a:ext uri="{FF2B5EF4-FFF2-40B4-BE49-F238E27FC236}">
              <a16:creationId xmlns:a16="http://schemas.microsoft.com/office/drawing/2014/main" id="{60E012B2-E0EC-487B-8968-C816C6ED99B7}"/>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805" name="【消防施設】&#10;一人当たり面積最大値テキスト">
          <a:extLst>
            <a:ext uri="{FF2B5EF4-FFF2-40B4-BE49-F238E27FC236}">
              <a16:creationId xmlns:a16="http://schemas.microsoft.com/office/drawing/2014/main" id="{BB7A49E8-9EC7-4B7E-B819-34ABB49E99C4}"/>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806" name="直線コネクタ 805">
          <a:extLst>
            <a:ext uri="{FF2B5EF4-FFF2-40B4-BE49-F238E27FC236}">
              <a16:creationId xmlns:a16="http://schemas.microsoft.com/office/drawing/2014/main" id="{AD2C1D21-0852-47AE-9615-E42423ED7D23}"/>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807" name="【消防施設】&#10;一人当たり面積平均値テキスト">
          <a:extLst>
            <a:ext uri="{FF2B5EF4-FFF2-40B4-BE49-F238E27FC236}">
              <a16:creationId xmlns:a16="http://schemas.microsoft.com/office/drawing/2014/main" id="{3EABBE8D-9D5F-4E54-856B-CFF5D84FE3FD}"/>
            </a:ext>
          </a:extLst>
        </xdr:cNvPr>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808" name="フローチャート: 判断 807">
          <a:extLst>
            <a:ext uri="{FF2B5EF4-FFF2-40B4-BE49-F238E27FC236}">
              <a16:creationId xmlns:a16="http://schemas.microsoft.com/office/drawing/2014/main" id="{27E3CA21-E737-4B44-8264-FACE2269A7DF}"/>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809" name="フローチャート: 判断 808">
          <a:extLst>
            <a:ext uri="{FF2B5EF4-FFF2-40B4-BE49-F238E27FC236}">
              <a16:creationId xmlns:a16="http://schemas.microsoft.com/office/drawing/2014/main" id="{9846EA36-BB07-4B6D-9BC8-5ED6F5B678DF}"/>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0" name="フローチャート: 判断 809">
          <a:extLst>
            <a:ext uri="{FF2B5EF4-FFF2-40B4-BE49-F238E27FC236}">
              <a16:creationId xmlns:a16="http://schemas.microsoft.com/office/drawing/2014/main" id="{E07F5A85-35FC-49A1-9C67-D7D377A67CE5}"/>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1" name="フローチャート: 判断 810">
          <a:extLst>
            <a:ext uri="{FF2B5EF4-FFF2-40B4-BE49-F238E27FC236}">
              <a16:creationId xmlns:a16="http://schemas.microsoft.com/office/drawing/2014/main" id="{B800CC08-F16D-4776-8285-96353F184712}"/>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12" name="フローチャート: 判断 811">
          <a:extLst>
            <a:ext uri="{FF2B5EF4-FFF2-40B4-BE49-F238E27FC236}">
              <a16:creationId xmlns:a16="http://schemas.microsoft.com/office/drawing/2014/main" id="{6119862D-2D16-4048-A767-E5466D9F5393}"/>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8F74B083-FAF1-49CF-8A83-243C9FCF2EC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0488551-8C27-40E7-92FC-C67F5230CB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DF75619-9651-43A4-AE1E-D92C2F56A2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2626712-03E6-417B-9099-2ABD3E6CA2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35D9E4D-3889-4A76-BE51-2F5B9C4AC6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8" name="楕円 817">
          <a:extLst>
            <a:ext uri="{FF2B5EF4-FFF2-40B4-BE49-F238E27FC236}">
              <a16:creationId xmlns:a16="http://schemas.microsoft.com/office/drawing/2014/main" id="{1C2BB80E-2573-43C5-A37C-FBFFCA013F4B}"/>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19" name="【消防施設】&#10;一人当たり面積該当値テキスト">
          <a:extLst>
            <a:ext uri="{FF2B5EF4-FFF2-40B4-BE49-F238E27FC236}">
              <a16:creationId xmlns:a16="http://schemas.microsoft.com/office/drawing/2014/main" id="{1624191F-685D-4CA3-8E09-096BD76EC7BF}"/>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19304</xdr:rowOff>
    </xdr:from>
    <xdr:to>
      <xdr:col>112</xdr:col>
      <xdr:colOff>38100</xdr:colOff>
      <xdr:row>85</xdr:row>
      <xdr:rowOff>120904</xdr:rowOff>
    </xdr:to>
    <xdr:sp macro="" textlink="">
      <xdr:nvSpPr>
        <xdr:cNvPr id="820" name="楕円 819">
          <a:extLst>
            <a:ext uri="{FF2B5EF4-FFF2-40B4-BE49-F238E27FC236}">
              <a16:creationId xmlns:a16="http://schemas.microsoft.com/office/drawing/2014/main" id="{F47B5098-4991-4009-AAA5-807E7D8371E4}"/>
            </a:ext>
          </a:extLst>
        </xdr:cNvPr>
        <xdr:cNvSpPr/>
      </xdr:nvSpPr>
      <xdr:spPr>
        <a:xfrm>
          <a:off x="21272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70104</xdr:rowOff>
    </xdr:to>
    <xdr:cxnSp macro="">
      <xdr:nvCxnSpPr>
        <xdr:cNvPr id="821" name="直線コネクタ 820">
          <a:extLst>
            <a:ext uri="{FF2B5EF4-FFF2-40B4-BE49-F238E27FC236}">
              <a16:creationId xmlns:a16="http://schemas.microsoft.com/office/drawing/2014/main" id="{BCA46F5F-4034-43F0-9B49-9483948037A5}"/>
            </a:ext>
          </a:extLst>
        </xdr:cNvPr>
        <xdr:cNvCxnSpPr/>
      </xdr:nvCxnSpPr>
      <xdr:spPr>
        <a:xfrm flipV="1">
          <a:off x="21323300" y="1462278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19304</xdr:rowOff>
    </xdr:from>
    <xdr:to>
      <xdr:col>107</xdr:col>
      <xdr:colOff>101600</xdr:colOff>
      <xdr:row>85</xdr:row>
      <xdr:rowOff>120904</xdr:rowOff>
    </xdr:to>
    <xdr:sp macro="" textlink="">
      <xdr:nvSpPr>
        <xdr:cNvPr id="822" name="楕円 821">
          <a:extLst>
            <a:ext uri="{FF2B5EF4-FFF2-40B4-BE49-F238E27FC236}">
              <a16:creationId xmlns:a16="http://schemas.microsoft.com/office/drawing/2014/main" id="{99176DDE-B1A7-4521-9228-5EE0155A9019}"/>
            </a:ext>
          </a:extLst>
        </xdr:cNvPr>
        <xdr:cNvSpPr/>
      </xdr:nvSpPr>
      <xdr:spPr>
        <a:xfrm>
          <a:off x="20383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70104</xdr:rowOff>
    </xdr:from>
    <xdr:to>
      <xdr:col>111</xdr:col>
      <xdr:colOff>177800</xdr:colOff>
      <xdr:row>85</xdr:row>
      <xdr:rowOff>70104</xdr:rowOff>
    </xdr:to>
    <xdr:cxnSp macro="">
      <xdr:nvCxnSpPr>
        <xdr:cNvPr id="823" name="直線コネクタ 822">
          <a:extLst>
            <a:ext uri="{FF2B5EF4-FFF2-40B4-BE49-F238E27FC236}">
              <a16:creationId xmlns:a16="http://schemas.microsoft.com/office/drawing/2014/main" id="{45A2D824-DC76-42B6-B41B-ED87A90E5052}"/>
            </a:ext>
          </a:extLst>
        </xdr:cNvPr>
        <xdr:cNvCxnSpPr/>
      </xdr:nvCxnSpPr>
      <xdr:spPr>
        <a:xfrm>
          <a:off x="20434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824" name="楕円 823">
          <a:extLst>
            <a:ext uri="{FF2B5EF4-FFF2-40B4-BE49-F238E27FC236}">
              <a16:creationId xmlns:a16="http://schemas.microsoft.com/office/drawing/2014/main" id="{792668E2-2AF7-4E9A-A1F5-187B19401275}"/>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70104</xdr:rowOff>
    </xdr:to>
    <xdr:cxnSp macro="">
      <xdr:nvCxnSpPr>
        <xdr:cNvPr id="825" name="直線コネクタ 824">
          <a:extLst>
            <a:ext uri="{FF2B5EF4-FFF2-40B4-BE49-F238E27FC236}">
              <a16:creationId xmlns:a16="http://schemas.microsoft.com/office/drawing/2014/main" id="{4D4A2ED3-67C2-4738-8FF1-F4D1B349735D}"/>
            </a:ext>
          </a:extLst>
        </xdr:cNvPr>
        <xdr:cNvCxnSpPr/>
      </xdr:nvCxnSpPr>
      <xdr:spPr>
        <a:xfrm>
          <a:off x="19545300" y="146364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26" name="楕円 825">
          <a:extLst>
            <a:ext uri="{FF2B5EF4-FFF2-40B4-BE49-F238E27FC236}">
              <a16:creationId xmlns:a16="http://schemas.microsoft.com/office/drawing/2014/main" id="{3EFFD135-74B2-4DA2-B828-B0E94D3B3E90}"/>
            </a:ext>
          </a:extLst>
        </xdr:cNvPr>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81535</xdr:rowOff>
    </xdr:to>
    <xdr:cxnSp macro="">
      <xdr:nvCxnSpPr>
        <xdr:cNvPr id="827" name="直線コネクタ 826">
          <a:extLst>
            <a:ext uri="{FF2B5EF4-FFF2-40B4-BE49-F238E27FC236}">
              <a16:creationId xmlns:a16="http://schemas.microsoft.com/office/drawing/2014/main" id="{33CBF4A5-DD16-4786-9E1D-9C5C1D0647B0}"/>
            </a:ext>
          </a:extLst>
        </xdr:cNvPr>
        <xdr:cNvCxnSpPr/>
      </xdr:nvCxnSpPr>
      <xdr:spPr>
        <a:xfrm flipV="1">
          <a:off x="18656300" y="14636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828" name="n_1aveValue【消防施設】&#10;一人当たり面積">
          <a:extLst>
            <a:ext uri="{FF2B5EF4-FFF2-40B4-BE49-F238E27FC236}">
              <a16:creationId xmlns:a16="http://schemas.microsoft.com/office/drawing/2014/main" id="{CF9FF9E8-8E92-459B-A5EC-F522858C8215}"/>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29" name="n_2aveValue【消防施設】&#10;一人当たり面積">
          <a:extLst>
            <a:ext uri="{FF2B5EF4-FFF2-40B4-BE49-F238E27FC236}">
              <a16:creationId xmlns:a16="http://schemas.microsoft.com/office/drawing/2014/main" id="{C101939B-3741-411E-954E-B073086B144D}"/>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0" name="n_3aveValue【消防施設】&#10;一人当たり面積">
          <a:extLst>
            <a:ext uri="{FF2B5EF4-FFF2-40B4-BE49-F238E27FC236}">
              <a16:creationId xmlns:a16="http://schemas.microsoft.com/office/drawing/2014/main" id="{56C11980-21A8-416E-BC10-87EF2A845BBC}"/>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831" name="n_4aveValue【消防施設】&#10;一人当たり面積">
          <a:extLst>
            <a:ext uri="{FF2B5EF4-FFF2-40B4-BE49-F238E27FC236}">
              <a16:creationId xmlns:a16="http://schemas.microsoft.com/office/drawing/2014/main" id="{D1F157E1-B690-4085-B932-13626D5ABED8}"/>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112031</xdr:rowOff>
    </xdr:from>
    <xdr:ext cx="469744" cy="259045"/>
    <xdr:sp macro="" textlink="">
      <xdr:nvSpPr>
        <xdr:cNvPr id="832" name="n_1mainValue【消防施設】&#10;一人当たり面積">
          <a:extLst>
            <a:ext uri="{FF2B5EF4-FFF2-40B4-BE49-F238E27FC236}">
              <a16:creationId xmlns:a16="http://schemas.microsoft.com/office/drawing/2014/main" id="{EC9F6C55-EB51-4266-B34E-1A09DD51A019}"/>
            </a:ext>
          </a:extLst>
        </xdr:cNvPr>
        <xdr:cNvSpPr txBox="1"/>
      </xdr:nvSpPr>
      <xdr:spPr>
        <a:xfrm>
          <a:off x="21075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112031</xdr:rowOff>
    </xdr:from>
    <xdr:ext cx="469744" cy="259045"/>
    <xdr:sp macro="" textlink="">
      <xdr:nvSpPr>
        <xdr:cNvPr id="833" name="n_2mainValue【消防施設】&#10;一人当たり面積">
          <a:extLst>
            <a:ext uri="{FF2B5EF4-FFF2-40B4-BE49-F238E27FC236}">
              <a16:creationId xmlns:a16="http://schemas.microsoft.com/office/drawing/2014/main" id="{479BD9E8-527A-44ED-99D0-3E7C384B727F}"/>
            </a:ext>
          </a:extLst>
        </xdr:cNvPr>
        <xdr:cNvSpPr txBox="1"/>
      </xdr:nvSpPr>
      <xdr:spPr>
        <a:xfrm>
          <a:off x="20199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834" name="n_3mainValue【消防施設】&#10;一人当たり面積">
          <a:extLst>
            <a:ext uri="{FF2B5EF4-FFF2-40B4-BE49-F238E27FC236}">
              <a16:creationId xmlns:a16="http://schemas.microsoft.com/office/drawing/2014/main" id="{34309452-F9AA-45F4-A75E-55C5246BF6D2}"/>
            </a:ext>
          </a:extLst>
        </xdr:cNvPr>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835" name="n_4mainValue【消防施設】&#10;一人当たり面積">
          <a:extLst>
            <a:ext uri="{FF2B5EF4-FFF2-40B4-BE49-F238E27FC236}">
              <a16:creationId xmlns:a16="http://schemas.microsoft.com/office/drawing/2014/main" id="{02F365ED-C593-470C-B3AB-1B180C492FF3}"/>
            </a:ext>
          </a:extLst>
        </xdr:cNvPr>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20344B66-F264-4E8C-9F1F-DF8E8F0424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D102039B-7D35-48FF-BBD9-1FA98CC256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44B61E2B-0B2C-46F3-BC62-45D1C34230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FA23AD20-866F-4616-A500-68317EAD2A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9FC96860-55A8-46B8-8AD6-8F10401793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DB2E938F-8557-4F78-A471-E301C3BE1A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DD3C0DB1-6703-49A0-B584-4137EA3D70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727A6250-E4BA-4964-BB6F-FD979C0A34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CB917682-44E7-4727-A9F9-80885157E6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A2E98B44-F865-46B3-827E-C55F9B6074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C22D7CDC-7511-470D-B3C8-5681BCA1A2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BCDCAA6E-47A6-47F9-B2A9-8B4A1B50C68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BB853CA2-DB4A-4DBE-B7F2-931F9271BF2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FB9BE4F1-CFCB-4B58-8F5E-DF24B24556F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95BA5312-B56E-41B2-90E2-60B3208FACD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2201B6BD-F103-4C89-90F9-EB709A1697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32F69F7C-95E3-4CB6-917B-DE8728394F3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7AE1B040-DA24-4B91-ABDE-3ADF1AE1841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CAD6CA08-F261-437A-8F1F-5509706ABBA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45A1CCEC-BD5F-4944-9854-99B96A46406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9F6BEAC2-DDFE-4457-B91B-CCD0EA5B536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84013F1D-138C-45F4-BBDB-8C0A64B1B9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9E206A8C-7705-443F-8C17-F2C8A4A82F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9" name="直線コネクタ 858">
          <a:extLst>
            <a:ext uri="{FF2B5EF4-FFF2-40B4-BE49-F238E27FC236}">
              <a16:creationId xmlns:a16="http://schemas.microsoft.com/office/drawing/2014/main" id="{85E8DE8C-A903-444B-ACD6-E507BA5E8C6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0" name="【庁舎】&#10;有形固定資産減価償却率最小値テキスト">
          <a:extLst>
            <a:ext uri="{FF2B5EF4-FFF2-40B4-BE49-F238E27FC236}">
              <a16:creationId xmlns:a16="http://schemas.microsoft.com/office/drawing/2014/main" id="{73789DA9-9F00-474B-92F6-8BB34BE2784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1" name="直線コネクタ 860">
          <a:extLst>
            <a:ext uri="{FF2B5EF4-FFF2-40B4-BE49-F238E27FC236}">
              <a16:creationId xmlns:a16="http://schemas.microsoft.com/office/drawing/2014/main" id="{D1086C79-D8D8-4C53-B894-B197E92DF15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2" name="【庁舎】&#10;有形固定資産減価償却率最大値テキスト">
          <a:extLst>
            <a:ext uri="{FF2B5EF4-FFF2-40B4-BE49-F238E27FC236}">
              <a16:creationId xmlns:a16="http://schemas.microsoft.com/office/drawing/2014/main" id="{BDCA4588-C3BC-400E-A1E1-527BEF4B7E9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3" name="直線コネクタ 862">
          <a:extLst>
            <a:ext uri="{FF2B5EF4-FFF2-40B4-BE49-F238E27FC236}">
              <a16:creationId xmlns:a16="http://schemas.microsoft.com/office/drawing/2014/main" id="{A95033F8-008A-41F3-BADB-D2A3143B4A7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864" name="【庁舎】&#10;有形固定資産減価償却率平均値テキスト">
          <a:extLst>
            <a:ext uri="{FF2B5EF4-FFF2-40B4-BE49-F238E27FC236}">
              <a16:creationId xmlns:a16="http://schemas.microsoft.com/office/drawing/2014/main" id="{0A92EAB0-A134-4903-A793-BF99160F48C3}"/>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865" name="フローチャート: 判断 864">
          <a:extLst>
            <a:ext uri="{FF2B5EF4-FFF2-40B4-BE49-F238E27FC236}">
              <a16:creationId xmlns:a16="http://schemas.microsoft.com/office/drawing/2014/main" id="{51BA7FEB-7361-4C4F-A79F-D0D33DAC8217}"/>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866" name="フローチャート: 判断 865">
          <a:extLst>
            <a:ext uri="{FF2B5EF4-FFF2-40B4-BE49-F238E27FC236}">
              <a16:creationId xmlns:a16="http://schemas.microsoft.com/office/drawing/2014/main" id="{DAADD0C2-6DFA-447B-82CB-8838ED0580F6}"/>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867" name="フローチャート: 判断 866">
          <a:extLst>
            <a:ext uri="{FF2B5EF4-FFF2-40B4-BE49-F238E27FC236}">
              <a16:creationId xmlns:a16="http://schemas.microsoft.com/office/drawing/2014/main" id="{D38C7689-3BDA-481A-82BF-5C98B4B5CB1F}"/>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868" name="フローチャート: 判断 867">
          <a:extLst>
            <a:ext uri="{FF2B5EF4-FFF2-40B4-BE49-F238E27FC236}">
              <a16:creationId xmlns:a16="http://schemas.microsoft.com/office/drawing/2014/main" id="{65C3CBEF-B659-46F9-BB4C-7A4C33914C3C}"/>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69" name="フローチャート: 判断 868">
          <a:extLst>
            <a:ext uri="{FF2B5EF4-FFF2-40B4-BE49-F238E27FC236}">
              <a16:creationId xmlns:a16="http://schemas.microsoft.com/office/drawing/2014/main" id="{6F9EFC58-0E8B-4857-8BC3-E5FF213319B3}"/>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34A09D7B-0F10-45A4-95D6-F8997ABE74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39C02AD-1AF7-45C3-9B72-9A254C31C2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9919C33-856A-4A54-BAD3-F78D0F5A27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71755A51-1642-4073-A930-3A29A9568B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FBE7468-EF29-441A-B0EE-926BA3A98A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165100</xdr:rowOff>
    </xdr:from>
    <xdr:to>
      <xdr:col>85</xdr:col>
      <xdr:colOff>177800</xdr:colOff>
      <xdr:row>106</xdr:row>
      <xdr:rowOff>95250</xdr:rowOff>
    </xdr:to>
    <xdr:sp macro="" textlink="">
      <xdr:nvSpPr>
        <xdr:cNvPr id="875" name="楕円 874">
          <a:extLst>
            <a:ext uri="{FF2B5EF4-FFF2-40B4-BE49-F238E27FC236}">
              <a16:creationId xmlns:a16="http://schemas.microsoft.com/office/drawing/2014/main" id="{B5C07565-1CE8-4E48-AC76-B682BC8E2DCD}"/>
            </a:ext>
          </a:extLst>
        </xdr:cNvPr>
        <xdr:cNvSpPr/>
      </xdr:nvSpPr>
      <xdr:spPr>
        <a:xfrm>
          <a:off x="162687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143527</xdr:rowOff>
    </xdr:from>
    <xdr:ext cx="405111" cy="259045"/>
    <xdr:sp macro="" textlink="">
      <xdr:nvSpPr>
        <xdr:cNvPr id="876" name="【庁舎】&#10;有形固定資産減価償却率該当値テキスト">
          <a:extLst>
            <a:ext uri="{FF2B5EF4-FFF2-40B4-BE49-F238E27FC236}">
              <a16:creationId xmlns:a16="http://schemas.microsoft.com/office/drawing/2014/main" id="{5264D55C-C9AC-4EBB-9FC0-3D7A4CB44B78}"/>
            </a:ext>
          </a:extLst>
        </xdr:cNvPr>
        <xdr:cNvSpPr txBox="1"/>
      </xdr:nvSpPr>
      <xdr:spPr>
        <a:xfrm>
          <a:off x="16357600" y="181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148589</xdr:rowOff>
    </xdr:from>
    <xdr:to>
      <xdr:col>81</xdr:col>
      <xdr:colOff>101600</xdr:colOff>
      <xdr:row>106</xdr:row>
      <xdr:rowOff>78739</xdr:rowOff>
    </xdr:to>
    <xdr:sp macro="" textlink="">
      <xdr:nvSpPr>
        <xdr:cNvPr id="877" name="楕円 876">
          <a:extLst>
            <a:ext uri="{FF2B5EF4-FFF2-40B4-BE49-F238E27FC236}">
              <a16:creationId xmlns:a16="http://schemas.microsoft.com/office/drawing/2014/main" id="{A748D8AD-5E8A-4463-A5F5-629F49FA3620}"/>
            </a:ext>
          </a:extLst>
        </xdr:cNvPr>
        <xdr:cNvSpPr/>
      </xdr:nvSpPr>
      <xdr:spPr>
        <a:xfrm>
          <a:off x="15430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27939</xdr:rowOff>
    </xdr:from>
    <xdr:to>
      <xdr:col>85</xdr:col>
      <xdr:colOff>127000</xdr:colOff>
      <xdr:row>106</xdr:row>
      <xdr:rowOff>44450</xdr:rowOff>
    </xdr:to>
    <xdr:cxnSp macro="">
      <xdr:nvCxnSpPr>
        <xdr:cNvPr id="878" name="直線コネクタ 877">
          <a:extLst>
            <a:ext uri="{FF2B5EF4-FFF2-40B4-BE49-F238E27FC236}">
              <a16:creationId xmlns:a16="http://schemas.microsoft.com/office/drawing/2014/main" id="{D83BA54F-E884-4227-B9FD-7404BF2D2C60}"/>
            </a:ext>
          </a:extLst>
        </xdr:cNvPr>
        <xdr:cNvCxnSpPr/>
      </xdr:nvCxnSpPr>
      <xdr:spPr>
        <a:xfrm>
          <a:off x="15481300" y="182016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879" name="楕円 878">
          <a:extLst>
            <a:ext uri="{FF2B5EF4-FFF2-40B4-BE49-F238E27FC236}">
              <a16:creationId xmlns:a16="http://schemas.microsoft.com/office/drawing/2014/main" id="{812C52C4-E965-4F6F-8305-CC2D1025AEDF}"/>
            </a:ext>
          </a:extLst>
        </xdr:cNvPr>
        <xdr:cNvSpPr/>
      </xdr:nvSpPr>
      <xdr:spPr>
        <a:xfrm>
          <a:off x="1454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27939</xdr:rowOff>
    </xdr:to>
    <xdr:cxnSp macro="">
      <xdr:nvCxnSpPr>
        <xdr:cNvPr id="880" name="直線コネクタ 879">
          <a:extLst>
            <a:ext uri="{FF2B5EF4-FFF2-40B4-BE49-F238E27FC236}">
              <a16:creationId xmlns:a16="http://schemas.microsoft.com/office/drawing/2014/main" id="{6F6F5329-B59E-41E7-A71F-83C753D04684}"/>
            </a:ext>
          </a:extLst>
        </xdr:cNvPr>
        <xdr:cNvCxnSpPr/>
      </xdr:nvCxnSpPr>
      <xdr:spPr>
        <a:xfrm>
          <a:off x="14592300" y="181775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100330</xdr:rowOff>
    </xdr:from>
    <xdr:to>
      <xdr:col>72</xdr:col>
      <xdr:colOff>38100</xdr:colOff>
      <xdr:row>106</xdr:row>
      <xdr:rowOff>30480</xdr:rowOff>
    </xdr:to>
    <xdr:sp macro="" textlink="">
      <xdr:nvSpPr>
        <xdr:cNvPr id="881" name="楕円 880">
          <a:extLst>
            <a:ext uri="{FF2B5EF4-FFF2-40B4-BE49-F238E27FC236}">
              <a16:creationId xmlns:a16="http://schemas.microsoft.com/office/drawing/2014/main" id="{5077CF9C-02A2-4EEE-A865-E21A7DC8FF68}"/>
            </a:ext>
          </a:extLst>
        </xdr:cNvPr>
        <xdr:cNvSpPr/>
      </xdr:nvSpPr>
      <xdr:spPr>
        <a:xfrm>
          <a:off x="13652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151130</xdr:rowOff>
    </xdr:from>
    <xdr:to>
      <xdr:col>76</xdr:col>
      <xdr:colOff>114300</xdr:colOff>
      <xdr:row>106</xdr:row>
      <xdr:rowOff>3811</xdr:rowOff>
    </xdr:to>
    <xdr:cxnSp macro="">
      <xdr:nvCxnSpPr>
        <xdr:cNvPr id="882" name="直線コネクタ 881">
          <a:extLst>
            <a:ext uri="{FF2B5EF4-FFF2-40B4-BE49-F238E27FC236}">
              <a16:creationId xmlns:a16="http://schemas.microsoft.com/office/drawing/2014/main" id="{B34204D7-E469-4E67-A085-C48A60E5F635}"/>
            </a:ext>
          </a:extLst>
        </xdr:cNvPr>
        <xdr:cNvCxnSpPr/>
      </xdr:nvCxnSpPr>
      <xdr:spPr>
        <a:xfrm>
          <a:off x="13703300" y="18153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5080</xdr:rowOff>
    </xdr:to>
    <xdr:sp macro="" textlink="">
      <xdr:nvSpPr>
        <xdr:cNvPr id="883" name="楕円 882">
          <a:extLst>
            <a:ext uri="{FF2B5EF4-FFF2-40B4-BE49-F238E27FC236}">
              <a16:creationId xmlns:a16="http://schemas.microsoft.com/office/drawing/2014/main" id="{0A7A1A56-5A0B-414D-96DF-CB9C9ECAC094}"/>
            </a:ext>
          </a:extLst>
        </xdr:cNvPr>
        <xdr:cNvSpPr/>
      </xdr:nvSpPr>
      <xdr:spPr>
        <a:xfrm>
          <a:off x="1276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105</xdr:row>
      <xdr:rowOff>151130</xdr:rowOff>
    </xdr:to>
    <xdr:cxnSp macro="">
      <xdr:nvCxnSpPr>
        <xdr:cNvPr id="884" name="直線コネクタ 883">
          <a:extLst>
            <a:ext uri="{FF2B5EF4-FFF2-40B4-BE49-F238E27FC236}">
              <a16:creationId xmlns:a16="http://schemas.microsoft.com/office/drawing/2014/main" id="{9FCDB093-ABAB-456F-8EF5-32120F02DE2E}"/>
            </a:ext>
          </a:extLst>
        </xdr:cNvPr>
        <xdr:cNvCxnSpPr/>
      </xdr:nvCxnSpPr>
      <xdr:spPr>
        <a:xfrm>
          <a:off x="12814300" y="181279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885" name="n_1aveValue【庁舎】&#10;有形固定資産減価償却率">
          <a:extLst>
            <a:ext uri="{FF2B5EF4-FFF2-40B4-BE49-F238E27FC236}">
              <a16:creationId xmlns:a16="http://schemas.microsoft.com/office/drawing/2014/main" id="{E8958570-5550-4F85-A94B-5D9EF39758CD}"/>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886" name="n_2aveValue【庁舎】&#10;有形固定資産減価償却率">
          <a:extLst>
            <a:ext uri="{FF2B5EF4-FFF2-40B4-BE49-F238E27FC236}">
              <a16:creationId xmlns:a16="http://schemas.microsoft.com/office/drawing/2014/main" id="{19C6F092-8902-43B2-8F55-0A86C021F117}"/>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887" name="n_3aveValue【庁舎】&#10;有形固定資産減価償却率">
          <a:extLst>
            <a:ext uri="{FF2B5EF4-FFF2-40B4-BE49-F238E27FC236}">
              <a16:creationId xmlns:a16="http://schemas.microsoft.com/office/drawing/2014/main" id="{8CEE1298-3329-4CE9-9491-F14F6C0A5615}"/>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88" name="n_4aveValue【庁舎】&#10;有形固定資産減価償却率">
          <a:extLst>
            <a:ext uri="{FF2B5EF4-FFF2-40B4-BE49-F238E27FC236}">
              <a16:creationId xmlns:a16="http://schemas.microsoft.com/office/drawing/2014/main" id="{3BB7FD53-BF27-4A86-94AE-0313C4C4C31C}"/>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69866</xdr:rowOff>
    </xdr:from>
    <xdr:ext cx="405111" cy="259045"/>
    <xdr:sp macro="" textlink="">
      <xdr:nvSpPr>
        <xdr:cNvPr id="889" name="n_1mainValue【庁舎】&#10;有形固定資産減価償却率">
          <a:extLst>
            <a:ext uri="{FF2B5EF4-FFF2-40B4-BE49-F238E27FC236}">
              <a16:creationId xmlns:a16="http://schemas.microsoft.com/office/drawing/2014/main" id="{0722D50E-4BE8-4B55-8912-7FCB863A65B6}"/>
            </a:ext>
          </a:extLst>
        </xdr:cNvPr>
        <xdr:cNvSpPr txBox="1"/>
      </xdr:nvSpPr>
      <xdr:spPr>
        <a:xfrm>
          <a:off x="152660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890" name="n_2mainValue【庁舎】&#10;有形固定資産減価償却率">
          <a:extLst>
            <a:ext uri="{FF2B5EF4-FFF2-40B4-BE49-F238E27FC236}">
              <a16:creationId xmlns:a16="http://schemas.microsoft.com/office/drawing/2014/main" id="{F12D799A-2041-4F57-93B4-23E91E90A825}"/>
            </a:ext>
          </a:extLst>
        </xdr:cNvPr>
        <xdr:cNvSpPr txBox="1"/>
      </xdr:nvSpPr>
      <xdr:spPr>
        <a:xfrm>
          <a:off x="14389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21607</xdr:rowOff>
    </xdr:from>
    <xdr:ext cx="405111" cy="259045"/>
    <xdr:sp macro="" textlink="">
      <xdr:nvSpPr>
        <xdr:cNvPr id="891" name="n_3mainValue【庁舎】&#10;有形固定資産減価償却率">
          <a:extLst>
            <a:ext uri="{FF2B5EF4-FFF2-40B4-BE49-F238E27FC236}">
              <a16:creationId xmlns:a16="http://schemas.microsoft.com/office/drawing/2014/main" id="{70274BE2-AE58-485D-8727-E423F17DEDFE}"/>
            </a:ext>
          </a:extLst>
        </xdr:cNvPr>
        <xdr:cNvSpPr txBox="1"/>
      </xdr:nvSpPr>
      <xdr:spPr>
        <a:xfrm>
          <a:off x="13500744" y="181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167657</xdr:rowOff>
    </xdr:from>
    <xdr:ext cx="405111" cy="259045"/>
    <xdr:sp macro="" textlink="">
      <xdr:nvSpPr>
        <xdr:cNvPr id="892" name="n_4mainValue【庁舎】&#10;有形固定資産減価償却率">
          <a:extLst>
            <a:ext uri="{FF2B5EF4-FFF2-40B4-BE49-F238E27FC236}">
              <a16:creationId xmlns:a16="http://schemas.microsoft.com/office/drawing/2014/main" id="{75E1BD73-F57C-4A46-8B20-B6C10FCFF0A1}"/>
            </a:ext>
          </a:extLst>
        </xdr:cNvPr>
        <xdr:cNvSpPr txBox="1"/>
      </xdr:nvSpPr>
      <xdr:spPr>
        <a:xfrm>
          <a:off x="12611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A7FC5D6E-3558-4D61-AE0C-B32DAD57F1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C21FEE44-696E-42F8-AF6D-53D09A9E29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92CAA9-8D89-4B8F-AFA0-F43F7D18CD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A801B805-F99D-4B07-A2C8-ABBCA272F3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CC9A5CF1-42DE-446F-9E05-133F7D23D0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B30E900A-0813-44BA-A0FF-E2F2B0803B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95D85AC5-66AB-4231-9314-E067FB4E5F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C4F4038-7FCB-41F9-B798-650CEDC102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833375E-E814-4580-8C82-E15A5D8BC1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C144A1CA-AE7C-4403-B37D-83C743345D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AA458727-1DCD-4E04-A2EA-EDD5386E80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C2BC4A39-B1CB-4D42-94A8-15BD4750F1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7E1F04DA-2120-426A-9C63-DDBE17D48C4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368896-3D05-445B-99D2-1CCE700B5A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FD9F6852-6BC2-4478-AAF1-BBA32A41676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FBA92F2C-49E9-4592-9A35-0B76D4F4FD4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68B8624E-B07C-49C1-9929-3DAB1E5CC02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9C2EEA8E-E796-448E-B571-BC75BE38F7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6701F87F-17A4-466A-8E14-D129162316E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5AFFE486-6CDF-4608-9131-A485D56DB4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177D83CA-0D9C-44FE-944A-28FC1D78BD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D3211536-E378-429D-B98C-34798BE55F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C90534D4-6D66-47A9-96C3-F1171505E4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916" name="直線コネクタ 915">
          <a:extLst>
            <a:ext uri="{FF2B5EF4-FFF2-40B4-BE49-F238E27FC236}">
              <a16:creationId xmlns:a16="http://schemas.microsoft.com/office/drawing/2014/main" id="{02EAEB94-2AAA-4416-985C-E7C599C0D2D1}"/>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917" name="【庁舎】&#10;一人当たり面積最小値テキスト">
          <a:extLst>
            <a:ext uri="{FF2B5EF4-FFF2-40B4-BE49-F238E27FC236}">
              <a16:creationId xmlns:a16="http://schemas.microsoft.com/office/drawing/2014/main" id="{CDA2BE3C-B05B-4379-966D-BF29678824CB}"/>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918" name="直線コネクタ 917">
          <a:extLst>
            <a:ext uri="{FF2B5EF4-FFF2-40B4-BE49-F238E27FC236}">
              <a16:creationId xmlns:a16="http://schemas.microsoft.com/office/drawing/2014/main" id="{C8F207BF-ED67-4453-BB39-93EF39FEC0F0}"/>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919" name="【庁舎】&#10;一人当たり面積最大値テキスト">
          <a:extLst>
            <a:ext uri="{FF2B5EF4-FFF2-40B4-BE49-F238E27FC236}">
              <a16:creationId xmlns:a16="http://schemas.microsoft.com/office/drawing/2014/main" id="{001C67B4-8F7A-4F7B-AA21-281134CBA15F}"/>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920" name="直線コネクタ 919">
          <a:extLst>
            <a:ext uri="{FF2B5EF4-FFF2-40B4-BE49-F238E27FC236}">
              <a16:creationId xmlns:a16="http://schemas.microsoft.com/office/drawing/2014/main" id="{0C51574E-06C0-46C3-A7A2-99716437C4BA}"/>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921" name="【庁舎】&#10;一人当たり面積平均値テキスト">
          <a:extLst>
            <a:ext uri="{FF2B5EF4-FFF2-40B4-BE49-F238E27FC236}">
              <a16:creationId xmlns:a16="http://schemas.microsoft.com/office/drawing/2014/main" id="{B4BE0106-2476-46B9-8810-ADAA7C99D482}"/>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922" name="フローチャート: 判断 921">
          <a:extLst>
            <a:ext uri="{FF2B5EF4-FFF2-40B4-BE49-F238E27FC236}">
              <a16:creationId xmlns:a16="http://schemas.microsoft.com/office/drawing/2014/main" id="{0B633791-F990-4B31-86CE-BAC1A6BFC66E}"/>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3" name="フローチャート: 判断 922">
          <a:extLst>
            <a:ext uri="{FF2B5EF4-FFF2-40B4-BE49-F238E27FC236}">
              <a16:creationId xmlns:a16="http://schemas.microsoft.com/office/drawing/2014/main" id="{CA30E592-973D-46E2-B0F7-73C113D5846D}"/>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924" name="フローチャート: 判断 923">
          <a:extLst>
            <a:ext uri="{FF2B5EF4-FFF2-40B4-BE49-F238E27FC236}">
              <a16:creationId xmlns:a16="http://schemas.microsoft.com/office/drawing/2014/main" id="{35E7AB60-E095-46FD-A727-769E05F77AFE}"/>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925" name="フローチャート: 判断 924">
          <a:extLst>
            <a:ext uri="{FF2B5EF4-FFF2-40B4-BE49-F238E27FC236}">
              <a16:creationId xmlns:a16="http://schemas.microsoft.com/office/drawing/2014/main" id="{A232F780-A025-4D98-884B-8F8108FECE8D}"/>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926" name="フローチャート: 判断 925">
          <a:extLst>
            <a:ext uri="{FF2B5EF4-FFF2-40B4-BE49-F238E27FC236}">
              <a16:creationId xmlns:a16="http://schemas.microsoft.com/office/drawing/2014/main" id="{081AB830-D062-4781-95D9-394544EF9A1F}"/>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A35345D-EC09-4AF8-807A-0D254C45CD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AEE7956F-CD42-47D4-8F37-1DACF1ED6D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9FC4C15-37AA-464B-9A0D-20D0E6E9C4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9256E42-DDBC-4166-916B-DF41832295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BD07099-2BD9-476B-BF8B-C9412E04BF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20320</xdr:rowOff>
    </xdr:from>
    <xdr:to>
      <xdr:col>116</xdr:col>
      <xdr:colOff>114300</xdr:colOff>
      <xdr:row>107</xdr:row>
      <xdr:rowOff>121920</xdr:rowOff>
    </xdr:to>
    <xdr:sp macro="" textlink="">
      <xdr:nvSpPr>
        <xdr:cNvPr id="932" name="楕円 931">
          <a:extLst>
            <a:ext uri="{FF2B5EF4-FFF2-40B4-BE49-F238E27FC236}">
              <a16:creationId xmlns:a16="http://schemas.microsoft.com/office/drawing/2014/main" id="{A212D331-FEC0-4368-9BB5-E4AEADB5A465}"/>
            </a:ext>
          </a:extLst>
        </xdr:cNvPr>
        <xdr:cNvSpPr/>
      </xdr:nvSpPr>
      <xdr:spPr>
        <a:xfrm>
          <a:off x="221107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933" name="【庁舎】&#10;一人当たり面積該当値テキスト">
          <a:extLst>
            <a:ext uri="{FF2B5EF4-FFF2-40B4-BE49-F238E27FC236}">
              <a16:creationId xmlns:a16="http://schemas.microsoft.com/office/drawing/2014/main" id="{C7451F5E-86ED-4DD6-B88F-7093D73E3F72}"/>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20320</xdr:rowOff>
    </xdr:from>
    <xdr:to>
      <xdr:col>112</xdr:col>
      <xdr:colOff>38100</xdr:colOff>
      <xdr:row>107</xdr:row>
      <xdr:rowOff>121920</xdr:rowOff>
    </xdr:to>
    <xdr:sp macro="" textlink="">
      <xdr:nvSpPr>
        <xdr:cNvPr id="934" name="楕円 933">
          <a:extLst>
            <a:ext uri="{FF2B5EF4-FFF2-40B4-BE49-F238E27FC236}">
              <a16:creationId xmlns:a16="http://schemas.microsoft.com/office/drawing/2014/main" id="{A0EA9BA7-7370-4984-AC7D-5A3C6BF75CCD}"/>
            </a:ext>
          </a:extLst>
        </xdr:cNvPr>
        <xdr:cNvSpPr/>
      </xdr:nvSpPr>
      <xdr:spPr>
        <a:xfrm>
          <a:off x="21272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71120</xdr:rowOff>
    </xdr:from>
    <xdr:to>
      <xdr:col>116</xdr:col>
      <xdr:colOff>63500</xdr:colOff>
      <xdr:row>107</xdr:row>
      <xdr:rowOff>71120</xdr:rowOff>
    </xdr:to>
    <xdr:cxnSp macro="">
      <xdr:nvCxnSpPr>
        <xdr:cNvPr id="935" name="直線コネクタ 934">
          <a:extLst>
            <a:ext uri="{FF2B5EF4-FFF2-40B4-BE49-F238E27FC236}">
              <a16:creationId xmlns:a16="http://schemas.microsoft.com/office/drawing/2014/main" id="{A7D74534-563D-4FC1-976D-97986A930FF1}"/>
            </a:ext>
          </a:extLst>
        </xdr:cNvPr>
        <xdr:cNvCxnSpPr/>
      </xdr:nvCxnSpPr>
      <xdr:spPr>
        <a:xfrm>
          <a:off x="21323300" y="18416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36" name="楕円 935">
          <a:extLst>
            <a:ext uri="{FF2B5EF4-FFF2-40B4-BE49-F238E27FC236}">
              <a16:creationId xmlns:a16="http://schemas.microsoft.com/office/drawing/2014/main" id="{2EAC6CF0-1190-48C2-B209-DB151623F66B}"/>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71120</xdr:rowOff>
    </xdr:from>
    <xdr:to>
      <xdr:col>111</xdr:col>
      <xdr:colOff>177800</xdr:colOff>
      <xdr:row>107</xdr:row>
      <xdr:rowOff>72389</xdr:rowOff>
    </xdr:to>
    <xdr:cxnSp macro="">
      <xdr:nvCxnSpPr>
        <xdr:cNvPr id="937" name="直線コネクタ 936">
          <a:extLst>
            <a:ext uri="{FF2B5EF4-FFF2-40B4-BE49-F238E27FC236}">
              <a16:creationId xmlns:a16="http://schemas.microsoft.com/office/drawing/2014/main" id="{505FDE38-03C6-4BFA-A4D5-4B520C777785}"/>
            </a:ext>
          </a:extLst>
        </xdr:cNvPr>
        <xdr:cNvCxnSpPr/>
      </xdr:nvCxnSpPr>
      <xdr:spPr>
        <a:xfrm flipV="1">
          <a:off x="20434300" y="184162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38" name="楕円 937">
          <a:extLst>
            <a:ext uri="{FF2B5EF4-FFF2-40B4-BE49-F238E27FC236}">
              <a16:creationId xmlns:a16="http://schemas.microsoft.com/office/drawing/2014/main" id="{F9A9008D-517C-4841-8850-53AE7AD2DA7F}"/>
            </a:ext>
          </a:extLst>
        </xdr:cNvPr>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76200</xdr:rowOff>
    </xdr:to>
    <xdr:cxnSp macro="">
      <xdr:nvCxnSpPr>
        <xdr:cNvPr id="939" name="直線コネクタ 938">
          <a:extLst>
            <a:ext uri="{FF2B5EF4-FFF2-40B4-BE49-F238E27FC236}">
              <a16:creationId xmlns:a16="http://schemas.microsoft.com/office/drawing/2014/main" id="{6ABD39A0-E51D-4B8E-8D7B-217F4408A29F}"/>
            </a:ext>
          </a:extLst>
        </xdr:cNvPr>
        <xdr:cNvCxnSpPr/>
      </xdr:nvCxnSpPr>
      <xdr:spPr>
        <a:xfrm flipV="1">
          <a:off x="19545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81280</xdr:rowOff>
    </xdr:from>
    <xdr:to>
      <xdr:col>98</xdr:col>
      <xdr:colOff>38100</xdr:colOff>
      <xdr:row>108</xdr:row>
      <xdr:rowOff>11430</xdr:rowOff>
    </xdr:to>
    <xdr:sp macro="" textlink="">
      <xdr:nvSpPr>
        <xdr:cNvPr id="940" name="楕円 939">
          <a:extLst>
            <a:ext uri="{FF2B5EF4-FFF2-40B4-BE49-F238E27FC236}">
              <a16:creationId xmlns:a16="http://schemas.microsoft.com/office/drawing/2014/main" id="{283CBC8A-FE9B-4DA6-ACD5-EA42B6D6A4DA}"/>
            </a:ext>
          </a:extLst>
        </xdr:cNvPr>
        <xdr:cNvSpPr/>
      </xdr:nvSpPr>
      <xdr:spPr>
        <a:xfrm>
          <a:off x="18605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132080</xdr:rowOff>
    </xdr:to>
    <xdr:cxnSp macro="">
      <xdr:nvCxnSpPr>
        <xdr:cNvPr id="941" name="直線コネクタ 940">
          <a:extLst>
            <a:ext uri="{FF2B5EF4-FFF2-40B4-BE49-F238E27FC236}">
              <a16:creationId xmlns:a16="http://schemas.microsoft.com/office/drawing/2014/main" id="{DFBC618F-E935-497E-82D7-64F0B7E36B08}"/>
            </a:ext>
          </a:extLst>
        </xdr:cNvPr>
        <xdr:cNvCxnSpPr/>
      </xdr:nvCxnSpPr>
      <xdr:spPr>
        <a:xfrm flipV="1">
          <a:off x="18656300" y="1842135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2" name="n_1aveValue【庁舎】&#10;一人当たり面積">
          <a:extLst>
            <a:ext uri="{FF2B5EF4-FFF2-40B4-BE49-F238E27FC236}">
              <a16:creationId xmlns:a16="http://schemas.microsoft.com/office/drawing/2014/main" id="{2D1AFEF4-4796-46CD-97BB-E87FEDF6EAEA}"/>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943" name="n_2aveValue【庁舎】&#10;一人当たり面積">
          <a:extLst>
            <a:ext uri="{FF2B5EF4-FFF2-40B4-BE49-F238E27FC236}">
              <a16:creationId xmlns:a16="http://schemas.microsoft.com/office/drawing/2014/main" id="{059B46F7-7880-432D-9216-D38B7878C16D}"/>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944" name="n_3aveValue【庁舎】&#10;一人当たり面積">
          <a:extLst>
            <a:ext uri="{FF2B5EF4-FFF2-40B4-BE49-F238E27FC236}">
              <a16:creationId xmlns:a16="http://schemas.microsoft.com/office/drawing/2014/main" id="{4F4EF4E8-6EAC-4BD2-9025-814FFBDBCB2C}"/>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945" name="n_4aveValue【庁舎】&#10;一人当たり面積">
          <a:extLst>
            <a:ext uri="{FF2B5EF4-FFF2-40B4-BE49-F238E27FC236}">
              <a16:creationId xmlns:a16="http://schemas.microsoft.com/office/drawing/2014/main" id="{90D40331-BA3A-48EC-98B9-614936F9B6C4}"/>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113047</xdr:rowOff>
    </xdr:from>
    <xdr:ext cx="469744" cy="259045"/>
    <xdr:sp macro="" textlink="">
      <xdr:nvSpPr>
        <xdr:cNvPr id="946" name="n_1mainValue【庁舎】&#10;一人当たり面積">
          <a:extLst>
            <a:ext uri="{FF2B5EF4-FFF2-40B4-BE49-F238E27FC236}">
              <a16:creationId xmlns:a16="http://schemas.microsoft.com/office/drawing/2014/main" id="{979ECD41-3ABB-46C9-847F-BF887E9AB66F}"/>
            </a:ext>
          </a:extLst>
        </xdr:cNvPr>
        <xdr:cNvSpPr txBox="1"/>
      </xdr:nvSpPr>
      <xdr:spPr>
        <a:xfrm>
          <a:off x="21075727"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47" name="n_2mainValue【庁舎】&#10;一人当たり面積">
          <a:extLst>
            <a:ext uri="{FF2B5EF4-FFF2-40B4-BE49-F238E27FC236}">
              <a16:creationId xmlns:a16="http://schemas.microsoft.com/office/drawing/2014/main" id="{1BF44918-8DC7-49FB-81DD-AC628097D4D7}"/>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948" name="n_3mainValue【庁舎】&#10;一人当たり面積">
          <a:extLst>
            <a:ext uri="{FF2B5EF4-FFF2-40B4-BE49-F238E27FC236}">
              <a16:creationId xmlns:a16="http://schemas.microsoft.com/office/drawing/2014/main" id="{1B68B057-5CB0-4E0D-A97A-D002B37D4F48}"/>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2557</xdr:rowOff>
    </xdr:from>
    <xdr:ext cx="469744" cy="259045"/>
    <xdr:sp macro="" textlink="">
      <xdr:nvSpPr>
        <xdr:cNvPr id="949" name="n_4mainValue【庁舎】&#10;一人当たり面積">
          <a:extLst>
            <a:ext uri="{FF2B5EF4-FFF2-40B4-BE49-F238E27FC236}">
              <a16:creationId xmlns:a16="http://schemas.microsoft.com/office/drawing/2014/main" id="{576402D9-F51F-4AAA-98D0-ABDFAFAF9D57}"/>
            </a:ext>
          </a:extLst>
        </xdr:cNvPr>
        <xdr:cNvSpPr txBox="1"/>
      </xdr:nvSpPr>
      <xdr:spPr>
        <a:xfrm>
          <a:off x="18421427" y="18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7E709BA3-1873-47F3-8F38-923B6035DF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E9A80312-FBBF-4D2F-8D1A-00D6B80316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C00098BF-1F95-46AF-A39B-54634B8913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平均と比較すると固定資産減価償却率が高くなっているが、維持管理費用の増加に留意しつつ、町有施設の整備に取り組んでいる。今年度策定した個別施設計画に基づき、より積極的な老朽化対策に取り組んでいくことで、有形固定資産減価償却率の改善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甘楽中学校建設に伴う元金償還が開始されたことが影響し、前年と比べて</a:t>
          </a:r>
          <a:r>
            <a:rPr kumimoji="1" lang="en-US" altLang="ja-JP" sz="1300">
              <a:latin typeface="ＭＳ Ｐゴシック" panose="020B0600070205080204" pitchFamily="50" charset="-128"/>
              <a:ea typeface="ＭＳ Ｐゴシック" panose="020B0600070205080204" pitchFamily="50" charset="-128"/>
            </a:rPr>
            <a:t>0.011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また、普通交付税が増加した一方、甘楽ＰＡスマートＩＣ整備事業、織田公公園整備事業をはじめとする大規模事業の実施により、地域経済の活性化を図ったことも要因である。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税収確保対策の推進をしていく事が重要であるが、新型コロナウイルス感染症による影響が懸念されるため、情勢を見極めつつ財源確保を図る。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30904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30904</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160037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83837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普通交付税（前年比</a:t>
          </a:r>
          <a:r>
            <a:rPr kumimoji="1" lang="en-US" altLang="ja-JP" sz="1300">
              <a:latin typeface="ＭＳ Ｐゴシック" panose="020B0600070205080204" pitchFamily="50" charset="-128"/>
              <a:ea typeface="ＭＳ Ｐゴシック" panose="020B0600070205080204" pitchFamily="50" charset="-128"/>
            </a:rPr>
            <a:t>+60,715</a:t>
          </a:r>
          <a:r>
            <a:rPr kumimoji="1" lang="ja-JP" altLang="en-US" sz="1300">
              <a:latin typeface="ＭＳ Ｐゴシック" panose="020B0600070205080204" pitchFamily="50" charset="-128"/>
              <a:ea typeface="ＭＳ Ｐゴシック" panose="020B0600070205080204" pitchFamily="50" charset="-128"/>
            </a:rPr>
            <a:t>千円）が主な増加となり、歳出でも普通建設費の増加により事業費支弁人件費が増加し、人件費が減少したことや国民健康保険会計への繰出金が減少したことが要因となり、経常収支比率が前年比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今後も効率的な事業実施や将来を見据えた財政運営を図る。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87206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0087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87206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491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111337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491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111337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928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事業費支弁人件費の増加により人件費は減少（前年比△</a:t>
          </a:r>
          <a:r>
            <a:rPr kumimoji="1" lang="en-US" altLang="ja-JP" sz="1300">
              <a:latin typeface="ＭＳ Ｐゴシック" panose="020B0600070205080204" pitchFamily="50" charset="-128"/>
              <a:ea typeface="ＭＳ Ｐゴシック" panose="020B0600070205080204" pitchFamily="50" charset="-128"/>
            </a:rPr>
            <a:t>53,167</a:t>
          </a:r>
          <a:r>
            <a:rPr kumimoji="1" lang="ja-JP" altLang="en-US" sz="1300">
              <a:latin typeface="ＭＳ Ｐゴシック" panose="020B0600070205080204" pitchFamily="50" charset="-128"/>
              <a:ea typeface="ＭＳ Ｐゴシック" panose="020B0600070205080204" pitchFamily="50" charset="-128"/>
            </a:rPr>
            <a:t>千円）したが、町有施設の個別施設計画策定委託料、ＰＣＢ廃棄物処理、プレミアム付商品券事業費の皆増により、物件費は増加（前年比</a:t>
          </a:r>
          <a:r>
            <a:rPr kumimoji="1" lang="en-US" altLang="ja-JP" sz="1300">
              <a:latin typeface="ＭＳ Ｐゴシック" panose="020B0600070205080204" pitchFamily="50" charset="-128"/>
              <a:ea typeface="ＭＳ Ｐゴシック" panose="020B0600070205080204" pitchFamily="50" charset="-128"/>
            </a:rPr>
            <a:t>+53,292</a:t>
          </a:r>
          <a:r>
            <a:rPr kumimoji="1" lang="ja-JP" altLang="en-US" sz="1300">
              <a:latin typeface="ＭＳ Ｐゴシック" panose="020B0600070205080204" pitchFamily="50" charset="-128"/>
              <a:ea typeface="ＭＳ Ｐゴシック" panose="020B0600070205080204" pitchFamily="50" charset="-128"/>
            </a:rPr>
            <a:t>千円）した。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決算額としては前年と同水準であるが、人口減少が影響したことで人口１人当たり決算額は増加となった。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施設の老朽化に伴い公共施設の更新などが見込まれるため、適正な公共施設の在り方を検討していく。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57317</xdr:rowOff>
    </xdr:from>
    <xdr:to>
      <xdr:col>23</xdr:col>
      <xdr:colOff>133350</xdr:colOff>
      <xdr:row>81</xdr:row>
      <xdr:rowOff>76633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4767"/>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36409</xdr:rowOff>
    </xdr:from>
    <xdr:to>
      <xdr:col>19</xdr:col>
      <xdr:colOff>133350</xdr:colOff>
      <xdr:row>81</xdr:row>
      <xdr:rowOff>57317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3859"/>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36409</xdr:rowOff>
    </xdr:from>
    <xdr:to>
      <xdr:col>15</xdr:col>
      <xdr:colOff>82550</xdr:colOff>
      <xdr:row>81</xdr:row>
      <xdr:rowOff>45309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23859"/>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45309</xdr:rowOff>
    </xdr:from>
    <xdr:to>
      <xdr:col>11</xdr:col>
      <xdr:colOff>31750</xdr:colOff>
      <xdr:row>81</xdr:row>
      <xdr:rowOff>57141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32759"/>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25833</xdr:rowOff>
    </xdr:from>
    <xdr:to>
      <xdr:col>23</xdr:col>
      <xdr:colOff>184150</xdr:colOff>
      <xdr:row>81</xdr:row>
      <xdr:rowOff>127433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42360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6517</xdr:rowOff>
    </xdr:from>
    <xdr:to>
      <xdr:col>19</xdr:col>
      <xdr:colOff>184150</xdr:colOff>
      <xdr:row>81</xdr:row>
      <xdr:rowOff>108117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118294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6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157059</xdr:rowOff>
    </xdr:from>
    <xdr:to>
      <xdr:col>15</xdr:col>
      <xdr:colOff>133350</xdr:colOff>
      <xdr:row>81</xdr:row>
      <xdr:rowOff>87209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97386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165959</xdr:rowOff>
    </xdr:from>
    <xdr:to>
      <xdr:col>11</xdr:col>
      <xdr:colOff>82550</xdr:colOff>
      <xdr:row>81</xdr:row>
      <xdr:rowOff>96109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106286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6341</xdr:rowOff>
    </xdr:from>
    <xdr:to>
      <xdr:col>7</xdr:col>
      <xdr:colOff>31750</xdr:colOff>
      <xdr:row>81</xdr:row>
      <xdr:rowOff>107941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118118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年度から実施した「まちおこしプラン」により、職員採用時の格付け基準や職員の昇給・昇格基準などの見直しを実施してきた結果、ラスパイレス指数は近年ほぼ横ばい（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今後も国や県内市町村の動向を注視することで、適正な給与水準の維持に努めていく。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45055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4630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497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56545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定員適正化計画に基づき適正な人員配置に取り組み、計画を大幅に上回る職員数を削減してきた結果、類似団体と比較すると少ない職員数となっている。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近年は退職者数を下回ることがないよう積極的な新規職員採用に努めており、類似団体と比較すると職員数が少ない状況が続いているが、職員の数と質を維持し、住民サービスの向上を図っていく。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33570</xdr:rowOff>
    </xdr:from>
    <xdr:to>
      <xdr:col>81</xdr:col>
      <xdr:colOff>44450</xdr:colOff>
      <xdr:row>59</xdr:row>
      <xdr:rowOff>35983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491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33570</xdr:rowOff>
    </xdr:from>
    <xdr:to>
      <xdr:col>77</xdr:col>
      <xdr:colOff>44450</xdr:colOff>
      <xdr:row>59</xdr:row>
      <xdr:rowOff>49657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491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48853</xdr:rowOff>
    </xdr:from>
    <xdr:to>
      <xdr:col>72</xdr:col>
      <xdr:colOff>203200</xdr:colOff>
      <xdr:row>59</xdr:row>
      <xdr:rowOff>49657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6440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43222</xdr:rowOff>
    </xdr:from>
    <xdr:to>
      <xdr:col>68</xdr:col>
      <xdr:colOff>152400</xdr:colOff>
      <xdr:row>59</xdr:row>
      <xdr:rowOff>48853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58772"/>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156633</xdr:rowOff>
    </xdr:from>
    <xdr:to>
      <xdr:col>81</xdr:col>
      <xdr:colOff>95250</xdr:colOff>
      <xdr:row>59</xdr:row>
      <xdr:rowOff>86783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77910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154220</xdr:rowOff>
    </xdr:from>
    <xdr:to>
      <xdr:col>77</xdr:col>
      <xdr:colOff>95250</xdr:colOff>
      <xdr:row>59</xdr:row>
      <xdr:rowOff>84370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94547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6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170307</xdr:rowOff>
    </xdr:from>
    <xdr:to>
      <xdr:col>73</xdr:col>
      <xdr:colOff>44450</xdr:colOff>
      <xdr:row>59</xdr:row>
      <xdr:rowOff>100457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110634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169503</xdr:rowOff>
    </xdr:from>
    <xdr:to>
      <xdr:col>68</xdr:col>
      <xdr:colOff>203200</xdr:colOff>
      <xdr:row>59</xdr:row>
      <xdr:rowOff>99653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109830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8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163872</xdr:rowOff>
    </xdr:from>
    <xdr:to>
      <xdr:col>64</xdr:col>
      <xdr:colOff>152400</xdr:colOff>
      <xdr:row>59</xdr:row>
      <xdr:rowOff>94022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104199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近年は実質公債費比率が減少傾向にあったが、甘楽中学校建設事業に係る多額の元金償還が開始されたことが影響し、前年と同水準となった。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今後はしばらく増加となる見込みではあるが、町債の新規発行抑制を徹底し、効率的な事業実施や計画的な予算管理を徹底する。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10281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253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67733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5253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159657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5828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80131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6747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130931</xdr:rowOff>
    </xdr:from>
    <xdr:to>
      <xdr:col>81</xdr:col>
      <xdr:colOff>95250</xdr:colOff>
      <xdr:row>38</xdr:row>
      <xdr:rowOff>61081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147458</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年度甘楽中学校建設事業に係る多額の町債を借入れた償還がすべて開始となったことで、地方債現在高が減少し、また、町債の適正化に努めていることで、将来負担比率は改善した。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今後も将来負担比率軽減を図るため、適債事業の判断を正確に行い、町債発行の抑制に努める。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110309</xdr:rowOff>
    </xdr:from>
    <xdr:to>
      <xdr:col>81</xdr:col>
      <xdr:colOff>44450</xdr:colOff>
      <xdr:row>15</xdr:row>
      <xdr:rowOff>149376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8205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149376</xdr:rowOff>
    </xdr:from>
    <xdr:to>
      <xdr:col>77</xdr:col>
      <xdr:colOff>44450</xdr:colOff>
      <xdr:row>16</xdr:row>
      <xdr:rowOff>72148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721126"/>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72148</xdr:rowOff>
    </xdr:from>
    <xdr:to>
      <xdr:col>72</xdr:col>
      <xdr:colOff>203200</xdr:colOff>
      <xdr:row>16</xdr:row>
      <xdr:rowOff>162923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815348"/>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162923</xdr:rowOff>
    </xdr:from>
    <xdr:to>
      <xdr:col>68</xdr:col>
      <xdr:colOff>152400</xdr:colOff>
      <xdr:row>17</xdr:row>
      <xdr:rowOff>94887</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9061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59509</xdr:rowOff>
    </xdr:from>
    <xdr:to>
      <xdr:col>81</xdr:col>
      <xdr:colOff>95250</xdr:colOff>
      <xdr:row>15</xdr:row>
      <xdr:rowOff>161109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31586</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0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98576</xdr:rowOff>
    </xdr:from>
    <xdr:to>
      <xdr:col>77</xdr:col>
      <xdr:colOff>95250</xdr:colOff>
      <xdr:row>16</xdr:row>
      <xdr:rowOff>28726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21348</xdr:rowOff>
    </xdr:from>
    <xdr:to>
      <xdr:col>73</xdr:col>
      <xdr:colOff>44450</xdr:colOff>
      <xdr:row>16</xdr:row>
      <xdr:rowOff>122948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107725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112123</xdr:rowOff>
    </xdr:from>
    <xdr:to>
      <xdr:col>68</xdr:col>
      <xdr:colOff>203200</xdr:colOff>
      <xdr:row>17</xdr:row>
      <xdr:rowOff>42273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27050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44087</xdr:rowOff>
    </xdr:from>
    <xdr:to>
      <xdr:col>64</xdr:col>
      <xdr:colOff>152400</xdr:colOff>
      <xdr:row>17</xdr:row>
      <xdr:rowOff>145687</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130464</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今年度は事業費支弁人件費の増加により人件費が減少（前年比△</a:t>
          </a:r>
          <a:r>
            <a:rPr kumimoji="1" lang="en-US" altLang="ja-JP" sz="1300">
              <a:latin typeface="ＭＳ Ｐゴシック" panose="020B0600070205080204" pitchFamily="50" charset="-128"/>
              <a:ea typeface="ＭＳ Ｐゴシック" panose="020B0600070205080204" pitchFamily="50" charset="-128"/>
            </a:rPr>
            <a:t>69,168</a:t>
          </a:r>
          <a:r>
            <a:rPr kumimoji="1" lang="ja-JP" altLang="en-US" sz="1300">
              <a:latin typeface="ＭＳ Ｐゴシック" panose="020B0600070205080204" pitchFamily="50" charset="-128"/>
              <a:ea typeface="ＭＳ Ｐゴシック" panose="020B0600070205080204" pitchFamily="50" charset="-128"/>
            </a:rPr>
            <a:t>千円）となり、比率は改善された。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今年度策定した個別施設計画に沿った整備改修計画を進めていくためにも適正な人員配置が必要となる。今まで以上に事業の効率化を図り、管理を徹底していく。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町有施設の個別施設計画策定委託料、ＰＣＢ廃棄物処理、プレミアム付商品券事業費の皆増が影響し、物件費は増加（前年比</a:t>
          </a:r>
          <a:r>
            <a:rPr kumimoji="1" lang="en-US" altLang="ja-JP" sz="1300">
              <a:latin typeface="ＭＳ Ｐゴシック" panose="020B0600070205080204" pitchFamily="50" charset="-128"/>
              <a:ea typeface="ＭＳ Ｐゴシック" panose="020B0600070205080204" pitchFamily="50" charset="-128"/>
            </a:rPr>
            <a:t>+53,281</a:t>
          </a:r>
          <a:r>
            <a:rPr kumimoji="1" lang="ja-JP" altLang="en-US" sz="1300">
              <a:latin typeface="ＭＳ Ｐゴシック" panose="020B0600070205080204" pitchFamily="50" charset="-128"/>
              <a:ea typeface="ＭＳ Ｐゴシック" panose="020B0600070205080204" pitchFamily="50" charset="-128"/>
            </a:rPr>
            <a:t>千円）した。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類似団体平均と比較するとポイントが高い状況が続いているため、今年度策定を行った個別施設計画に基づき、物件費の抑制に努めていく。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125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119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106426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11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障害者自立支援事業施設支援費の増加（前年比</a:t>
          </a:r>
          <a:r>
            <a:rPr kumimoji="1" lang="en-US" altLang="ja-JP" sz="1300">
              <a:latin typeface="ＭＳ Ｐゴシック" panose="020B0600070205080204" pitchFamily="50" charset="-128"/>
              <a:ea typeface="ＭＳ Ｐゴシック" panose="020B0600070205080204" pitchFamily="50" charset="-128"/>
            </a:rPr>
            <a:t>+6,683</a:t>
          </a:r>
          <a:r>
            <a:rPr kumimoji="1" lang="ja-JP" altLang="en-US" sz="1300">
              <a:latin typeface="ＭＳ Ｐゴシック" panose="020B0600070205080204" pitchFamily="50" charset="-128"/>
              <a:ea typeface="ＭＳ Ｐゴシック" panose="020B0600070205080204" pitchFamily="50" charset="-128"/>
            </a:rPr>
            <a:t>千円）などにより、扶助費決算額は増加したが、前年と同水準で推移している。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住民が生活しやすい環境を整備するのは行政としてやらなければならないものであり、子育て支援や高齢者に係る経費を削減することは難しいが、適正な財政運営を推進していく。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は国保人件費の繰出がなかったことにより０．８ポイント改善したが、類似団体平均と比較して高い水準である。特別会計への繰出金を減らすことは現状難しいが、適正な経営計画により繰出金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98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富岡甘楽広域市町村圏事務費負担金の減少（前年比△</a:t>
          </a:r>
          <a:r>
            <a:rPr kumimoji="1" lang="en-US" altLang="ja-JP" sz="1300">
              <a:latin typeface="ＭＳ Ｐゴシック" panose="020B0600070205080204" pitchFamily="50" charset="-128"/>
              <a:ea typeface="ＭＳ Ｐゴシック" panose="020B0600070205080204" pitchFamily="50" charset="-128"/>
            </a:rPr>
            <a:t>2,597</a:t>
          </a:r>
          <a:r>
            <a:rPr kumimoji="1" lang="ja-JP" altLang="en-US" sz="1300">
              <a:latin typeface="ＭＳ Ｐゴシック" panose="020B0600070205080204" pitchFamily="50" charset="-128"/>
              <a:ea typeface="ＭＳ Ｐゴシック" panose="020B0600070205080204" pitchFamily="50" charset="-128"/>
            </a:rPr>
            <a:t>千円）、デマンドタクシー運行費補助金の減少（前年比△</a:t>
          </a:r>
          <a:r>
            <a:rPr kumimoji="1" lang="en-US" altLang="ja-JP" sz="1300">
              <a:latin typeface="ＭＳ Ｐゴシック" panose="020B0600070205080204" pitchFamily="50" charset="-128"/>
              <a:ea typeface="ＭＳ Ｐゴシック" panose="020B0600070205080204" pitchFamily="50" charset="-128"/>
            </a:rPr>
            <a:t>2,336</a:t>
          </a:r>
          <a:r>
            <a:rPr kumimoji="1" lang="ja-JP" altLang="en-US" sz="1300">
              <a:latin typeface="ＭＳ Ｐゴシック" panose="020B0600070205080204" pitchFamily="50" charset="-128"/>
              <a:ea typeface="ＭＳ Ｐゴシック" panose="020B0600070205080204" pitchFamily="50" charset="-128"/>
            </a:rPr>
            <a:t>千円）が影響したことで、全体では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一部事務組合における施設の更新・修繕に係る支出が見込まれるため、補助費の抑制を図っていくことは容易ではないが、状況把握を行うことで、適正な管理をしていく。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甘楽中学校建設事業に伴う元金償還がすべて開始されたことが要因となり、公債費は増加傾向にある。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台風災害などの想定されない事業への対応を鑑み、町債借入については、より慎重な判断を行うことで、適正な管理に努めていく。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890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168911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8676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168911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公債費以外に係る経常収支比率が改善したのは、事業費支弁人件費の増額による人件費の減額や国保人件費繰出金の減額が大きな要因となっている。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が進んでいる公共施設の維持管理や一部事務組合の施設更新に係る費用の増加が見込まれるため、効率的な財源確保に努めつつ、経常収支比率の改善を図ることで、将来を見据えた健全な財政運営に取り組んで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156718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577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156718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983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97084</xdr:rowOff>
    </xdr:from>
    <xdr:to>
      <xdr:col>29</xdr:col>
      <xdr:colOff>127000</xdr:colOff>
      <xdr:row>18</xdr:row>
      <xdr:rowOff>114442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30809"/>
          <a:ext cx="647700" cy="1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97084</xdr:rowOff>
    </xdr:from>
    <xdr:to>
      <xdr:col>26</xdr:col>
      <xdr:colOff>50800</xdr:colOff>
      <xdr:row>18</xdr:row>
      <xdr:rowOff>99568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0809"/>
          <a:ext cx="698500" cy="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99568</xdr:rowOff>
    </xdr:from>
    <xdr:to>
      <xdr:col>22</xdr:col>
      <xdr:colOff>114300</xdr:colOff>
      <xdr:row>18</xdr:row>
      <xdr:rowOff>122832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3293"/>
          <a:ext cx="698500" cy="2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122474</xdr:rowOff>
    </xdr:from>
    <xdr:to>
      <xdr:col>18</xdr:col>
      <xdr:colOff>177800</xdr:colOff>
      <xdr:row>18</xdr:row>
      <xdr:rowOff>122832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6199"/>
          <a:ext cx="698500" cy="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63642</xdr:rowOff>
    </xdr:from>
    <xdr:to>
      <xdr:col>29</xdr:col>
      <xdr:colOff>177800</xdr:colOff>
      <xdr:row>18</xdr:row>
      <xdr:rowOff>165242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35719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46284</xdr:rowOff>
    </xdr:from>
    <xdr:to>
      <xdr:col>26</xdr:col>
      <xdr:colOff>101600</xdr:colOff>
      <xdr:row>18</xdr:row>
      <xdr:rowOff>147884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132661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48768</xdr:rowOff>
    </xdr:from>
    <xdr:to>
      <xdr:col>22</xdr:col>
      <xdr:colOff>165100</xdr:colOff>
      <xdr:row>18</xdr:row>
      <xdr:rowOff>150368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72032</xdr:rowOff>
    </xdr:from>
    <xdr:to>
      <xdr:col>19</xdr:col>
      <xdr:colOff>38100</xdr:colOff>
      <xdr:row>19</xdr:row>
      <xdr:rowOff>2182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158409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71674</xdr:rowOff>
    </xdr:from>
    <xdr:to>
      <xdr:col>15</xdr:col>
      <xdr:colOff>101600</xdr:colOff>
      <xdr:row>19</xdr:row>
      <xdr:rowOff>1824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158051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92119</xdr:rowOff>
    </xdr:from>
    <xdr:to>
      <xdr:col>29</xdr:col>
      <xdr:colOff>127000</xdr:colOff>
      <xdr:row>37</xdr:row>
      <xdr:rowOff>151841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16819"/>
          <a:ext cx="647700" cy="59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151841</xdr:rowOff>
    </xdr:from>
    <xdr:to>
      <xdr:col>26</xdr:col>
      <xdr:colOff>50800</xdr:colOff>
      <xdr:row>37</xdr:row>
      <xdr:rowOff>170244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76541"/>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108483</xdr:rowOff>
    </xdr:from>
    <xdr:to>
      <xdr:col>22</xdr:col>
      <xdr:colOff>114300</xdr:colOff>
      <xdr:row>37</xdr:row>
      <xdr:rowOff>170244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33183"/>
          <a:ext cx="698500" cy="6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88729</xdr:rowOff>
    </xdr:from>
    <xdr:to>
      <xdr:col>18</xdr:col>
      <xdr:colOff>177800</xdr:colOff>
      <xdr:row>37</xdr:row>
      <xdr:rowOff>108483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13429"/>
          <a:ext cx="698500" cy="1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41319</xdr:rowOff>
    </xdr:from>
    <xdr:to>
      <xdr:col>29</xdr:col>
      <xdr:colOff>177800</xdr:colOff>
      <xdr:row>37</xdr:row>
      <xdr:rowOff>142919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121346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101041</xdr:rowOff>
    </xdr:from>
    <xdr:to>
      <xdr:col>26</xdr:col>
      <xdr:colOff>101600</xdr:colOff>
      <xdr:row>37</xdr:row>
      <xdr:rowOff>202641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187418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1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119444</xdr:rowOff>
    </xdr:from>
    <xdr:to>
      <xdr:col>22</xdr:col>
      <xdr:colOff>165100</xdr:colOff>
      <xdr:row>37</xdr:row>
      <xdr:rowOff>221044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205821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57683</xdr:rowOff>
    </xdr:from>
    <xdr:to>
      <xdr:col>19</xdr:col>
      <xdr:colOff>38100</xdr:colOff>
      <xdr:row>37</xdr:row>
      <xdr:rowOff>159283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144060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37929</xdr:rowOff>
    </xdr:from>
    <xdr:to>
      <xdr:col>15</xdr:col>
      <xdr:colOff>101600</xdr:colOff>
      <xdr:row>37</xdr:row>
      <xdr:rowOff>139529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6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124306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157723</xdr:rowOff>
    </xdr:from>
    <xdr:to>
      <xdr:col>24</xdr:col>
      <xdr:colOff>63500</xdr:colOff>
      <xdr:row>38</xdr:row>
      <xdr:rowOff>20472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501373"/>
          <a:ext cx="8382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157723</xdr:rowOff>
    </xdr:from>
    <xdr:to>
      <xdr:col>19</xdr:col>
      <xdr:colOff>177800</xdr:colOff>
      <xdr:row>37</xdr:row>
      <xdr:rowOff>165633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137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165633</xdr:rowOff>
    </xdr:from>
    <xdr:to>
      <xdr:col>15</xdr:col>
      <xdr:colOff>50800</xdr:colOff>
      <xdr:row>37</xdr:row>
      <xdr:rowOff>166656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09283"/>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166656</xdr:rowOff>
    </xdr:from>
    <xdr:to>
      <xdr:col>10</xdr:col>
      <xdr:colOff>114300</xdr:colOff>
      <xdr:row>38</xdr:row>
      <xdr:rowOff>9361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1030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141121</xdr:rowOff>
    </xdr:from>
    <xdr:to>
      <xdr:col>24</xdr:col>
      <xdr:colOff>114300</xdr:colOff>
      <xdr:row>38</xdr:row>
      <xdr:rowOff>71272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847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119548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106923</xdr:rowOff>
    </xdr:from>
    <xdr:to>
      <xdr:col>20</xdr:col>
      <xdr:colOff>38100</xdr:colOff>
      <xdr:row>38</xdr:row>
      <xdr:rowOff>37073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28200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114833</xdr:rowOff>
    </xdr:from>
    <xdr:to>
      <xdr:col>15</xdr:col>
      <xdr:colOff>101600</xdr:colOff>
      <xdr:row>38</xdr:row>
      <xdr:rowOff>44983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36110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115856</xdr:rowOff>
    </xdr:from>
    <xdr:to>
      <xdr:col>10</xdr:col>
      <xdr:colOff>165100</xdr:colOff>
      <xdr:row>38</xdr:row>
      <xdr:rowOff>46006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37133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130011</xdr:rowOff>
    </xdr:from>
    <xdr:to>
      <xdr:col>6</xdr:col>
      <xdr:colOff>38100</xdr:colOff>
      <xdr:row>38</xdr:row>
      <xdr:rowOff>60161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51288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127991</xdr:rowOff>
    </xdr:from>
    <xdr:to>
      <xdr:col>24</xdr:col>
      <xdr:colOff>63500</xdr:colOff>
      <xdr:row>56</xdr:row>
      <xdr:rowOff>148058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29191"/>
          <a:ext cx="8382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148058</xdr:rowOff>
    </xdr:from>
    <xdr:to>
      <xdr:col>19</xdr:col>
      <xdr:colOff>177800</xdr:colOff>
      <xdr:row>56</xdr:row>
      <xdr:rowOff>171315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4925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160265</xdr:rowOff>
    </xdr:from>
    <xdr:to>
      <xdr:col>15</xdr:col>
      <xdr:colOff>50800</xdr:colOff>
      <xdr:row>56</xdr:row>
      <xdr:rowOff>171315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61465"/>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157531</xdr:rowOff>
    </xdr:from>
    <xdr:to>
      <xdr:col>10</xdr:col>
      <xdr:colOff>114300</xdr:colOff>
      <xdr:row>56</xdr:row>
      <xdr:rowOff>160265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58731"/>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77191</xdr:rowOff>
    </xdr:from>
    <xdr:to>
      <xdr:col>24</xdr:col>
      <xdr:colOff>114300</xdr:colOff>
      <xdr:row>57</xdr:row>
      <xdr:rowOff>7341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55618</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97258</xdr:rowOff>
    </xdr:from>
    <xdr:to>
      <xdr:col>20</xdr:col>
      <xdr:colOff>38100</xdr:colOff>
      <xdr:row>57</xdr:row>
      <xdr:rowOff>27408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18535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120515</xdr:rowOff>
    </xdr:from>
    <xdr:to>
      <xdr:col>15</xdr:col>
      <xdr:colOff>101600</xdr:colOff>
      <xdr:row>57</xdr:row>
      <xdr:rowOff>50665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41792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109465</xdr:rowOff>
    </xdr:from>
    <xdr:to>
      <xdr:col>10</xdr:col>
      <xdr:colOff>165100</xdr:colOff>
      <xdr:row>57</xdr:row>
      <xdr:rowOff>39615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30742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106731</xdr:rowOff>
    </xdr:from>
    <xdr:to>
      <xdr:col>6</xdr:col>
      <xdr:colOff>38100</xdr:colOff>
      <xdr:row>57</xdr:row>
      <xdr:rowOff>36881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128308</xdr:rowOff>
    </xdr:from>
    <xdr:to>
      <xdr:col>24</xdr:col>
      <xdr:colOff>63500</xdr:colOff>
      <xdr:row>78</xdr:row>
      <xdr:rowOff>139128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01408"/>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139128</xdr:rowOff>
    </xdr:from>
    <xdr:to>
      <xdr:col>19</xdr:col>
      <xdr:colOff>177800</xdr:colOff>
      <xdr:row>78</xdr:row>
      <xdr:rowOff>163894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12228"/>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128612</xdr:rowOff>
    </xdr:from>
    <xdr:to>
      <xdr:col>15</xdr:col>
      <xdr:colOff>50800</xdr:colOff>
      <xdr:row>78</xdr:row>
      <xdr:rowOff>163894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501712"/>
          <a:ext cx="889000" cy="3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128612</xdr:rowOff>
    </xdr:from>
    <xdr:to>
      <xdr:col>10</xdr:col>
      <xdr:colOff>114300</xdr:colOff>
      <xdr:row>78</xdr:row>
      <xdr:rowOff>138557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0171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77508</xdr:rowOff>
    </xdr:from>
    <xdr:to>
      <xdr:col>24</xdr:col>
      <xdr:colOff>114300</xdr:colOff>
      <xdr:row>79</xdr:row>
      <xdr:rowOff>7658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163885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6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88328</xdr:rowOff>
    </xdr:from>
    <xdr:to>
      <xdr:col>20</xdr:col>
      <xdr:colOff>38100</xdr:colOff>
      <xdr:row>79</xdr:row>
      <xdr:rowOff>18478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5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113094</xdr:rowOff>
    </xdr:from>
    <xdr:to>
      <xdr:col>15</xdr:col>
      <xdr:colOff>101600</xdr:colOff>
      <xdr:row>79</xdr:row>
      <xdr:rowOff>43244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34371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77812</xdr:rowOff>
    </xdr:from>
    <xdr:to>
      <xdr:col>10</xdr:col>
      <xdr:colOff>165100</xdr:colOff>
      <xdr:row>79</xdr:row>
      <xdr:rowOff>7962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170539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4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87757</xdr:rowOff>
    </xdr:from>
    <xdr:to>
      <xdr:col>6</xdr:col>
      <xdr:colOff>38100</xdr:colOff>
      <xdr:row>79</xdr:row>
      <xdr:rowOff>17907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9034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134621</xdr:rowOff>
    </xdr:from>
    <xdr:to>
      <xdr:col>24</xdr:col>
      <xdr:colOff>63500</xdr:colOff>
      <xdr:row>98</xdr:row>
      <xdr:rowOff>154853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6721"/>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153808</xdr:rowOff>
    </xdr:from>
    <xdr:to>
      <xdr:col>19</xdr:col>
      <xdr:colOff>177800</xdr:colOff>
      <xdr:row>98</xdr:row>
      <xdr:rowOff>154853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5590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116024</xdr:rowOff>
    </xdr:from>
    <xdr:to>
      <xdr:col>15</xdr:col>
      <xdr:colOff>50800</xdr:colOff>
      <xdr:row>98</xdr:row>
      <xdr:rowOff>153808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18124"/>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116024</xdr:rowOff>
    </xdr:from>
    <xdr:to>
      <xdr:col>10</xdr:col>
      <xdr:colOff>114300</xdr:colOff>
      <xdr:row>99</xdr:row>
      <xdr:rowOff>34641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8124"/>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83821</xdr:rowOff>
    </xdr:from>
    <xdr:to>
      <xdr:col>24</xdr:col>
      <xdr:colOff>114300</xdr:colOff>
      <xdr:row>99</xdr:row>
      <xdr:rowOff>13971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170198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104053</xdr:rowOff>
    </xdr:from>
    <xdr:to>
      <xdr:col>20</xdr:col>
      <xdr:colOff>38100</xdr:colOff>
      <xdr:row>99</xdr:row>
      <xdr:rowOff>34203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25330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103008</xdr:rowOff>
    </xdr:from>
    <xdr:to>
      <xdr:col>15</xdr:col>
      <xdr:colOff>101600</xdr:colOff>
      <xdr:row>99</xdr:row>
      <xdr:rowOff>33158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24285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9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65224</xdr:rowOff>
    </xdr:from>
    <xdr:to>
      <xdr:col>10</xdr:col>
      <xdr:colOff>165100</xdr:colOff>
      <xdr:row>98</xdr:row>
      <xdr:rowOff>166824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157951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155291</xdr:rowOff>
    </xdr:from>
    <xdr:to>
      <xdr:col>6</xdr:col>
      <xdr:colOff>38100</xdr:colOff>
      <xdr:row>99</xdr:row>
      <xdr:rowOff>85441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76568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143472</xdr:rowOff>
    </xdr:from>
    <xdr:to>
      <xdr:col>55</xdr:col>
      <xdr:colOff>0</xdr:colOff>
      <xdr:row>38</xdr:row>
      <xdr:rowOff>143475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58572"/>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140637</xdr:rowOff>
    </xdr:from>
    <xdr:to>
      <xdr:col>50</xdr:col>
      <xdr:colOff>114300</xdr:colOff>
      <xdr:row>38</xdr:row>
      <xdr:rowOff>143472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55737"/>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140637</xdr:rowOff>
    </xdr:from>
    <xdr:to>
      <xdr:col>45</xdr:col>
      <xdr:colOff>177800</xdr:colOff>
      <xdr:row>38</xdr:row>
      <xdr:rowOff>154798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55737"/>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153870</xdr:rowOff>
    </xdr:from>
    <xdr:to>
      <xdr:col>41</xdr:col>
      <xdr:colOff>50800</xdr:colOff>
      <xdr:row>38</xdr:row>
      <xdr:rowOff>154798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68970"/>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92675</xdr:rowOff>
    </xdr:from>
    <xdr:to>
      <xdr:col>55</xdr:col>
      <xdr:colOff>50800</xdr:colOff>
      <xdr:row>39</xdr:row>
      <xdr:rowOff>22825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7602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92672</xdr:rowOff>
    </xdr:from>
    <xdr:to>
      <xdr:col>50</xdr:col>
      <xdr:colOff>165100</xdr:colOff>
      <xdr:row>39</xdr:row>
      <xdr:rowOff>22822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13949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89837</xdr:rowOff>
    </xdr:from>
    <xdr:to>
      <xdr:col>46</xdr:col>
      <xdr:colOff>38100</xdr:colOff>
      <xdr:row>39</xdr:row>
      <xdr:rowOff>19987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11114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103998</xdr:rowOff>
    </xdr:from>
    <xdr:to>
      <xdr:col>41</xdr:col>
      <xdr:colOff>101600</xdr:colOff>
      <xdr:row>39</xdr:row>
      <xdr:rowOff>34148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25275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103070</xdr:rowOff>
    </xdr:from>
    <xdr:to>
      <xdr:col>36</xdr:col>
      <xdr:colOff>165100</xdr:colOff>
      <xdr:row>39</xdr:row>
      <xdr:rowOff>33220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24347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94226</xdr:rowOff>
    </xdr:from>
    <xdr:to>
      <xdr:col>55</xdr:col>
      <xdr:colOff>0</xdr:colOff>
      <xdr:row>58</xdr:row>
      <xdr:rowOff>137964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8326"/>
          <a:ext cx="8382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96110</xdr:rowOff>
    </xdr:from>
    <xdr:to>
      <xdr:col>50</xdr:col>
      <xdr:colOff>114300</xdr:colOff>
      <xdr:row>58</xdr:row>
      <xdr:rowOff>137964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0210"/>
          <a:ext cx="889000" cy="4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96110</xdr:rowOff>
    </xdr:from>
    <xdr:to>
      <xdr:col>45</xdr:col>
      <xdr:colOff>177800</xdr:colOff>
      <xdr:row>58</xdr:row>
      <xdr:rowOff>101588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0210"/>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61627</xdr:rowOff>
    </xdr:from>
    <xdr:to>
      <xdr:col>41</xdr:col>
      <xdr:colOff>50800</xdr:colOff>
      <xdr:row>58</xdr:row>
      <xdr:rowOff>101588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62827"/>
          <a:ext cx="889000" cy="38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43426</xdr:rowOff>
    </xdr:from>
    <xdr:to>
      <xdr:col>55</xdr:col>
      <xdr:colOff>50800</xdr:colOff>
      <xdr:row>58</xdr:row>
      <xdr:rowOff>145026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87164</xdr:rowOff>
    </xdr:from>
    <xdr:to>
      <xdr:col>50</xdr:col>
      <xdr:colOff>165100</xdr:colOff>
      <xdr:row>59</xdr:row>
      <xdr:rowOff>17314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8441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45310</xdr:rowOff>
    </xdr:from>
    <xdr:to>
      <xdr:col>46</xdr:col>
      <xdr:colOff>38100</xdr:colOff>
      <xdr:row>58</xdr:row>
      <xdr:rowOff>146910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138037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50788</xdr:rowOff>
    </xdr:from>
    <xdr:to>
      <xdr:col>41</xdr:col>
      <xdr:colOff>101600</xdr:colOff>
      <xdr:row>58</xdr:row>
      <xdr:rowOff>152388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143515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10827</xdr:rowOff>
    </xdr:from>
    <xdr:to>
      <xdr:col>36</xdr:col>
      <xdr:colOff>165100</xdr:colOff>
      <xdr:row>56</xdr:row>
      <xdr:rowOff>112427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128954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38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19966</xdr:rowOff>
    </xdr:from>
    <xdr:to>
      <xdr:col>55</xdr:col>
      <xdr:colOff>0</xdr:colOff>
      <xdr:row>79</xdr:row>
      <xdr:rowOff>28623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4516"/>
          <a:ext cx="8382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23609</xdr:rowOff>
    </xdr:from>
    <xdr:to>
      <xdr:col>50</xdr:col>
      <xdr:colOff>114300</xdr:colOff>
      <xdr:row>79</xdr:row>
      <xdr:rowOff>28623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8159"/>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29485</xdr:rowOff>
    </xdr:from>
    <xdr:to>
      <xdr:col>45</xdr:col>
      <xdr:colOff>177800</xdr:colOff>
      <xdr:row>79</xdr:row>
      <xdr:rowOff>23609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02585"/>
          <a:ext cx="889000" cy="16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126795</xdr:rowOff>
    </xdr:from>
    <xdr:to>
      <xdr:col>41</xdr:col>
      <xdr:colOff>50800</xdr:colOff>
      <xdr:row>78</xdr:row>
      <xdr:rowOff>29485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14095"/>
          <a:ext cx="889000" cy="58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140616</xdr:rowOff>
    </xdr:from>
    <xdr:to>
      <xdr:col>55</xdr:col>
      <xdr:colOff>50800</xdr:colOff>
      <xdr:row>79</xdr:row>
      <xdr:rowOff>70766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55543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149273</xdr:rowOff>
    </xdr:from>
    <xdr:to>
      <xdr:col>50</xdr:col>
      <xdr:colOff>165100</xdr:colOff>
      <xdr:row>79</xdr:row>
      <xdr:rowOff>79423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70550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144259</xdr:rowOff>
    </xdr:from>
    <xdr:to>
      <xdr:col>46</xdr:col>
      <xdr:colOff>38100</xdr:colOff>
      <xdr:row>79</xdr:row>
      <xdr:rowOff>74409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65536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150135</xdr:rowOff>
    </xdr:from>
    <xdr:to>
      <xdr:col>41</xdr:col>
      <xdr:colOff>101600</xdr:colOff>
      <xdr:row>78</xdr:row>
      <xdr:rowOff>80285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75995</xdr:rowOff>
    </xdr:from>
    <xdr:to>
      <xdr:col>36</xdr:col>
      <xdr:colOff>165100</xdr:colOff>
      <xdr:row>75</xdr:row>
      <xdr:rowOff>6145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22672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53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106009</xdr:rowOff>
    </xdr:from>
    <xdr:to>
      <xdr:col>55</xdr:col>
      <xdr:colOff>0</xdr:colOff>
      <xdr:row>98</xdr:row>
      <xdr:rowOff>3592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6659"/>
          <a:ext cx="838200" cy="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73946</xdr:rowOff>
    </xdr:from>
    <xdr:to>
      <xdr:col>50</xdr:col>
      <xdr:colOff>114300</xdr:colOff>
      <xdr:row>98</xdr:row>
      <xdr:rowOff>3592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04596"/>
          <a:ext cx="889000" cy="1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73946</xdr:rowOff>
    </xdr:from>
    <xdr:to>
      <xdr:col>45</xdr:col>
      <xdr:colOff>177800</xdr:colOff>
      <xdr:row>98</xdr:row>
      <xdr:rowOff>133386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04596"/>
          <a:ext cx="889000" cy="2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94675</xdr:rowOff>
    </xdr:from>
    <xdr:to>
      <xdr:col>41</xdr:col>
      <xdr:colOff>50800</xdr:colOff>
      <xdr:row>98</xdr:row>
      <xdr:rowOff>133386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6775"/>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55209</xdr:rowOff>
    </xdr:from>
    <xdr:to>
      <xdr:col>55</xdr:col>
      <xdr:colOff>50800</xdr:colOff>
      <xdr:row>97</xdr:row>
      <xdr:rowOff>156809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33636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124242</xdr:rowOff>
    </xdr:from>
    <xdr:to>
      <xdr:col>50</xdr:col>
      <xdr:colOff>165100</xdr:colOff>
      <xdr:row>98</xdr:row>
      <xdr:rowOff>54392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45519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23146</xdr:rowOff>
    </xdr:from>
    <xdr:to>
      <xdr:col>46</xdr:col>
      <xdr:colOff>38100</xdr:colOff>
      <xdr:row>97</xdr:row>
      <xdr:rowOff>124746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141273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82586</xdr:rowOff>
    </xdr:from>
    <xdr:to>
      <xdr:col>41</xdr:col>
      <xdr:colOff>101600</xdr:colOff>
      <xdr:row>99</xdr:row>
      <xdr:rowOff>12736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3863</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7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43875</xdr:rowOff>
    </xdr:from>
    <xdr:to>
      <xdr:col>36</xdr:col>
      <xdr:colOff>165100</xdr:colOff>
      <xdr:row>98</xdr:row>
      <xdr:rowOff>145475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136602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156426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1526"/>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105626</xdr:rowOff>
    </xdr:from>
    <xdr:to>
      <xdr:col>85</xdr:col>
      <xdr:colOff>177800</xdr:colOff>
      <xdr:row>39</xdr:row>
      <xdr:rowOff>35776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20553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151518</xdr:rowOff>
    </xdr:from>
    <xdr:to>
      <xdr:col>85</xdr:col>
      <xdr:colOff>127000</xdr:colOff>
      <xdr:row>78</xdr:row>
      <xdr:rowOff>9261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3168"/>
          <a:ext cx="8382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9261</xdr:rowOff>
    </xdr:from>
    <xdr:to>
      <xdr:col>81</xdr:col>
      <xdr:colOff>50800</xdr:colOff>
      <xdr:row>78</xdr:row>
      <xdr:rowOff>17041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82361"/>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150406</xdr:rowOff>
    </xdr:from>
    <xdr:to>
      <xdr:col>76</xdr:col>
      <xdr:colOff>114300</xdr:colOff>
      <xdr:row>78</xdr:row>
      <xdr:rowOff>17041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52056"/>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150406</xdr:rowOff>
    </xdr:from>
    <xdr:to>
      <xdr:col>71</xdr:col>
      <xdr:colOff>177800</xdr:colOff>
      <xdr:row>77</xdr:row>
      <xdr:rowOff>150833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52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15645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129911</xdr:rowOff>
    </xdr:from>
    <xdr:to>
      <xdr:col>81</xdr:col>
      <xdr:colOff>101600</xdr:colOff>
      <xdr:row>78</xdr:row>
      <xdr:rowOff>60061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51188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137691</xdr:rowOff>
    </xdr:from>
    <xdr:to>
      <xdr:col>76</xdr:col>
      <xdr:colOff>165100</xdr:colOff>
      <xdr:row>78</xdr:row>
      <xdr:rowOff>67841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58968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99606</xdr:rowOff>
    </xdr:from>
    <xdr:to>
      <xdr:col>72</xdr:col>
      <xdr:colOff>38100</xdr:colOff>
      <xdr:row>78</xdr:row>
      <xdr:rowOff>29756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20883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100033</xdr:rowOff>
    </xdr:from>
    <xdr:to>
      <xdr:col>67</xdr:col>
      <xdr:colOff>101600</xdr:colOff>
      <xdr:row>78</xdr:row>
      <xdr:rowOff>30183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21310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113588</xdr:rowOff>
    </xdr:from>
    <xdr:to>
      <xdr:col>85</xdr:col>
      <xdr:colOff>127000</xdr:colOff>
      <xdr:row>98</xdr:row>
      <xdr:rowOff>96558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44238"/>
          <a:ext cx="838200" cy="1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113588</xdr:rowOff>
    </xdr:from>
    <xdr:to>
      <xdr:col>81</xdr:col>
      <xdr:colOff>50800</xdr:colOff>
      <xdr:row>98</xdr:row>
      <xdr:rowOff>12928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44238"/>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12928</xdr:rowOff>
    </xdr:from>
    <xdr:to>
      <xdr:col>76</xdr:col>
      <xdr:colOff>114300</xdr:colOff>
      <xdr:row>98</xdr:row>
      <xdr:rowOff>67323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15028"/>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41745</xdr:rowOff>
    </xdr:from>
    <xdr:to>
      <xdr:col>71</xdr:col>
      <xdr:colOff>177800</xdr:colOff>
      <xdr:row>98</xdr:row>
      <xdr:rowOff>67323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72395"/>
          <a:ext cx="889000" cy="1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45758</xdr:rowOff>
    </xdr:from>
    <xdr:to>
      <xdr:col>85</xdr:col>
      <xdr:colOff>177800</xdr:colOff>
      <xdr:row>98</xdr:row>
      <xdr:rowOff>147358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132135</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6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62788</xdr:rowOff>
    </xdr:from>
    <xdr:to>
      <xdr:col>81</xdr:col>
      <xdr:colOff>101600</xdr:colOff>
      <xdr:row>97</xdr:row>
      <xdr:rowOff>164388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155515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133578</xdr:rowOff>
    </xdr:from>
    <xdr:to>
      <xdr:col>76</xdr:col>
      <xdr:colOff>165100</xdr:colOff>
      <xdr:row>98</xdr:row>
      <xdr:rowOff>63728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54855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16523</xdr:rowOff>
    </xdr:from>
    <xdr:to>
      <xdr:col>72</xdr:col>
      <xdr:colOff>38100</xdr:colOff>
      <xdr:row>98</xdr:row>
      <xdr:rowOff>118123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109250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162395</xdr:rowOff>
    </xdr:from>
    <xdr:to>
      <xdr:col>67</xdr:col>
      <xdr:colOff>101600</xdr:colOff>
      <xdr:row>97</xdr:row>
      <xdr:rowOff>92545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135425</xdr:rowOff>
    </xdr:from>
    <xdr:to>
      <xdr:col>116</xdr:col>
      <xdr:colOff>63500</xdr:colOff>
      <xdr:row>38</xdr:row>
      <xdr:rowOff>136614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0525"/>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134900</xdr:rowOff>
    </xdr:from>
    <xdr:to>
      <xdr:col>111</xdr:col>
      <xdr:colOff>177800</xdr:colOff>
      <xdr:row>38</xdr:row>
      <xdr:rowOff>135425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0000"/>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85179</xdr:rowOff>
    </xdr:from>
    <xdr:to>
      <xdr:col>107</xdr:col>
      <xdr:colOff>50800</xdr:colOff>
      <xdr:row>38</xdr:row>
      <xdr:rowOff>134900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0027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85179</xdr:rowOff>
    </xdr:from>
    <xdr:to>
      <xdr:col>102</xdr:col>
      <xdr:colOff>114300</xdr:colOff>
      <xdr:row>38</xdr:row>
      <xdr:rowOff>87168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0027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85814</xdr:rowOff>
    </xdr:from>
    <xdr:to>
      <xdr:col>116</xdr:col>
      <xdr:colOff>114300</xdr:colOff>
      <xdr:row>39</xdr:row>
      <xdr:rowOff>15964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741</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84625</xdr:rowOff>
    </xdr:from>
    <xdr:to>
      <xdr:col>112</xdr:col>
      <xdr:colOff>38100</xdr:colOff>
      <xdr:row>39</xdr:row>
      <xdr:rowOff>14775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5902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69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84100</xdr:rowOff>
    </xdr:from>
    <xdr:to>
      <xdr:col>107</xdr:col>
      <xdr:colOff>101600</xdr:colOff>
      <xdr:row>39</xdr:row>
      <xdr:rowOff>14250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5377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34379</xdr:rowOff>
    </xdr:from>
    <xdr:to>
      <xdr:col>102</xdr:col>
      <xdr:colOff>165100</xdr:colOff>
      <xdr:row>38</xdr:row>
      <xdr:rowOff>135979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127106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4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36368</xdr:rowOff>
    </xdr:from>
    <xdr:to>
      <xdr:col>98</xdr:col>
      <xdr:colOff>38100</xdr:colOff>
      <xdr:row>38</xdr:row>
      <xdr:rowOff>137968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154495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2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135859</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799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131265</xdr:rowOff>
    </xdr:from>
    <xdr:to>
      <xdr:col>102</xdr:col>
      <xdr:colOff>114300</xdr:colOff>
      <xdr:row>58</xdr:row>
      <xdr:rowOff>135859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75365"/>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85059</xdr:rowOff>
    </xdr:from>
    <xdr:to>
      <xdr:col>102</xdr:col>
      <xdr:colOff>165100</xdr:colOff>
      <xdr:row>59</xdr:row>
      <xdr:rowOff>15209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80465</xdr:rowOff>
    </xdr:from>
    <xdr:to>
      <xdr:col>98</xdr:col>
      <xdr:colOff>38100</xdr:colOff>
      <xdr:row>59</xdr:row>
      <xdr:rowOff>10615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1742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1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150259</xdr:rowOff>
    </xdr:from>
    <xdr:to>
      <xdr:col>116</xdr:col>
      <xdr:colOff>63500</xdr:colOff>
      <xdr:row>77</xdr:row>
      <xdr:rowOff>160089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51909"/>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150259</xdr:rowOff>
    </xdr:from>
    <xdr:to>
      <xdr:col>111</xdr:col>
      <xdr:colOff>177800</xdr:colOff>
      <xdr:row>78</xdr:row>
      <xdr:rowOff>1267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51909"/>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1267</xdr:rowOff>
    </xdr:from>
    <xdr:to>
      <xdr:col>107</xdr:col>
      <xdr:colOff>50800</xdr:colOff>
      <xdr:row>78</xdr:row>
      <xdr:rowOff>21678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74367"/>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170822</xdr:rowOff>
    </xdr:from>
    <xdr:to>
      <xdr:col>102</xdr:col>
      <xdr:colOff>114300</xdr:colOff>
      <xdr:row>78</xdr:row>
      <xdr:rowOff>21678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372472"/>
          <a:ext cx="8890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109289</xdr:rowOff>
    </xdr:from>
    <xdr:to>
      <xdr:col>116</xdr:col>
      <xdr:colOff>114300</xdr:colOff>
      <xdr:row>78</xdr:row>
      <xdr:rowOff>39439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87716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8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99459</xdr:rowOff>
    </xdr:from>
    <xdr:to>
      <xdr:col>112</xdr:col>
      <xdr:colOff>38100</xdr:colOff>
      <xdr:row>78</xdr:row>
      <xdr:rowOff>29609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20736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121917</xdr:rowOff>
    </xdr:from>
    <xdr:to>
      <xdr:col>107</xdr:col>
      <xdr:colOff>101600</xdr:colOff>
      <xdr:row>78</xdr:row>
      <xdr:rowOff>52067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43194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142328</xdr:rowOff>
    </xdr:from>
    <xdr:to>
      <xdr:col>102</xdr:col>
      <xdr:colOff>165100</xdr:colOff>
      <xdr:row>78</xdr:row>
      <xdr:rowOff>72478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63605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120022</xdr:rowOff>
    </xdr:from>
    <xdr:to>
      <xdr:col>98</xdr:col>
      <xdr:colOff>38100</xdr:colOff>
      <xdr:row>78</xdr:row>
      <xdr:rowOff>50172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41299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で見ると全ての項目で類似団体平均を下回っているため、現状は適正な財政運営が実施できているが、甘楽中学校建設事業及び総合福祉センター改修事業の元金償還が開始されていることが影響し、今後は公債費の住民一人当たりコストが増加傾向とな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人口減少が進んでおり、財政状況がより一層厳しくなることが想定されることから、今年度策定を行った公共施設等総合管理計画に基づく個別施設計画を活用し、施設の長寿命化を図りながら維持補修費の平準化を行いつつ、統廃合を含めた在り方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13,142
12,957
58.61
5,423,698
5,170,111
177,591
3,563,929
5,086,330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48387</xdr:rowOff>
    </xdr:from>
    <xdr:to>
      <xdr:col>24</xdr:col>
      <xdr:colOff>63500</xdr:colOff>
      <xdr:row>37</xdr:row>
      <xdr:rowOff>66548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2037"/>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47752</xdr:rowOff>
    </xdr:from>
    <xdr:to>
      <xdr:col>19</xdr:col>
      <xdr:colOff>177800</xdr:colOff>
      <xdr:row>37</xdr:row>
      <xdr:rowOff>48387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140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47752</xdr:rowOff>
    </xdr:from>
    <xdr:to>
      <xdr:col>15</xdr:col>
      <xdr:colOff>50800</xdr:colOff>
      <xdr:row>37</xdr:row>
      <xdr:rowOff>85471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140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18034</xdr:rowOff>
    </xdr:from>
    <xdr:to>
      <xdr:col>10</xdr:col>
      <xdr:colOff>114300</xdr:colOff>
      <xdr:row>37</xdr:row>
      <xdr:rowOff>85471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6168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xdr:rowOff>
    </xdr:from>
    <xdr:to>
      <xdr:col>24</xdr:col>
      <xdr:colOff>114300</xdr:colOff>
      <xdr:row>37</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165625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169037</xdr:rowOff>
    </xdr:from>
    <xdr:to>
      <xdr:col>20</xdr:col>
      <xdr:colOff>38100</xdr:colOff>
      <xdr:row>37</xdr:row>
      <xdr:rowOff>99187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90314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168402</xdr:rowOff>
    </xdr:from>
    <xdr:to>
      <xdr:col>15</xdr:col>
      <xdr:colOff>101600</xdr:colOff>
      <xdr:row>37</xdr:row>
      <xdr:rowOff>98552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89679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34671</xdr:rowOff>
    </xdr:from>
    <xdr:to>
      <xdr:col>10</xdr:col>
      <xdr:colOff>165100</xdr:colOff>
      <xdr:row>37</xdr:row>
      <xdr:rowOff>136271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127398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138684</xdr:rowOff>
    </xdr:from>
    <xdr:to>
      <xdr:col>6</xdr:col>
      <xdr:colOff>38100</xdr:colOff>
      <xdr:row>37</xdr:row>
      <xdr:rowOff>68834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59961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66842</xdr:rowOff>
    </xdr:from>
    <xdr:to>
      <xdr:col>24</xdr:col>
      <xdr:colOff>63500</xdr:colOff>
      <xdr:row>58</xdr:row>
      <xdr:rowOff>77367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0942"/>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64889</xdr:rowOff>
    </xdr:from>
    <xdr:to>
      <xdr:col>19</xdr:col>
      <xdr:colOff>177800</xdr:colOff>
      <xdr:row>58</xdr:row>
      <xdr:rowOff>77367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989"/>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42006</xdr:rowOff>
    </xdr:from>
    <xdr:to>
      <xdr:col>15</xdr:col>
      <xdr:colOff>50800</xdr:colOff>
      <xdr:row>58</xdr:row>
      <xdr:rowOff>64889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6106"/>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42006</xdr:rowOff>
    </xdr:from>
    <xdr:to>
      <xdr:col>10</xdr:col>
      <xdr:colOff>114300</xdr:colOff>
      <xdr:row>58</xdr:row>
      <xdr:rowOff>46046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6106"/>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16042</xdr:rowOff>
    </xdr:from>
    <xdr:to>
      <xdr:col>24</xdr:col>
      <xdr:colOff>114300</xdr:colOff>
      <xdr:row>58</xdr:row>
      <xdr:rowOff>117642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102419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26567</xdr:rowOff>
    </xdr:from>
    <xdr:to>
      <xdr:col>20</xdr:col>
      <xdr:colOff>38100</xdr:colOff>
      <xdr:row>58</xdr:row>
      <xdr:rowOff>128167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119294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14089</xdr:rowOff>
    </xdr:from>
    <xdr:to>
      <xdr:col>15</xdr:col>
      <xdr:colOff>101600</xdr:colOff>
      <xdr:row>58</xdr:row>
      <xdr:rowOff>115689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106816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162656</xdr:rowOff>
    </xdr:from>
    <xdr:to>
      <xdr:col>10</xdr:col>
      <xdr:colOff>165100</xdr:colOff>
      <xdr:row>58</xdr:row>
      <xdr:rowOff>92806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166696</xdr:rowOff>
    </xdr:from>
    <xdr:to>
      <xdr:col>6</xdr:col>
      <xdr:colOff>38100</xdr:colOff>
      <xdr:row>58</xdr:row>
      <xdr:rowOff>96846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87973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44298</xdr:rowOff>
    </xdr:from>
    <xdr:to>
      <xdr:col>24</xdr:col>
      <xdr:colOff>63500</xdr:colOff>
      <xdr:row>79</xdr:row>
      <xdr:rowOff>63119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588848"/>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63119</xdr:rowOff>
    </xdr:from>
    <xdr:to>
      <xdr:col>19</xdr:col>
      <xdr:colOff>177800</xdr:colOff>
      <xdr:row>79</xdr:row>
      <xdr:rowOff>65168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607669"/>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65168</xdr:rowOff>
    </xdr:from>
    <xdr:to>
      <xdr:col>15</xdr:col>
      <xdr:colOff>50800</xdr:colOff>
      <xdr:row>79</xdr:row>
      <xdr:rowOff>70861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609718"/>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70861</xdr:rowOff>
    </xdr:from>
    <xdr:to>
      <xdr:col>10</xdr:col>
      <xdr:colOff>114300</xdr:colOff>
      <xdr:row>79</xdr:row>
      <xdr:rowOff>105516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15411"/>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164948</xdr:rowOff>
    </xdr:from>
    <xdr:to>
      <xdr:col>24</xdr:col>
      <xdr:colOff>114300</xdr:colOff>
      <xdr:row>79</xdr:row>
      <xdr:rowOff>95098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79875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4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12319</xdr:rowOff>
    </xdr:from>
    <xdr:to>
      <xdr:col>20</xdr:col>
      <xdr:colOff>38100</xdr:colOff>
      <xdr:row>79</xdr:row>
      <xdr:rowOff>113919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105046</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30111" y="136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14368</xdr:rowOff>
    </xdr:from>
    <xdr:to>
      <xdr:col>15</xdr:col>
      <xdr:colOff>101600</xdr:colOff>
      <xdr:row>79</xdr:row>
      <xdr:rowOff>115968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107095</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6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20061</xdr:rowOff>
    </xdr:from>
    <xdr:to>
      <xdr:col>10</xdr:col>
      <xdr:colOff>165100</xdr:colOff>
      <xdr:row>79</xdr:row>
      <xdr:rowOff>121661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112788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54716</xdr:rowOff>
    </xdr:from>
    <xdr:to>
      <xdr:col>6</xdr:col>
      <xdr:colOff>38100</xdr:colOff>
      <xdr:row>79</xdr:row>
      <xdr:rowOff>156316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147443</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155184</xdr:rowOff>
    </xdr:from>
    <xdr:to>
      <xdr:col>24</xdr:col>
      <xdr:colOff>63500</xdr:colOff>
      <xdr:row>98</xdr:row>
      <xdr:rowOff>13246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85834"/>
          <a:ext cx="8382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40503</xdr:rowOff>
    </xdr:from>
    <xdr:to>
      <xdr:col>19</xdr:col>
      <xdr:colOff>177800</xdr:colOff>
      <xdr:row>98</xdr:row>
      <xdr:rowOff>13246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71153"/>
          <a:ext cx="889000" cy="14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40503</xdr:rowOff>
    </xdr:from>
    <xdr:to>
      <xdr:col>15</xdr:col>
      <xdr:colOff>50800</xdr:colOff>
      <xdr:row>98</xdr:row>
      <xdr:rowOff>18290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1153"/>
          <a:ext cx="889000" cy="1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15556</xdr:rowOff>
    </xdr:from>
    <xdr:to>
      <xdr:col>10</xdr:col>
      <xdr:colOff>114300</xdr:colOff>
      <xdr:row>98</xdr:row>
      <xdr:rowOff>18290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17656"/>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104384</xdr:rowOff>
    </xdr:from>
    <xdr:to>
      <xdr:col>24</xdr:col>
      <xdr:colOff>114300</xdr:colOff>
      <xdr:row>98</xdr:row>
      <xdr:rowOff>34534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133896</xdr:rowOff>
    </xdr:from>
    <xdr:to>
      <xdr:col>20</xdr:col>
      <xdr:colOff>38100</xdr:colOff>
      <xdr:row>98</xdr:row>
      <xdr:rowOff>64046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161153</xdr:rowOff>
    </xdr:from>
    <xdr:to>
      <xdr:col>15</xdr:col>
      <xdr:colOff>101600</xdr:colOff>
      <xdr:row>97</xdr:row>
      <xdr:rowOff>91303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82430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138940</xdr:rowOff>
    </xdr:from>
    <xdr:to>
      <xdr:col>10</xdr:col>
      <xdr:colOff>165100</xdr:colOff>
      <xdr:row>98</xdr:row>
      <xdr:rowOff>69090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136206</xdr:rowOff>
    </xdr:from>
    <xdr:to>
      <xdr:col>6</xdr:col>
      <xdr:colOff>38100</xdr:colOff>
      <xdr:row>98</xdr:row>
      <xdr:rowOff>66356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43879</xdr:rowOff>
    </xdr:from>
    <xdr:to>
      <xdr:col>55</xdr:col>
      <xdr:colOff>0</xdr:colOff>
      <xdr:row>39</xdr:row>
      <xdr:rowOff>43879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43879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11874</xdr:rowOff>
    </xdr:from>
    <xdr:to>
      <xdr:col>45</xdr:col>
      <xdr:colOff>177800</xdr:colOff>
      <xdr:row>39</xdr:row>
      <xdr:rowOff>43879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9842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145034</xdr:rowOff>
    </xdr:from>
    <xdr:to>
      <xdr:col>41</xdr:col>
      <xdr:colOff>50800</xdr:colOff>
      <xdr:row>39</xdr:row>
      <xdr:rowOff>11874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60134"/>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164529</xdr:rowOff>
    </xdr:from>
    <xdr:to>
      <xdr:col>55</xdr:col>
      <xdr:colOff>50800</xdr:colOff>
      <xdr:row>39</xdr:row>
      <xdr:rowOff>94679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79456</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85806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164529</xdr:rowOff>
    </xdr:from>
    <xdr:to>
      <xdr:col>46</xdr:col>
      <xdr:colOff>38100</xdr:colOff>
      <xdr:row>39</xdr:row>
      <xdr:rowOff>94679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85806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132524</xdr:rowOff>
    </xdr:from>
    <xdr:to>
      <xdr:col>41</xdr:col>
      <xdr:colOff>101600</xdr:colOff>
      <xdr:row>39</xdr:row>
      <xdr:rowOff>62674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53801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94234</xdr:rowOff>
    </xdr:from>
    <xdr:to>
      <xdr:col>36</xdr:col>
      <xdr:colOff>165100</xdr:colOff>
      <xdr:row>39</xdr:row>
      <xdr:rowOff>24384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15511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158380</xdr:rowOff>
    </xdr:from>
    <xdr:to>
      <xdr:col>55</xdr:col>
      <xdr:colOff>0</xdr:colOff>
      <xdr:row>57</xdr:row>
      <xdr:rowOff>39203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59580"/>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39203</xdr:rowOff>
    </xdr:from>
    <xdr:to>
      <xdr:col>50</xdr:col>
      <xdr:colOff>114300</xdr:colOff>
      <xdr:row>58</xdr:row>
      <xdr:rowOff>5327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11853"/>
          <a:ext cx="889000" cy="1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5327</xdr:rowOff>
    </xdr:from>
    <xdr:to>
      <xdr:col>45</xdr:col>
      <xdr:colOff>177800</xdr:colOff>
      <xdr:row>58</xdr:row>
      <xdr:rowOff>14721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49427"/>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151228</xdr:rowOff>
    </xdr:from>
    <xdr:to>
      <xdr:col>41</xdr:col>
      <xdr:colOff>50800</xdr:colOff>
      <xdr:row>58</xdr:row>
      <xdr:rowOff>14721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580978"/>
          <a:ext cx="889000" cy="3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107580</xdr:rowOff>
    </xdr:from>
    <xdr:to>
      <xdr:col>55</xdr:col>
      <xdr:colOff>50800</xdr:colOff>
      <xdr:row>57</xdr:row>
      <xdr:rowOff>37730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130457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159853</xdr:rowOff>
    </xdr:from>
    <xdr:to>
      <xdr:col>50</xdr:col>
      <xdr:colOff>165100</xdr:colOff>
      <xdr:row>57</xdr:row>
      <xdr:rowOff>90003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81130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125977</xdr:rowOff>
    </xdr:from>
    <xdr:to>
      <xdr:col>46</xdr:col>
      <xdr:colOff>38100</xdr:colOff>
      <xdr:row>58</xdr:row>
      <xdr:rowOff>56127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135371</xdr:rowOff>
    </xdr:from>
    <xdr:to>
      <xdr:col>41</xdr:col>
      <xdr:colOff>101600</xdr:colOff>
      <xdr:row>58</xdr:row>
      <xdr:rowOff>65521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56648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100428</xdr:rowOff>
    </xdr:from>
    <xdr:to>
      <xdr:col>36</xdr:col>
      <xdr:colOff>165100</xdr:colOff>
      <xdr:row>56</xdr:row>
      <xdr:rowOff>30578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47105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30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92059</xdr:rowOff>
    </xdr:from>
    <xdr:to>
      <xdr:col>55</xdr:col>
      <xdr:colOff>0</xdr:colOff>
      <xdr:row>77</xdr:row>
      <xdr:rowOff>135860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93709"/>
          <a:ext cx="838200" cy="4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85979</xdr:rowOff>
    </xdr:from>
    <xdr:to>
      <xdr:col>50</xdr:col>
      <xdr:colOff>114300</xdr:colOff>
      <xdr:row>77</xdr:row>
      <xdr:rowOff>92059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87629"/>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78915</xdr:rowOff>
    </xdr:from>
    <xdr:to>
      <xdr:col>45</xdr:col>
      <xdr:colOff>177800</xdr:colOff>
      <xdr:row>77</xdr:row>
      <xdr:rowOff>85979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8056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78298</xdr:rowOff>
    </xdr:from>
    <xdr:to>
      <xdr:col>41</xdr:col>
      <xdr:colOff>50800</xdr:colOff>
      <xdr:row>77</xdr:row>
      <xdr:rowOff>78915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7994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85060</xdr:rowOff>
    </xdr:from>
    <xdr:to>
      <xdr:col>55</xdr:col>
      <xdr:colOff>50800</xdr:colOff>
      <xdr:row>78</xdr:row>
      <xdr:rowOff>15210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63487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41259</xdr:rowOff>
    </xdr:from>
    <xdr:to>
      <xdr:col>50</xdr:col>
      <xdr:colOff>165100</xdr:colOff>
      <xdr:row>77</xdr:row>
      <xdr:rowOff>142859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133986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3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35179</xdr:rowOff>
    </xdr:from>
    <xdr:to>
      <xdr:col>46</xdr:col>
      <xdr:colOff>38100</xdr:colOff>
      <xdr:row>77</xdr:row>
      <xdr:rowOff>136779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127906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28115</xdr:rowOff>
    </xdr:from>
    <xdr:to>
      <xdr:col>41</xdr:col>
      <xdr:colOff>101600</xdr:colOff>
      <xdr:row>77</xdr:row>
      <xdr:rowOff>129715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120842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27498</xdr:rowOff>
    </xdr:from>
    <xdr:to>
      <xdr:col>36</xdr:col>
      <xdr:colOff>165100</xdr:colOff>
      <xdr:row>77</xdr:row>
      <xdr:rowOff>129098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120225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3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31384</xdr:rowOff>
    </xdr:from>
    <xdr:to>
      <xdr:col>55</xdr:col>
      <xdr:colOff>0</xdr:colOff>
      <xdr:row>98</xdr:row>
      <xdr:rowOff>53459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33484"/>
          <a:ext cx="838200" cy="2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53459</xdr:rowOff>
    </xdr:from>
    <xdr:to>
      <xdr:col>50</xdr:col>
      <xdr:colOff>114300</xdr:colOff>
      <xdr:row>98</xdr:row>
      <xdr:rowOff>54798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5555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19141</xdr:rowOff>
    </xdr:from>
    <xdr:to>
      <xdr:col>45</xdr:col>
      <xdr:colOff>177800</xdr:colOff>
      <xdr:row>98</xdr:row>
      <xdr:rowOff>54798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21241"/>
          <a:ext cx="8890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19141</xdr:rowOff>
    </xdr:from>
    <xdr:to>
      <xdr:col>41</xdr:col>
      <xdr:colOff>50800</xdr:colOff>
      <xdr:row>98</xdr:row>
      <xdr:rowOff>20935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21241"/>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152034</xdr:rowOff>
    </xdr:from>
    <xdr:to>
      <xdr:col>55</xdr:col>
      <xdr:colOff>50800</xdr:colOff>
      <xdr:row>98</xdr:row>
      <xdr:rowOff>82184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2659</xdr:rowOff>
    </xdr:from>
    <xdr:to>
      <xdr:col>50</xdr:col>
      <xdr:colOff>165100</xdr:colOff>
      <xdr:row>98</xdr:row>
      <xdr:rowOff>104259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95386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3998</xdr:rowOff>
    </xdr:from>
    <xdr:to>
      <xdr:col>46</xdr:col>
      <xdr:colOff>38100</xdr:colOff>
      <xdr:row>98</xdr:row>
      <xdr:rowOff>105598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96725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139791</xdr:rowOff>
    </xdr:from>
    <xdr:to>
      <xdr:col>41</xdr:col>
      <xdr:colOff>101600</xdr:colOff>
      <xdr:row>98</xdr:row>
      <xdr:rowOff>69941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141585</xdr:rowOff>
    </xdr:from>
    <xdr:to>
      <xdr:col>36</xdr:col>
      <xdr:colOff>165100</xdr:colOff>
      <xdr:row>98</xdr:row>
      <xdr:rowOff>71735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62862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112611</xdr:rowOff>
    </xdr:from>
    <xdr:to>
      <xdr:col>85</xdr:col>
      <xdr:colOff>127000</xdr:colOff>
      <xdr:row>37</xdr:row>
      <xdr:rowOff>113284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56261"/>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112611</xdr:rowOff>
    </xdr:from>
    <xdr:to>
      <xdr:col>81</xdr:col>
      <xdr:colOff>50800</xdr:colOff>
      <xdr:row>37</xdr:row>
      <xdr:rowOff>114986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56261"/>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114986</xdr:rowOff>
    </xdr:from>
    <xdr:to>
      <xdr:col>76</xdr:col>
      <xdr:colOff>114300</xdr:colOff>
      <xdr:row>37</xdr:row>
      <xdr:rowOff>133820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58636"/>
          <a:ext cx="8890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133820</xdr:rowOff>
    </xdr:from>
    <xdr:to>
      <xdr:col>71</xdr:col>
      <xdr:colOff>177800</xdr:colOff>
      <xdr:row>37</xdr:row>
      <xdr:rowOff>155601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77470"/>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62484</xdr:rowOff>
    </xdr:from>
    <xdr:to>
      <xdr:col>85</xdr:col>
      <xdr:colOff>177800</xdr:colOff>
      <xdr:row>37</xdr:row>
      <xdr:rowOff>164085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148861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61811</xdr:rowOff>
    </xdr:from>
    <xdr:to>
      <xdr:col>81</xdr:col>
      <xdr:colOff>101600</xdr:colOff>
      <xdr:row>37</xdr:row>
      <xdr:rowOff>163411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154538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64186</xdr:rowOff>
    </xdr:from>
    <xdr:to>
      <xdr:col>76</xdr:col>
      <xdr:colOff>165100</xdr:colOff>
      <xdr:row>37</xdr:row>
      <xdr:rowOff>165785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7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156913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83020</xdr:rowOff>
    </xdr:from>
    <xdr:to>
      <xdr:col>72</xdr:col>
      <xdr:colOff>38100</xdr:colOff>
      <xdr:row>38</xdr:row>
      <xdr:rowOff>13170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104801</xdr:rowOff>
    </xdr:from>
    <xdr:to>
      <xdr:col>67</xdr:col>
      <xdr:colOff>101600</xdr:colOff>
      <xdr:row>38</xdr:row>
      <xdr:rowOff>34951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148041</xdr:rowOff>
    </xdr:from>
    <xdr:to>
      <xdr:col>85</xdr:col>
      <xdr:colOff>126364</xdr:colOff>
      <xdr:row>58</xdr:row>
      <xdr:rowOff>58952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1991"/>
          <a:ext cx="1269" cy="1111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62779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58952</xdr:rowOff>
    </xdr:from>
    <xdr:to>
      <xdr:col>86</xdr:col>
      <xdr:colOff>25400</xdr:colOff>
      <xdr:row>58</xdr:row>
      <xdr:rowOff>58952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0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94718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148041</xdr:rowOff>
    </xdr:from>
    <xdr:to>
      <xdr:col>86</xdr:col>
      <xdr:colOff>25400</xdr:colOff>
      <xdr:row>51</xdr:row>
      <xdr:rowOff>148041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98951</xdr:rowOff>
    </xdr:from>
    <xdr:to>
      <xdr:col>85</xdr:col>
      <xdr:colOff>127000</xdr:colOff>
      <xdr:row>57</xdr:row>
      <xdr:rowOff>163592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71601"/>
          <a:ext cx="838200" cy="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10305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11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158878</xdr:rowOff>
    </xdr:from>
    <xdr:to>
      <xdr:col>85</xdr:col>
      <xdr:colOff>177800</xdr:colOff>
      <xdr:row>57</xdr:row>
      <xdr:rowOff>89028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98951</xdr:rowOff>
    </xdr:from>
    <xdr:to>
      <xdr:col>81</xdr:col>
      <xdr:colOff>50800</xdr:colOff>
      <xdr:row>57</xdr:row>
      <xdr:rowOff>103196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7160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160073</xdr:rowOff>
    </xdr:from>
    <xdr:to>
      <xdr:col>81</xdr:col>
      <xdr:colOff>101600</xdr:colOff>
      <xdr:row>57</xdr:row>
      <xdr:rowOff>90223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106750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103196</xdr:rowOff>
    </xdr:from>
    <xdr:to>
      <xdr:col>76</xdr:col>
      <xdr:colOff>114300</xdr:colOff>
      <xdr:row>57</xdr:row>
      <xdr:rowOff>139694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75846"/>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16218</xdr:rowOff>
    </xdr:from>
    <xdr:to>
      <xdr:col>76</xdr:col>
      <xdr:colOff>165100</xdr:colOff>
      <xdr:row>57</xdr:row>
      <xdr:rowOff>117818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134345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133704</xdr:rowOff>
    </xdr:from>
    <xdr:to>
      <xdr:col>71</xdr:col>
      <xdr:colOff>177800</xdr:colOff>
      <xdr:row>57</xdr:row>
      <xdr:rowOff>139694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706204"/>
          <a:ext cx="889000" cy="120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161654</xdr:rowOff>
    </xdr:from>
    <xdr:to>
      <xdr:col>72</xdr:col>
      <xdr:colOff>38100</xdr:colOff>
      <xdr:row>57</xdr:row>
      <xdr:rowOff>91804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108331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140420</xdr:rowOff>
    </xdr:from>
    <xdr:to>
      <xdr:col>67</xdr:col>
      <xdr:colOff>101600</xdr:colOff>
      <xdr:row>57</xdr:row>
      <xdr:rowOff>70570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61697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112792</xdr:rowOff>
    </xdr:from>
    <xdr:to>
      <xdr:col>85</xdr:col>
      <xdr:colOff>177800</xdr:colOff>
      <xdr:row>58</xdr:row>
      <xdr:rowOff>42942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27719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48151</xdr:rowOff>
    </xdr:from>
    <xdr:to>
      <xdr:col>81</xdr:col>
      <xdr:colOff>101600</xdr:colOff>
      <xdr:row>57</xdr:row>
      <xdr:rowOff>149751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140878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52396</xdr:rowOff>
    </xdr:from>
    <xdr:to>
      <xdr:col>76</xdr:col>
      <xdr:colOff>165100</xdr:colOff>
      <xdr:row>57</xdr:row>
      <xdr:rowOff>153996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145123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88894</xdr:rowOff>
    </xdr:from>
    <xdr:to>
      <xdr:col>72</xdr:col>
      <xdr:colOff>38100</xdr:colOff>
      <xdr:row>58</xdr:row>
      <xdr:rowOff>19044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82904</xdr:rowOff>
    </xdr:from>
    <xdr:to>
      <xdr:col>67</xdr:col>
      <xdr:colOff>101600</xdr:colOff>
      <xdr:row>51</xdr:row>
      <xdr:rowOff>13054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6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29581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4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156426</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9526"/>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105626</xdr:rowOff>
    </xdr:from>
    <xdr:to>
      <xdr:col>85</xdr:col>
      <xdr:colOff>177800</xdr:colOff>
      <xdr:row>79</xdr:row>
      <xdr:rowOff>35776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20553</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151518</xdr:rowOff>
    </xdr:from>
    <xdr:to>
      <xdr:col>85</xdr:col>
      <xdr:colOff>127000</xdr:colOff>
      <xdr:row>98</xdr:row>
      <xdr:rowOff>9261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82168"/>
          <a:ext cx="8382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9261</xdr:rowOff>
    </xdr:from>
    <xdr:to>
      <xdr:col>81</xdr:col>
      <xdr:colOff>50800</xdr:colOff>
      <xdr:row>98</xdr:row>
      <xdr:rowOff>17041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11361"/>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150406</xdr:rowOff>
    </xdr:from>
    <xdr:to>
      <xdr:col>76</xdr:col>
      <xdr:colOff>114300</xdr:colOff>
      <xdr:row>98</xdr:row>
      <xdr:rowOff>17041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81056"/>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150406</xdr:rowOff>
    </xdr:from>
    <xdr:to>
      <xdr:col>71</xdr:col>
      <xdr:colOff>177800</xdr:colOff>
      <xdr:row>97</xdr:row>
      <xdr:rowOff>150833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81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100718</xdr:rowOff>
    </xdr:from>
    <xdr:to>
      <xdr:col>85</xdr:col>
      <xdr:colOff>177800</xdr:colOff>
      <xdr:row>98</xdr:row>
      <xdr:rowOff>30868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15645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129911</xdr:rowOff>
    </xdr:from>
    <xdr:to>
      <xdr:col>81</xdr:col>
      <xdr:colOff>101600</xdr:colOff>
      <xdr:row>98</xdr:row>
      <xdr:rowOff>60061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51188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137691</xdr:rowOff>
    </xdr:from>
    <xdr:to>
      <xdr:col>76</xdr:col>
      <xdr:colOff>165100</xdr:colOff>
      <xdr:row>98</xdr:row>
      <xdr:rowOff>67841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58968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99606</xdr:rowOff>
    </xdr:from>
    <xdr:to>
      <xdr:col>72</xdr:col>
      <xdr:colOff>38100</xdr:colOff>
      <xdr:row>98</xdr:row>
      <xdr:rowOff>29756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20883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100033</xdr:rowOff>
    </xdr:from>
    <xdr:to>
      <xdr:col>67</xdr:col>
      <xdr:colOff>101600</xdr:colOff>
      <xdr:row>98</xdr:row>
      <xdr:rowOff>30183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21310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住民一人当たりのコストで見ると農林水産業費を除くすべての項目で類似団体平均を下回っている。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農林水産業費の増加は、土地改良事業費及び甘楽ふるさと館浴場改修工事費の皆増が主な要因である。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その他、継続している甘楽</a:t>
          </a:r>
          <a:r>
            <a:rPr kumimoji="1" lang="en-US" altLang="ja-JP" sz="1300">
              <a:latin typeface="ＭＳ Ｐゴシック" panose="020B0600070205080204" pitchFamily="50" charset="-128"/>
              <a:ea typeface="ＭＳ Ｐゴシック" panose="020B0600070205080204" pitchFamily="50" charset="-128"/>
            </a:rPr>
            <a:t>PA</a:t>
          </a:r>
          <a:r>
            <a:rPr kumimoji="1" lang="ja-JP" altLang="en-US" sz="1300">
              <a:latin typeface="ＭＳ Ｐゴシック" panose="020B0600070205080204" pitchFamily="50" charset="-128"/>
              <a:ea typeface="ＭＳ Ｐゴシック" panose="020B0600070205080204" pitchFamily="50" charset="-128"/>
            </a:rPr>
            <a:t>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整備事業、織田公公園整備事業の事業費増加により、土木費も増加傾向にあるが町の主要事業であることから、適正な財源確保を行うことで計画的な予算措置に努めている。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後半に突入した甘楽町第５次総合計画に基づき、社会環境の変化に対応しながら実施事業を進めていく。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町では財政の健全化を進めてきたことから、近年は財政調整基金の残高が減少せずほぼ横ばいで推移しており、標準財政規模に対する割合は４０％以上であることから、緊急の財政出動にも十分耐えられる状況となっている。近年は実質収支額も５～６％程度で概ね適正に推移しており、引き続き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５年間は、一般会計、水道事業会計、その他特別会計の全てにおいて黒字であることから、適正な財政運営ができている。中でも水道事業会計の黒字額が継続して高い水準で推移しているが、施設の老朽化により大規模改修が予定されているため、今後は予断を許さ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その他特別会計においても黒字での推移となっているが、一般会計からの繰出金に依存している部分があることから、今後も繰出基準外の繰出金について抑制に努めていく必要がある。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861;&#21152;&#20998;&#35519;&#26619;/&#12304;&#36001;&#25919;&#29366;&#27841;&#36039;&#26009;&#38598;&#12305;_103845_&#29976;&#2700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60.6</v>
          </cell>
          <cell r="BX51">
            <v>51.6</v>
          </cell>
          <cell r="CF51">
            <v>43.7</v>
          </cell>
          <cell r="CN51">
            <v>35.5</v>
          </cell>
          <cell r="CV51">
            <v>32.1</v>
          </cell>
        </row>
        <row r="53">
          <cell r="BP53">
            <v>50</v>
          </cell>
          <cell r="BX53">
            <v>54.5</v>
          </cell>
          <cell r="CF53">
            <v>56.3</v>
          </cell>
          <cell r="CN53">
            <v>58</v>
          </cell>
          <cell r="CV53">
            <v>59.3</v>
          </cell>
        </row>
        <row r="55">
          <cell r="AN55" t="str">
            <v>類似団体内平均値</v>
          </cell>
          <cell r="BP55">
            <v>20.2</v>
          </cell>
          <cell r="BX55">
            <v>38.5</v>
          </cell>
          <cell r="CF55">
            <v>32.799999999999997</v>
          </cell>
          <cell r="CN55">
            <v>20.9</v>
          </cell>
          <cell r="CV55">
            <v>21</v>
          </cell>
        </row>
        <row r="57">
          <cell r="BP57">
            <v>55.8</v>
          </cell>
          <cell r="BX57">
            <v>57.6</v>
          </cell>
          <cell r="CF57">
            <v>58.9</v>
          </cell>
          <cell r="CN57">
            <v>60.5</v>
          </cell>
          <cell r="CV57">
            <v>61.2</v>
          </cell>
        </row>
        <row r="72">
          <cell r="BP72" t="str">
            <v>H27</v>
          </cell>
          <cell r="BX72" t="str">
            <v>H28</v>
          </cell>
          <cell r="CF72" t="str">
            <v>H29</v>
          </cell>
          <cell r="CN72" t="str">
            <v>H30</v>
          </cell>
          <cell r="CV72" t="str">
            <v>R01</v>
          </cell>
        </row>
        <row r="73">
          <cell r="AN73" t="str">
            <v>当該団体値</v>
          </cell>
          <cell r="BP73">
            <v>60.6</v>
          </cell>
          <cell r="BX73">
            <v>51.6</v>
          </cell>
          <cell r="CF73">
            <v>43.7</v>
          </cell>
          <cell r="CN73">
            <v>35.5</v>
          </cell>
          <cell r="CV73">
            <v>32.1</v>
          </cell>
        </row>
        <row r="75">
          <cell r="BP75">
            <v>8.6</v>
          </cell>
          <cell r="BX75">
            <v>7.8</v>
          </cell>
          <cell r="CF75">
            <v>7</v>
          </cell>
          <cell r="CN75">
            <v>6.5</v>
          </cell>
          <cell r="CV75">
            <v>6.5</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07" t="s">
        <v>82</v>
      </c>
      <c r="C3" s="608"/>
      <c r="D3" s="608"/>
      <c r="E3" s="609"/>
      <c r="F3" s="609"/>
      <c r="G3" s="609"/>
      <c r="H3" s="609"/>
      <c r="I3" s="609"/>
      <c r="J3" s="609"/>
      <c r="K3" s="609"/>
      <c r="L3" s="609" t="s">
        <v>83</v>
      </c>
      <c r="M3" s="609"/>
      <c r="N3" s="609"/>
      <c r="O3" s="609"/>
      <c r="P3" s="609"/>
      <c r="Q3" s="609"/>
      <c r="R3" s="612"/>
      <c r="S3" s="612"/>
      <c r="T3" s="612"/>
      <c r="U3" s="612"/>
      <c r="V3" s="613"/>
      <c r="W3" s="503" t="s">
        <v>84</v>
      </c>
      <c r="X3" s="504"/>
      <c r="Y3" s="504"/>
      <c r="Z3" s="504"/>
      <c r="AA3" s="504"/>
      <c r="AB3" s="608"/>
      <c r="AC3" s="612" t="s">
        <v>85</v>
      </c>
      <c r="AD3" s="504"/>
      <c r="AE3" s="504"/>
      <c r="AF3" s="504"/>
      <c r="AG3" s="504"/>
      <c r="AH3" s="504"/>
      <c r="AI3" s="504"/>
      <c r="AJ3" s="504"/>
      <c r="AK3" s="504"/>
      <c r="AL3" s="574"/>
      <c r="AM3" s="503" t="s">
        <v>86</v>
      </c>
      <c r="AN3" s="504"/>
      <c r="AO3" s="504"/>
      <c r="AP3" s="504"/>
      <c r="AQ3" s="504"/>
      <c r="AR3" s="504"/>
      <c r="AS3" s="504"/>
      <c r="AT3" s="504"/>
      <c r="AU3" s="504"/>
      <c r="AV3" s="504"/>
      <c r="AW3" s="504"/>
      <c r="AX3" s="574"/>
      <c r="AY3" s="566" t="s">
        <v>1</v>
      </c>
      <c r="AZ3" s="567"/>
      <c r="BA3" s="567"/>
      <c r="BB3" s="567"/>
      <c r="BC3" s="567"/>
      <c r="BD3" s="567"/>
      <c r="BE3" s="567"/>
      <c r="BF3" s="567"/>
      <c r="BG3" s="567"/>
      <c r="BH3" s="567"/>
      <c r="BI3" s="567"/>
      <c r="BJ3" s="567"/>
      <c r="BK3" s="567"/>
      <c r="BL3" s="567"/>
      <c r="BM3" s="616"/>
      <c r="BN3" s="503" t="s">
        <v>87</v>
      </c>
      <c r="BO3" s="504"/>
      <c r="BP3" s="504"/>
      <c r="BQ3" s="504"/>
      <c r="BR3" s="504"/>
      <c r="BS3" s="504"/>
      <c r="BT3" s="504"/>
      <c r="BU3" s="574"/>
      <c r="BV3" s="503" t="s">
        <v>88</v>
      </c>
      <c r="BW3" s="504"/>
      <c r="BX3" s="504"/>
      <c r="BY3" s="504"/>
      <c r="BZ3" s="504"/>
      <c r="CA3" s="504"/>
      <c r="CB3" s="504"/>
      <c r="CC3" s="574"/>
      <c r="CD3" s="566" t="s">
        <v>1</v>
      </c>
      <c r="CE3" s="567"/>
      <c r="CF3" s="567"/>
      <c r="CG3" s="567"/>
      <c r="CH3" s="567"/>
      <c r="CI3" s="567"/>
      <c r="CJ3" s="567"/>
      <c r="CK3" s="567"/>
      <c r="CL3" s="567"/>
      <c r="CM3" s="567"/>
      <c r="CN3" s="567"/>
      <c r="CO3" s="567"/>
      <c r="CP3" s="567"/>
      <c r="CQ3" s="567"/>
      <c r="CR3" s="567"/>
      <c r="CS3" s="616"/>
      <c r="CT3" s="503" t="s">
        <v>89</v>
      </c>
      <c r="CU3" s="504"/>
      <c r="CV3" s="504"/>
      <c r="CW3" s="504"/>
      <c r="CX3" s="504"/>
      <c r="CY3" s="504"/>
      <c r="CZ3" s="504"/>
      <c r="DA3" s="574"/>
      <c r="DB3" s="503" t="s">
        <v>90</v>
      </c>
      <c r="DC3" s="504"/>
      <c r="DD3" s="504"/>
      <c r="DE3" s="504"/>
      <c r="DF3" s="504"/>
      <c r="DG3" s="504"/>
      <c r="DH3" s="504"/>
      <c r="DI3" s="574"/>
      <c r="DJ3" s="182"/>
      <c r="DK3" s="182"/>
      <c r="DL3" s="182"/>
      <c r="DM3" s="182"/>
      <c r="DN3" s="182"/>
      <c r="DO3" s="182"/>
    </row>
    <row r="4" spans="1:119" ht="18.75" customHeight="1" x14ac:dyDescent="0.15">
      <c r="A4" s="183"/>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0"/>
      <c r="AO4" s="440"/>
      <c r="AP4" s="440"/>
      <c r="AQ4" s="440"/>
      <c r="AR4" s="440"/>
      <c r="AS4" s="440"/>
      <c r="AT4" s="440"/>
      <c r="AU4" s="440"/>
      <c r="AV4" s="440"/>
      <c r="AW4" s="440"/>
      <c r="AX4" s="615"/>
      <c r="AY4" s="416" t="s">
        <v>91</v>
      </c>
      <c r="AZ4" s="417"/>
      <c r="BA4" s="417"/>
      <c r="BB4" s="417"/>
      <c r="BC4" s="417"/>
      <c r="BD4" s="417"/>
      <c r="BE4" s="417"/>
      <c r="BF4" s="417"/>
      <c r="BG4" s="417"/>
      <c r="BH4" s="417"/>
      <c r="BI4" s="417"/>
      <c r="BJ4" s="417"/>
      <c r="BK4" s="417"/>
      <c r="BL4" s="417"/>
      <c r="BM4" s="418"/>
      <c r="BN4" s="419">
        <v>5423698</v>
      </c>
      <c r="BO4" s="420"/>
      <c r="BP4" s="420"/>
      <c r="BQ4" s="420"/>
      <c r="BR4" s="420"/>
      <c r="BS4" s="420"/>
      <c r="BT4" s="420"/>
      <c r="BU4" s="421"/>
      <c r="BV4" s="419">
        <v>5173868</v>
      </c>
      <c r="BW4" s="420"/>
      <c r="BX4" s="420"/>
      <c r="BY4" s="420"/>
      <c r="BZ4" s="420"/>
      <c r="CA4" s="420"/>
      <c r="CB4" s="420"/>
      <c r="CC4" s="421"/>
      <c r="CD4" s="600" t="s">
        <v>92</v>
      </c>
      <c r="CE4" s="601"/>
      <c r="CF4" s="601"/>
      <c r="CG4" s="601"/>
      <c r="CH4" s="601"/>
      <c r="CI4" s="601"/>
      <c r="CJ4" s="601"/>
      <c r="CK4" s="601"/>
      <c r="CL4" s="601"/>
      <c r="CM4" s="601"/>
      <c r="CN4" s="601"/>
      <c r="CO4" s="601"/>
      <c r="CP4" s="601"/>
      <c r="CQ4" s="601"/>
      <c r="CR4" s="601"/>
      <c r="CS4" s="602"/>
      <c r="CT4" s="603">
        <v>5</v>
      </c>
      <c r="CU4" s="604"/>
      <c r="CV4" s="604"/>
      <c r="CW4" s="604"/>
      <c r="CX4" s="604"/>
      <c r="CY4" s="604"/>
      <c r="CZ4" s="604"/>
      <c r="DA4" s="605"/>
      <c r="DB4" s="603">
        <v>6</v>
      </c>
      <c r="DC4" s="604"/>
      <c r="DD4" s="604"/>
      <c r="DE4" s="604"/>
      <c r="DF4" s="604"/>
      <c r="DG4" s="604"/>
      <c r="DH4" s="604"/>
      <c r="DI4" s="605"/>
      <c r="DJ4" s="182"/>
      <c r="DK4" s="182"/>
      <c r="DL4" s="182"/>
      <c r="DM4" s="182"/>
      <c r="DN4" s="182"/>
      <c r="DO4" s="182"/>
    </row>
    <row r="5" spans="1:119" ht="18.75" customHeight="1" x14ac:dyDescent="0.15">
      <c r="A5" s="183"/>
      <c r="B5" s="610"/>
      <c r="C5" s="441"/>
      <c r="D5" s="441"/>
      <c r="E5" s="611"/>
      <c r="F5" s="611"/>
      <c r="G5" s="611"/>
      <c r="H5" s="611"/>
      <c r="I5" s="611"/>
      <c r="J5" s="611"/>
      <c r="K5" s="611"/>
      <c r="L5" s="611"/>
      <c r="M5" s="611"/>
      <c r="N5" s="611"/>
      <c r="O5" s="611"/>
      <c r="P5" s="611"/>
      <c r="Q5" s="611"/>
      <c r="R5" s="439"/>
      <c r="S5" s="439"/>
      <c r="T5" s="439"/>
      <c r="U5" s="439"/>
      <c r="V5" s="614"/>
      <c r="W5" s="530"/>
      <c r="X5" s="440"/>
      <c r="Y5" s="440"/>
      <c r="Z5" s="440"/>
      <c r="AA5" s="440"/>
      <c r="AB5" s="441"/>
      <c r="AC5" s="439"/>
      <c r="AD5" s="440"/>
      <c r="AE5" s="440"/>
      <c r="AF5" s="440"/>
      <c r="AG5" s="440"/>
      <c r="AH5" s="440"/>
      <c r="AI5" s="440"/>
      <c r="AJ5" s="440"/>
      <c r="AK5" s="440"/>
      <c r="AL5" s="615"/>
      <c r="AM5" s="493" t="s">
        <v>93</v>
      </c>
      <c r="AN5" s="398"/>
      <c r="AO5" s="398"/>
      <c r="AP5" s="398"/>
      <c r="AQ5" s="398"/>
      <c r="AR5" s="398"/>
      <c r="AS5" s="398"/>
      <c r="AT5" s="399"/>
      <c r="AU5" s="481" t="s">
        <v>94</v>
      </c>
      <c r="AV5" s="482"/>
      <c r="AW5" s="482"/>
      <c r="AX5" s="482"/>
      <c r="AY5" s="404" t="s">
        <v>95</v>
      </c>
      <c r="AZ5" s="405"/>
      <c r="BA5" s="405"/>
      <c r="BB5" s="405"/>
      <c r="BC5" s="405"/>
      <c r="BD5" s="405"/>
      <c r="BE5" s="405"/>
      <c r="BF5" s="405"/>
      <c r="BG5" s="405"/>
      <c r="BH5" s="405"/>
      <c r="BI5" s="405"/>
      <c r="BJ5" s="405"/>
      <c r="BK5" s="405"/>
      <c r="BL5" s="405"/>
      <c r="BM5" s="406"/>
      <c r="BN5" s="424">
        <v>5170111</v>
      </c>
      <c r="BO5" s="425"/>
      <c r="BP5" s="425"/>
      <c r="BQ5" s="425"/>
      <c r="BR5" s="425"/>
      <c r="BS5" s="425"/>
      <c r="BT5" s="425"/>
      <c r="BU5" s="426"/>
      <c r="BV5" s="424">
        <v>4943293</v>
      </c>
      <c r="BW5" s="425"/>
      <c r="BX5" s="425"/>
      <c r="BY5" s="425"/>
      <c r="BZ5" s="425"/>
      <c r="CA5" s="425"/>
      <c r="CB5" s="425"/>
      <c r="CC5" s="426"/>
      <c r="CD5" s="433" t="s">
        <v>96</v>
      </c>
      <c r="CE5" s="434"/>
      <c r="CF5" s="434"/>
      <c r="CG5" s="434"/>
      <c r="CH5" s="434"/>
      <c r="CI5" s="434"/>
      <c r="CJ5" s="434"/>
      <c r="CK5" s="434"/>
      <c r="CL5" s="434"/>
      <c r="CM5" s="434"/>
      <c r="CN5" s="434"/>
      <c r="CO5" s="434"/>
      <c r="CP5" s="434"/>
      <c r="CQ5" s="434"/>
      <c r="CR5" s="434"/>
      <c r="CS5" s="435"/>
      <c r="CT5" s="394">
        <v>85.1</v>
      </c>
      <c r="CU5" s="395"/>
      <c r="CV5" s="395"/>
      <c r="CW5" s="395"/>
      <c r="CX5" s="395"/>
      <c r="CY5" s="395"/>
      <c r="CZ5" s="395"/>
      <c r="DA5" s="396"/>
      <c r="DB5" s="394">
        <v>86.9</v>
      </c>
      <c r="DC5" s="395"/>
      <c r="DD5" s="395"/>
      <c r="DE5" s="395"/>
      <c r="DF5" s="395"/>
      <c r="DG5" s="395"/>
      <c r="DH5" s="395"/>
      <c r="DI5" s="396"/>
      <c r="DJ5" s="182"/>
      <c r="DK5" s="182"/>
      <c r="DL5" s="182"/>
      <c r="DM5" s="182"/>
      <c r="DN5" s="182"/>
      <c r="DO5" s="182"/>
    </row>
    <row r="6" spans="1:119" ht="18.75" customHeight="1" x14ac:dyDescent="0.15">
      <c r="A6" s="183"/>
      <c r="B6" s="580" t="s">
        <v>97</v>
      </c>
      <c r="C6" s="438"/>
      <c r="D6" s="438"/>
      <c r="E6" s="581"/>
      <c r="F6" s="581"/>
      <c r="G6" s="581"/>
      <c r="H6" s="581"/>
      <c r="I6" s="581"/>
      <c r="J6" s="581"/>
      <c r="K6" s="581"/>
      <c r="L6" s="581" t="s">
        <v>98</v>
      </c>
      <c r="M6" s="581"/>
      <c r="N6" s="581"/>
      <c r="O6" s="581"/>
      <c r="P6" s="581"/>
      <c r="Q6" s="581"/>
      <c r="R6" s="462"/>
      <c r="S6" s="462"/>
      <c r="T6" s="462"/>
      <c r="U6" s="462"/>
      <c r="V6" s="587"/>
      <c r="W6" s="515" t="s">
        <v>99</v>
      </c>
      <c r="X6" s="437"/>
      <c r="Y6" s="437"/>
      <c r="Z6" s="437"/>
      <c r="AA6" s="437"/>
      <c r="AB6" s="438"/>
      <c r="AC6" s="592" t="s">
        <v>100</v>
      </c>
      <c r="AD6" s="593"/>
      <c r="AE6" s="593"/>
      <c r="AF6" s="593"/>
      <c r="AG6" s="593"/>
      <c r="AH6" s="593"/>
      <c r="AI6" s="593"/>
      <c r="AJ6" s="593"/>
      <c r="AK6" s="593"/>
      <c r="AL6" s="594"/>
      <c r="AM6" s="493" t="s">
        <v>101</v>
      </c>
      <c r="AN6" s="398"/>
      <c r="AO6" s="398"/>
      <c r="AP6" s="398"/>
      <c r="AQ6" s="398"/>
      <c r="AR6" s="398"/>
      <c r="AS6" s="398"/>
      <c r="AT6" s="399"/>
      <c r="AU6" s="481" t="s">
        <v>94</v>
      </c>
      <c r="AV6" s="482"/>
      <c r="AW6" s="482"/>
      <c r="AX6" s="482"/>
      <c r="AY6" s="404" t="s">
        <v>102</v>
      </c>
      <c r="AZ6" s="405"/>
      <c r="BA6" s="405"/>
      <c r="BB6" s="405"/>
      <c r="BC6" s="405"/>
      <c r="BD6" s="405"/>
      <c r="BE6" s="405"/>
      <c r="BF6" s="405"/>
      <c r="BG6" s="405"/>
      <c r="BH6" s="405"/>
      <c r="BI6" s="405"/>
      <c r="BJ6" s="405"/>
      <c r="BK6" s="405"/>
      <c r="BL6" s="405"/>
      <c r="BM6" s="406"/>
      <c r="BN6" s="424">
        <v>253587</v>
      </c>
      <c r="BO6" s="425"/>
      <c r="BP6" s="425"/>
      <c r="BQ6" s="425"/>
      <c r="BR6" s="425"/>
      <c r="BS6" s="425"/>
      <c r="BT6" s="425"/>
      <c r="BU6" s="426"/>
      <c r="BV6" s="424">
        <v>230575</v>
      </c>
      <c r="BW6" s="425"/>
      <c r="BX6" s="425"/>
      <c r="BY6" s="425"/>
      <c r="BZ6" s="425"/>
      <c r="CA6" s="425"/>
      <c r="CB6" s="425"/>
      <c r="CC6" s="426"/>
      <c r="CD6" s="433" t="s">
        <v>103</v>
      </c>
      <c r="CE6" s="434"/>
      <c r="CF6" s="434"/>
      <c r="CG6" s="434"/>
      <c r="CH6" s="434"/>
      <c r="CI6" s="434"/>
      <c r="CJ6" s="434"/>
      <c r="CK6" s="434"/>
      <c r="CL6" s="434"/>
      <c r="CM6" s="434"/>
      <c r="CN6" s="434"/>
      <c r="CO6" s="434"/>
      <c r="CP6" s="434"/>
      <c r="CQ6" s="434"/>
      <c r="CR6" s="434"/>
      <c r="CS6" s="435"/>
      <c r="CT6" s="577">
        <v>89.1</v>
      </c>
      <c r="CU6" s="578"/>
      <c r="CV6" s="578"/>
      <c r="CW6" s="578"/>
      <c r="CX6" s="578"/>
      <c r="CY6" s="578"/>
      <c r="CZ6" s="578"/>
      <c r="DA6" s="579"/>
      <c r="DB6" s="577">
        <v>91.9</v>
      </c>
      <c r="DC6" s="578"/>
      <c r="DD6" s="578"/>
      <c r="DE6" s="578"/>
      <c r="DF6" s="578"/>
      <c r="DG6" s="578"/>
      <c r="DH6" s="578"/>
      <c r="DI6" s="579"/>
      <c r="DJ6" s="182"/>
      <c r="DK6" s="182"/>
      <c r="DL6" s="182"/>
      <c r="DM6" s="182"/>
      <c r="DN6" s="182"/>
      <c r="DO6" s="182"/>
    </row>
    <row r="7" spans="1:119" ht="18.75" customHeight="1" x14ac:dyDescent="0.15">
      <c r="A7" s="183"/>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104</v>
      </c>
      <c r="AN7" s="398"/>
      <c r="AO7" s="398"/>
      <c r="AP7" s="398"/>
      <c r="AQ7" s="398"/>
      <c r="AR7" s="398"/>
      <c r="AS7" s="398"/>
      <c r="AT7" s="399"/>
      <c r="AU7" s="481" t="s">
        <v>105</v>
      </c>
      <c r="AV7" s="482"/>
      <c r="AW7" s="482"/>
      <c r="AX7" s="482"/>
      <c r="AY7" s="404" t="s">
        <v>106</v>
      </c>
      <c r="AZ7" s="405"/>
      <c r="BA7" s="405"/>
      <c r="BB7" s="405"/>
      <c r="BC7" s="405"/>
      <c r="BD7" s="405"/>
      <c r="BE7" s="405"/>
      <c r="BF7" s="405"/>
      <c r="BG7" s="405"/>
      <c r="BH7" s="405"/>
      <c r="BI7" s="405"/>
      <c r="BJ7" s="405"/>
      <c r="BK7" s="405"/>
      <c r="BL7" s="405"/>
      <c r="BM7" s="406"/>
      <c r="BN7" s="424">
        <v>75996</v>
      </c>
      <c r="BO7" s="425"/>
      <c r="BP7" s="425"/>
      <c r="BQ7" s="425"/>
      <c r="BR7" s="425"/>
      <c r="BS7" s="425"/>
      <c r="BT7" s="425"/>
      <c r="BU7" s="426"/>
      <c r="BV7" s="424">
        <v>16376</v>
      </c>
      <c r="BW7" s="425"/>
      <c r="BX7" s="425"/>
      <c r="BY7" s="425"/>
      <c r="BZ7" s="425"/>
      <c r="CA7" s="425"/>
      <c r="CB7" s="425"/>
      <c r="CC7" s="426"/>
      <c r="CD7" s="433" t="s">
        <v>107</v>
      </c>
      <c r="CE7" s="434"/>
      <c r="CF7" s="434"/>
      <c r="CG7" s="434"/>
      <c r="CH7" s="434"/>
      <c r="CI7" s="434"/>
      <c r="CJ7" s="434"/>
      <c r="CK7" s="434"/>
      <c r="CL7" s="434"/>
      <c r="CM7" s="434"/>
      <c r="CN7" s="434"/>
      <c r="CO7" s="434"/>
      <c r="CP7" s="434"/>
      <c r="CQ7" s="434"/>
      <c r="CR7" s="434"/>
      <c r="CS7" s="435"/>
      <c r="CT7" s="424">
        <v>3563929</v>
      </c>
      <c r="CU7" s="425"/>
      <c r="CV7" s="425"/>
      <c r="CW7" s="425"/>
      <c r="CX7" s="425"/>
      <c r="CY7" s="425"/>
      <c r="CZ7" s="425"/>
      <c r="DA7" s="426"/>
      <c r="DB7" s="424">
        <v>3545065</v>
      </c>
      <c r="DC7" s="425"/>
      <c r="DD7" s="425"/>
      <c r="DE7" s="425"/>
      <c r="DF7" s="425"/>
      <c r="DG7" s="425"/>
      <c r="DH7" s="425"/>
      <c r="DI7" s="426"/>
      <c r="DJ7" s="182"/>
      <c r="DK7" s="182"/>
      <c r="DL7" s="182"/>
      <c r="DM7" s="182"/>
      <c r="DN7" s="182"/>
      <c r="DO7" s="182"/>
    </row>
    <row r="8" spans="1:119" ht="18.75" customHeight="1" thickBot="1" x14ac:dyDescent="0.2">
      <c r="A8" s="183"/>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108</v>
      </c>
      <c r="AN8" s="398"/>
      <c r="AO8" s="398"/>
      <c r="AP8" s="398"/>
      <c r="AQ8" s="398"/>
      <c r="AR8" s="398"/>
      <c r="AS8" s="398"/>
      <c r="AT8" s="399"/>
      <c r="AU8" s="481" t="s">
        <v>109</v>
      </c>
      <c r="AV8" s="482"/>
      <c r="AW8" s="482"/>
      <c r="AX8" s="482"/>
      <c r="AY8" s="404" t="s">
        <v>110</v>
      </c>
      <c r="AZ8" s="405"/>
      <c r="BA8" s="405"/>
      <c r="BB8" s="405"/>
      <c r="BC8" s="405"/>
      <c r="BD8" s="405"/>
      <c r="BE8" s="405"/>
      <c r="BF8" s="405"/>
      <c r="BG8" s="405"/>
      <c r="BH8" s="405"/>
      <c r="BI8" s="405"/>
      <c r="BJ8" s="405"/>
      <c r="BK8" s="405"/>
      <c r="BL8" s="405"/>
      <c r="BM8" s="406"/>
      <c r="BN8" s="424">
        <v>177591</v>
      </c>
      <c r="BO8" s="425"/>
      <c r="BP8" s="425"/>
      <c r="BQ8" s="425"/>
      <c r="BR8" s="425"/>
      <c r="BS8" s="425"/>
      <c r="BT8" s="425"/>
      <c r="BU8" s="426"/>
      <c r="BV8" s="424">
        <v>214199</v>
      </c>
      <c r="BW8" s="425"/>
      <c r="BX8" s="425"/>
      <c r="BY8" s="425"/>
      <c r="BZ8" s="425"/>
      <c r="CA8" s="425"/>
      <c r="CB8" s="425"/>
      <c r="CC8" s="426"/>
      <c r="CD8" s="433" t="s">
        <v>111</v>
      </c>
      <c r="CE8" s="434"/>
      <c r="CF8" s="434"/>
      <c r="CG8" s="434"/>
      <c r="CH8" s="434"/>
      <c r="CI8" s="434"/>
      <c r="CJ8" s="434"/>
      <c r="CK8" s="434"/>
      <c r="CL8" s="434"/>
      <c r="CM8" s="434"/>
      <c r="CN8" s="434"/>
      <c r="CO8" s="434"/>
      <c r="CP8" s="434"/>
      <c r="CQ8" s="434"/>
      <c r="CR8" s="434"/>
      <c r="CS8" s="435"/>
      <c r="CT8" s="537">
        <v>0.49</v>
      </c>
      <c r="CU8" s="538"/>
      <c r="CV8" s="538"/>
      <c r="CW8" s="538"/>
      <c r="CX8" s="538"/>
      <c r="CY8" s="538"/>
      <c r="CZ8" s="538"/>
      <c r="DA8" s="539"/>
      <c r="DB8" s="537">
        <v>0.49</v>
      </c>
      <c r="DC8" s="538"/>
      <c r="DD8" s="538"/>
      <c r="DE8" s="538"/>
      <c r="DF8" s="538"/>
      <c r="DG8" s="538"/>
      <c r="DH8" s="538"/>
      <c r="DI8" s="539"/>
      <c r="DJ8" s="182"/>
      <c r="DK8" s="182"/>
      <c r="DL8" s="182"/>
      <c r="DM8" s="182"/>
      <c r="DN8" s="182"/>
      <c r="DO8" s="182"/>
    </row>
    <row r="9" spans="1:119" ht="18.75" customHeight="1" thickBot="1" x14ac:dyDescent="0.2">
      <c r="A9" s="183"/>
      <c r="B9" s="566" t="s">
        <v>112</v>
      </c>
      <c r="C9" s="567"/>
      <c r="D9" s="567"/>
      <c r="E9" s="567"/>
      <c r="F9" s="567"/>
      <c r="G9" s="567"/>
      <c r="H9" s="567"/>
      <c r="I9" s="567"/>
      <c r="J9" s="567"/>
      <c r="K9" s="487"/>
      <c r="L9" s="568" t="s">
        <v>113</v>
      </c>
      <c r="M9" s="569"/>
      <c r="N9" s="569"/>
      <c r="O9" s="569"/>
      <c r="P9" s="569"/>
      <c r="Q9" s="570"/>
      <c r="R9" s="571">
        <v>13200</v>
      </c>
      <c r="S9" s="572"/>
      <c r="T9" s="572"/>
      <c r="U9" s="572"/>
      <c r="V9" s="573"/>
      <c r="W9" s="503" t="s">
        <v>114</v>
      </c>
      <c r="X9" s="504"/>
      <c r="Y9" s="504"/>
      <c r="Z9" s="504"/>
      <c r="AA9" s="504"/>
      <c r="AB9" s="504"/>
      <c r="AC9" s="504"/>
      <c r="AD9" s="504"/>
      <c r="AE9" s="504"/>
      <c r="AF9" s="504"/>
      <c r="AG9" s="504"/>
      <c r="AH9" s="504"/>
      <c r="AI9" s="504"/>
      <c r="AJ9" s="504"/>
      <c r="AK9" s="504"/>
      <c r="AL9" s="574"/>
      <c r="AM9" s="493" t="s">
        <v>115</v>
      </c>
      <c r="AN9" s="398"/>
      <c r="AO9" s="398"/>
      <c r="AP9" s="398"/>
      <c r="AQ9" s="398"/>
      <c r="AR9" s="398"/>
      <c r="AS9" s="398"/>
      <c r="AT9" s="399"/>
      <c r="AU9" s="481" t="s">
        <v>116</v>
      </c>
      <c r="AV9" s="482"/>
      <c r="AW9" s="482"/>
      <c r="AX9" s="482"/>
      <c r="AY9" s="404" t="s">
        <v>117</v>
      </c>
      <c r="AZ9" s="405"/>
      <c r="BA9" s="405"/>
      <c r="BB9" s="405"/>
      <c r="BC9" s="405"/>
      <c r="BD9" s="405"/>
      <c r="BE9" s="405"/>
      <c r="BF9" s="405"/>
      <c r="BG9" s="405"/>
      <c r="BH9" s="405"/>
      <c r="BI9" s="405"/>
      <c r="BJ9" s="405"/>
      <c r="BK9" s="405"/>
      <c r="BL9" s="405"/>
      <c r="BM9" s="406"/>
      <c r="BN9" s="424">
        <v>-36608</v>
      </c>
      <c r="BO9" s="425"/>
      <c r="BP9" s="425"/>
      <c r="BQ9" s="425"/>
      <c r="BR9" s="425"/>
      <c r="BS9" s="425"/>
      <c r="BT9" s="425"/>
      <c r="BU9" s="426"/>
      <c r="BV9" s="424">
        <v>8268</v>
      </c>
      <c r="BW9" s="425"/>
      <c r="BX9" s="425"/>
      <c r="BY9" s="425"/>
      <c r="BZ9" s="425"/>
      <c r="CA9" s="425"/>
      <c r="CB9" s="425"/>
      <c r="CC9" s="426"/>
      <c r="CD9" s="433" t="s">
        <v>118</v>
      </c>
      <c r="CE9" s="434"/>
      <c r="CF9" s="434"/>
      <c r="CG9" s="434"/>
      <c r="CH9" s="434"/>
      <c r="CI9" s="434"/>
      <c r="CJ9" s="434"/>
      <c r="CK9" s="434"/>
      <c r="CL9" s="434"/>
      <c r="CM9" s="434"/>
      <c r="CN9" s="434"/>
      <c r="CO9" s="434"/>
      <c r="CP9" s="434"/>
      <c r="CQ9" s="434"/>
      <c r="CR9" s="434"/>
      <c r="CS9" s="435"/>
      <c r="CT9" s="394">
        <v>9.9</v>
      </c>
      <c r="CU9" s="395"/>
      <c r="CV9" s="395"/>
      <c r="CW9" s="395"/>
      <c r="CX9" s="395"/>
      <c r="CY9" s="395"/>
      <c r="CZ9" s="395"/>
      <c r="DA9" s="396"/>
      <c r="DB9" s="394">
        <v>8.9</v>
      </c>
      <c r="DC9" s="395"/>
      <c r="DD9" s="395"/>
      <c r="DE9" s="395"/>
      <c r="DF9" s="395"/>
      <c r="DG9" s="395"/>
      <c r="DH9" s="395"/>
      <c r="DI9" s="396"/>
      <c r="DJ9" s="182"/>
      <c r="DK9" s="182"/>
      <c r="DL9" s="182"/>
      <c r="DM9" s="182"/>
      <c r="DN9" s="182"/>
      <c r="DO9" s="182"/>
    </row>
    <row r="10" spans="1:119" ht="18.75" customHeight="1" thickBot="1" x14ac:dyDescent="0.2">
      <c r="A10" s="183"/>
      <c r="B10" s="566"/>
      <c r="C10" s="567"/>
      <c r="D10" s="567"/>
      <c r="E10" s="567"/>
      <c r="F10" s="567"/>
      <c r="G10" s="567"/>
      <c r="H10" s="567"/>
      <c r="I10" s="567"/>
      <c r="J10" s="567"/>
      <c r="K10" s="487"/>
      <c r="L10" s="397" t="s">
        <v>119</v>
      </c>
      <c r="M10" s="398"/>
      <c r="N10" s="398"/>
      <c r="O10" s="398"/>
      <c r="P10" s="398"/>
      <c r="Q10" s="399"/>
      <c r="R10" s="400">
        <v>13618</v>
      </c>
      <c r="S10" s="401"/>
      <c r="T10" s="401"/>
      <c r="U10" s="401"/>
      <c r="V10" s="403"/>
      <c r="W10" s="575"/>
      <c r="X10" s="386"/>
      <c r="Y10" s="386"/>
      <c r="Z10" s="386"/>
      <c r="AA10" s="386"/>
      <c r="AB10" s="386"/>
      <c r="AC10" s="386"/>
      <c r="AD10" s="386"/>
      <c r="AE10" s="386"/>
      <c r="AF10" s="386"/>
      <c r="AG10" s="386"/>
      <c r="AH10" s="386"/>
      <c r="AI10" s="386"/>
      <c r="AJ10" s="386"/>
      <c r="AK10" s="386"/>
      <c r="AL10" s="576"/>
      <c r="AM10" s="493" t="s">
        <v>120</v>
      </c>
      <c r="AN10" s="398"/>
      <c r="AO10" s="398"/>
      <c r="AP10" s="398"/>
      <c r="AQ10" s="398"/>
      <c r="AR10" s="398"/>
      <c r="AS10" s="398"/>
      <c r="AT10" s="399"/>
      <c r="AU10" s="481" t="s">
        <v>121</v>
      </c>
      <c r="AV10" s="482"/>
      <c r="AW10" s="482"/>
      <c r="AX10" s="482"/>
      <c r="AY10" s="404" t="s">
        <v>122</v>
      </c>
      <c r="AZ10" s="405"/>
      <c r="BA10" s="405"/>
      <c r="BB10" s="405"/>
      <c r="BC10" s="405"/>
      <c r="BD10" s="405"/>
      <c r="BE10" s="405"/>
      <c r="BF10" s="405"/>
      <c r="BG10" s="405"/>
      <c r="BH10" s="405"/>
      <c r="BI10" s="405"/>
      <c r="BJ10" s="405"/>
      <c r="BK10" s="405"/>
      <c r="BL10" s="405"/>
      <c r="BM10" s="406"/>
      <c r="BN10" s="424">
        <v>48809</v>
      </c>
      <c r="BO10" s="425"/>
      <c r="BP10" s="425"/>
      <c r="BQ10" s="425"/>
      <c r="BR10" s="425"/>
      <c r="BS10" s="425"/>
      <c r="BT10" s="425"/>
      <c r="BU10" s="426"/>
      <c r="BV10" s="424">
        <v>6433</v>
      </c>
      <c r="BW10" s="425"/>
      <c r="BX10" s="425"/>
      <c r="BY10" s="425"/>
      <c r="BZ10" s="425"/>
      <c r="CA10" s="425"/>
      <c r="CB10" s="425"/>
      <c r="CC10" s="426"/>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566"/>
      <c r="C11" s="567"/>
      <c r="D11" s="567"/>
      <c r="E11" s="567"/>
      <c r="F11" s="567"/>
      <c r="G11" s="567"/>
      <c r="H11" s="567"/>
      <c r="I11" s="567"/>
      <c r="J11" s="567"/>
      <c r="K11" s="487"/>
      <c r="L11" s="470" t="s">
        <v>124</v>
      </c>
      <c r="M11" s="471"/>
      <c r="N11" s="471"/>
      <c r="O11" s="471"/>
      <c r="P11" s="471"/>
      <c r="Q11" s="472"/>
      <c r="R11" s="563" t="s">
        <v>125</v>
      </c>
      <c r="S11" s="564"/>
      <c r="T11" s="564"/>
      <c r="U11" s="564"/>
      <c r="V11" s="565"/>
      <c r="W11" s="575"/>
      <c r="X11" s="386"/>
      <c r="Y11" s="386"/>
      <c r="Z11" s="386"/>
      <c r="AA11" s="386"/>
      <c r="AB11" s="386"/>
      <c r="AC11" s="386"/>
      <c r="AD11" s="386"/>
      <c r="AE11" s="386"/>
      <c r="AF11" s="386"/>
      <c r="AG11" s="386"/>
      <c r="AH11" s="386"/>
      <c r="AI11" s="386"/>
      <c r="AJ11" s="386"/>
      <c r="AK11" s="386"/>
      <c r="AL11" s="576"/>
      <c r="AM11" s="493" t="s">
        <v>126</v>
      </c>
      <c r="AN11" s="398"/>
      <c r="AO11" s="398"/>
      <c r="AP11" s="398"/>
      <c r="AQ11" s="398"/>
      <c r="AR11" s="398"/>
      <c r="AS11" s="398"/>
      <c r="AT11" s="399"/>
      <c r="AU11" s="481" t="s">
        <v>127</v>
      </c>
      <c r="AV11" s="482"/>
      <c r="AW11" s="482"/>
      <c r="AX11" s="482"/>
      <c r="AY11" s="404" t="s">
        <v>128</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129</v>
      </c>
      <c r="CE11" s="434"/>
      <c r="CF11" s="434"/>
      <c r="CG11" s="434"/>
      <c r="CH11" s="434"/>
      <c r="CI11" s="434"/>
      <c r="CJ11" s="434"/>
      <c r="CK11" s="434"/>
      <c r="CL11" s="434"/>
      <c r="CM11" s="434"/>
      <c r="CN11" s="434"/>
      <c r="CO11" s="434"/>
      <c r="CP11" s="434"/>
      <c r="CQ11" s="434"/>
      <c r="CR11" s="434"/>
      <c r="CS11" s="435"/>
      <c r="CT11" s="537" t="s">
        <v>130</v>
      </c>
      <c r="CU11" s="538"/>
      <c r="CV11" s="538"/>
      <c r="CW11" s="538"/>
      <c r="CX11" s="538"/>
      <c r="CY11" s="538"/>
      <c r="CZ11" s="538"/>
      <c r="DA11" s="539"/>
      <c r="DB11" s="537" t="s">
        <v>131</v>
      </c>
      <c r="DC11" s="538"/>
      <c r="DD11" s="538"/>
      <c r="DE11" s="538"/>
      <c r="DF11" s="538"/>
      <c r="DG11" s="538"/>
      <c r="DH11" s="538"/>
      <c r="DI11" s="539"/>
      <c r="DJ11" s="182"/>
      <c r="DK11" s="182"/>
      <c r="DL11" s="182"/>
      <c r="DM11" s="182"/>
      <c r="DN11" s="182"/>
      <c r="DO11" s="182"/>
    </row>
    <row r="12" spans="1:119" ht="18.75" customHeight="1" x14ac:dyDescent="0.15">
      <c r="A12" s="183"/>
      <c r="B12" s="540" t="s">
        <v>132</v>
      </c>
      <c r="C12" s="541"/>
      <c r="D12" s="541"/>
      <c r="E12" s="541"/>
      <c r="F12" s="541"/>
      <c r="G12" s="541"/>
      <c r="H12" s="541"/>
      <c r="I12" s="541"/>
      <c r="J12" s="541"/>
      <c r="K12" s="542"/>
      <c r="L12" s="549" t="s">
        <v>133</v>
      </c>
      <c r="M12" s="550"/>
      <c r="N12" s="550"/>
      <c r="O12" s="550"/>
      <c r="P12" s="550"/>
      <c r="Q12" s="551"/>
      <c r="R12" s="552">
        <v>13142</v>
      </c>
      <c r="S12" s="553"/>
      <c r="T12" s="553"/>
      <c r="U12" s="553"/>
      <c r="V12" s="554"/>
      <c r="W12" s="555" t="s">
        <v>1</v>
      </c>
      <c r="X12" s="482"/>
      <c r="Y12" s="482"/>
      <c r="Z12" s="482"/>
      <c r="AA12" s="482"/>
      <c r="AB12" s="556"/>
      <c r="AC12" s="557" t="s">
        <v>134</v>
      </c>
      <c r="AD12" s="558"/>
      <c r="AE12" s="558"/>
      <c r="AF12" s="558"/>
      <c r="AG12" s="559"/>
      <c r="AH12" s="557" t="s">
        <v>135</v>
      </c>
      <c r="AI12" s="558"/>
      <c r="AJ12" s="558"/>
      <c r="AK12" s="558"/>
      <c r="AL12" s="560"/>
      <c r="AM12" s="493" t="s">
        <v>136</v>
      </c>
      <c r="AN12" s="398"/>
      <c r="AO12" s="398"/>
      <c r="AP12" s="398"/>
      <c r="AQ12" s="398"/>
      <c r="AR12" s="398"/>
      <c r="AS12" s="398"/>
      <c r="AT12" s="399"/>
      <c r="AU12" s="481" t="s">
        <v>94</v>
      </c>
      <c r="AV12" s="482"/>
      <c r="AW12" s="482"/>
      <c r="AX12" s="482"/>
      <c r="AY12" s="404" t="s">
        <v>137</v>
      </c>
      <c r="AZ12" s="405"/>
      <c r="BA12" s="405"/>
      <c r="BB12" s="405"/>
      <c r="BC12" s="405"/>
      <c r="BD12" s="405"/>
      <c r="BE12" s="405"/>
      <c r="BF12" s="405"/>
      <c r="BG12" s="405"/>
      <c r="BH12" s="405"/>
      <c r="BI12" s="405"/>
      <c r="BJ12" s="405"/>
      <c r="BK12" s="405"/>
      <c r="BL12" s="405"/>
      <c r="BM12" s="406"/>
      <c r="BN12" s="424">
        <v>0</v>
      </c>
      <c r="BO12" s="425"/>
      <c r="BP12" s="425"/>
      <c r="BQ12" s="425"/>
      <c r="BR12" s="425"/>
      <c r="BS12" s="425"/>
      <c r="BT12" s="425"/>
      <c r="BU12" s="426"/>
      <c r="BV12" s="424">
        <v>0</v>
      </c>
      <c r="BW12" s="425"/>
      <c r="BX12" s="425"/>
      <c r="BY12" s="425"/>
      <c r="BZ12" s="425"/>
      <c r="CA12" s="425"/>
      <c r="CB12" s="425"/>
      <c r="CC12" s="426"/>
      <c r="CD12" s="433" t="s">
        <v>138</v>
      </c>
      <c r="CE12" s="434"/>
      <c r="CF12" s="434"/>
      <c r="CG12" s="434"/>
      <c r="CH12" s="434"/>
      <c r="CI12" s="434"/>
      <c r="CJ12" s="434"/>
      <c r="CK12" s="434"/>
      <c r="CL12" s="434"/>
      <c r="CM12" s="434"/>
      <c r="CN12" s="434"/>
      <c r="CO12" s="434"/>
      <c r="CP12" s="434"/>
      <c r="CQ12" s="434"/>
      <c r="CR12" s="434"/>
      <c r="CS12" s="435"/>
      <c r="CT12" s="537" t="s">
        <v>130</v>
      </c>
      <c r="CU12" s="538"/>
      <c r="CV12" s="538"/>
      <c r="CW12" s="538"/>
      <c r="CX12" s="538"/>
      <c r="CY12" s="538"/>
      <c r="CZ12" s="538"/>
      <c r="DA12" s="539"/>
      <c r="DB12" s="537" t="s">
        <v>130</v>
      </c>
      <c r="DC12" s="538"/>
      <c r="DD12" s="538"/>
      <c r="DE12" s="538"/>
      <c r="DF12" s="538"/>
      <c r="DG12" s="538"/>
      <c r="DH12" s="538"/>
      <c r="DI12" s="539"/>
      <c r="DJ12" s="182"/>
      <c r="DK12" s="182"/>
      <c r="DL12" s="182"/>
      <c r="DM12" s="182"/>
      <c r="DN12" s="182"/>
      <c r="DO12" s="182"/>
    </row>
    <row r="13" spans="1:119" ht="18.75" customHeight="1" x14ac:dyDescent="0.15">
      <c r="A13" s="183"/>
      <c r="B13" s="543"/>
      <c r="C13" s="544"/>
      <c r="D13" s="544"/>
      <c r="E13" s="544"/>
      <c r="F13" s="544"/>
      <c r="G13" s="544"/>
      <c r="H13" s="544"/>
      <c r="I13" s="544"/>
      <c r="J13" s="544"/>
      <c r="K13" s="545"/>
      <c r="L13" s="193"/>
      <c r="M13" s="524" t="s">
        <v>139</v>
      </c>
      <c r="N13" s="525"/>
      <c r="O13" s="525"/>
      <c r="P13" s="525"/>
      <c r="Q13" s="526"/>
      <c r="R13" s="527">
        <v>12957</v>
      </c>
      <c r="S13" s="528"/>
      <c r="T13" s="528"/>
      <c r="U13" s="528"/>
      <c r="V13" s="529"/>
      <c r="W13" s="515" t="s">
        <v>140</v>
      </c>
      <c r="X13" s="437"/>
      <c r="Y13" s="437"/>
      <c r="Z13" s="437"/>
      <c r="AA13" s="437"/>
      <c r="AB13" s="438"/>
      <c r="AC13" s="400">
        <v>689</v>
      </c>
      <c r="AD13" s="401"/>
      <c r="AE13" s="401"/>
      <c r="AF13" s="401"/>
      <c r="AG13" s="402"/>
      <c r="AH13" s="400">
        <v>772</v>
      </c>
      <c r="AI13" s="401"/>
      <c r="AJ13" s="401"/>
      <c r="AK13" s="401"/>
      <c r="AL13" s="403"/>
      <c r="AM13" s="493" t="s">
        <v>141</v>
      </c>
      <c r="AN13" s="398"/>
      <c r="AO13" s="398"/>
      <c r="AP13" s="398"/>
      <c r="AQ13" s="398"/>
      <c r="AR13" s="398"/>
      <c r="AS13" s="398"/>
      <c r="AT13" s="399"/>
      <c r="AU13" s="481" t="s">
        <v>142</v>
      </c>
      <c r="AV13" s="482"/>
      <c r="AW13" s="482"/>
      <c r="AX13" s="482"/>
      <c r="AY13" s="404" t="s">
        <v>143</v>
      </c>
      <c r="AZ13" s="405"/>
      <c r="BA13" s="405"/>
      <c r="BB13" s="405"/>
      <c r="BC13" s="405"/>
      <c r="BD13" s="405"/>
      <c r="BE13" s="405"/>
      <c r="BF13" s="405"/>
      <c r="BG13" s="405"/>
      <c r="BH13" s="405"/>
      <c r="BI13" s="405"/>
      <c r="BJ13" s="405"/>
      <c r="BK13" s="405"/>
      <c r="BL13" s="405"/>
      <c r="BM13" s="406"/>
      <c r="BN13" s="424">
        <v>12201</v>
      </c>
      <c r="BO13" s="425"/>
      <c r="BP13" s="425"/>
      <c r="BQ13" s="425"/>
      <c r="BR13" s="425"/>
      <c r="BS13" s="425"/>
      <c r="BT13" s="425"/>
      <c r="BU13" s="426"/>
      <c r="BV13" s="424">
        <v>14701</v>
      </c>
      <c r="BW13" s="425"/>
      <c r="BX13" s="425"/>
      <c r="BY13" s="425"/>
      <c r="BZ13" s="425"/>
      <c r="CA13" s="425"/>
      <c r="CB13" s="425"/>
      <c r="CC13" s="426"/>
      <c r="CD13" s="433" t="s">
        <v>144</v>
      </c>
      <c r="CE13" s="434"/>
      <c r="CF13" s="434"/>
      <c r="CG13" s="434"/>
      <c r="CH13" s="434"/>
      <c r="CI13" s="434"/>
      <c r="CJ13" s="434"/>
      <c r="CK13" s="434"/>
      <c r="CL13" s="434"/>
      <c r="CM13" s="434"/>
      <c r="CN13" s="434"/>
      <c r="CO13" s="434"/>
      <c r="CP13" s="434"/>
      <c r="CQ13" s="434"/>
      <c r="CR13" s="434"/>
      <c r="CS13" s="435"/>
      <c r="CT13" s="394">
        <v>6.5</v>
      </c>
      <c r="CU13" s="395"/>
      <c r="CV13" s="395"/>
      <c r="CW13" s="395"/>
      <c r="CX13" s="395"/>
      <c r="CY13" s="395"/>
      <c r="CZ13" s="395"/>
      <c r="DA13" s="396"/>
      <c r="DB13" s="394">
        <v>6.5</v>
      </c>
      <c r="DC13" s="395"/>
      <c r="DD13" s="395"/>
      <c r="DE13" s="395"/>
      <c r="DF13" s="395"/>
      <c r="DG13" s="395"/>
      <c r="DH13" s="395"/>
      <c r="DI13" s="396"/>
      <c r="DJ13" s="182"/>
      <c r="DK13" s="182"/>
      <c r="DL13" s="182"/>
      <c r="DM13" s="182"/>
      <c r="DN13" s="182"/>
      <c r="DO13" s="182"/>
    </row>
    <row r="14" spans="1:119" ht="18.75" customHeight="1" thickBot="1" x14ac:dyDescent="0.2">
      <c r="A14" s="183"/>
      <c r="B14" s="543"/>
      <c r="C14" s="544"/>
      <c r="D14" s="544"/>
      <c r="E14" s="544"/>
      <c r="F14" s="544"/>
      <c r="G14" s="544"/>
      <c r="H14" s="544"/>
      <c r="I14" s="544"/>
      <c r="J14" s="544"/>
      <c r="K14" s="545"/>
      <c r="L14" s="517" t="s">
        <v>145</v>
      </c>
      <c r="M14" s="561"/>
      <c r="N14" s="561"/>
      <c r="O14" s="561"/>
      <c r="P14" s="561"/>
      <c r="Q14" s="562"/>
      <c r="R14" s="527">
        <v>13202</v>
      </c>
      <c r="S14" s="528"/>
      <c r="T14" s="528"/>
      <c r="U14" s="528"/>
      <c r="V14" s="529"/>
      <c r="W14" s="530"/>
      <c r="X14" s="440"/>
      <c r="Y14" s="440"/>
      <c r="Z14" s="440"/>
      <c r="AA14" s="440"/>
      <c r="AB14" s="441"/>
      <c r="AC14" s="520">
        <v>10</v>
      </c>
      <c r="AD14" s="521"/>
      <c r="AE14" s="521"/>
      <c r="AF14" s="521"/>
      <c r="AG14" s="522"/>
      <c r="AH14" s="520">
        <v>10.9</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146</v>
      </c>
      <c r="CE14" s="431"/>
      <c r="CF14" s="431"/>
      <c r="CG14" s="431"/>
      <c r="CH14" s="431"/>
      <c r="CI14" s="431"/>
      <c r="CJ14" s="431"/>
      <c r="CK14" s="431"/>
      <c r="CL14" s="431"/>
      <c r="CM14" s="431"/>
      <c r="CN14" s="431"/>
      <c r="CO14" s="431"/>
      <c r="CP14" s="431"/>
      <c r="CQ14" s="431"/>
      <c r="CR14" s="431"/>
      <c r="CS14" s="432"/>
      <c r="CT14" s="531">
        <v>32.1</v>
      </c>
      <c r="CU14" s="532"/>
      <c r="CV14" s="532"/>
      <c r="CW14" s="532"/>
      <c r="CX14" s="532"/>
      <c r="CY14" s="532"/>
      <c r="CZ14" s="532"/>
      <c r="DA14" s="533"/>
      <c r="DB14" s="531">
        <v>35.5</v>
      </c>
      <c r="DC14" s="532"/>
      <c r="DD14" s="532"/>
      <c r="DE14" s="532"/>
      <c r="DF14" s="532"/>
      <c r="DG14" s="532"/>
      <c r="DH14" s="532"/>
      <c r="DI14" s="533"/>
      <c r="DJ14" s="182"/>
      <c r="DK14" s="182"/>
      <c r="DL14" s="182"/>
      <c r="DM14" s="182"/>
      <c r="DN14" s="182"/>
      <c r="DO14" s="182"/>
    </row>
    <row r="15" spans="1:119" ht="18.75" customHeight="1" x14ac:dyDescent="0.15">
      <c r="A15" s="183"/>
      <c r="B15" s="543"/>
      <c r="C15" s="544"/>
      <c r="D15" s="544"/>
      <c r="E15" s="544"/>
      <c r="F15" s="544"/>
      <c r="G15" s="544"/>
      <c r="H15" s="544"/>
      <c r="I15" s="544"/>
      <c r="J15" s="544"/>
      <c r="K15" s="545"/>
      <c r="L15" s="193"/>
      <c r="M15" s="524" t="s">
        <v>147</v>
      </c>
      <c r="N15" s="525"/>
      <c r="O15" s="525"/>
      <c r="P15" s="525"/>
      <c r="Q15" s="526"/>
      <c r="R15" s="527">
        <v>13054</v>
      </c>
      <c r="S15" s="528"/>
      <c r="T15" s="528"/>
      <c r="U15" s="528"/>
      <c r="V15" s="529"/>
      <c r="W15" s="515" t="s">
        <v>148</v>
      </c>
      <c r="X15" s="437"/>
      <c r="Y15" s="437"/>
      <c r="Z15" s="437"/>
      <c r="AA15" s="437"/>
      <c r="AB15" s="438"/>
      <c r="AC15" s="400">
        <v>2722</v>
      </c>
      <c r="AD15" s="401"/>
      <c r="AE15" s="401"/>
      <c r="AF15" s="401"/>
      <c r="AG15" s="402"/>
      <c r="AH15" s="400">
        <v>2921</v>
      </c>
      <c r="AI15" s="401"/>
      <c r="AJ15" s="401"/>
      <c r="AK15" s="401"/>
      <c r="AL15" s="403"/>
      <c r="AM15" s="493"/>
      <c r="AN15" s="398"/>
      <c r="AO15" s="398"/>
      <c r="AP15" s="398"/>
      <c r="AQ15" s="398"/>
      <c r="AR15" s="398"/>
      <c r="AS15" s="398"/>
      <c r="AT15" s="399"/>
      <c r="AU15" s="481"/>
      <c r="AV15" s="482"/>
      <c r="AW15" s="482"/>
      <c r="AX15" s="482"/>
      <c r="AY15" s="416" t="s">
        <v>149</v>
      </c>
      <c r="AZ15" s="417"/>
      <c r="BA15" s="417"/>
      <c r="BB15" s="417"/>
      <c r="BC15" s="417"/>
      <c r="BD15" s="417"/>
      <c r="BE15" s="417"/>
      <c r="BF15" s="417"/>
      <c r="BG15" s="417"/>
      <c r="BH15" s="417"/>
      <c r="BI15" s="417"/>
      <c r="BJ15" s="417"/>
      <c r="BK15" s="417"/>
      <c r="BL15" s="417"/>
      <c r="BM15" s="418"/>
      <c r="BN15" s="419">
        <v>1467494</v>
      </c>
      <c r="BO15" s="420"/>
      <c r="BP15" s="420"/>
      <c r="BQ15" s="420"/>
      <c r="BR15" s="420"/>
      <c r="BS15" s="420"/>
      <c r="BT15" s="420"/>
      <c r="BU15" s="421"/>
      <c r="BV15" s="419">
        <v>1473145</v>
      </c>
      <c r="BW15" s="420"/>
      <c r="BX15" s="420"/>
      <c r="BY15" s="420"/>
      <c r="BZ15" s="420"/>
      <c r="CA15" s="420"/>
      <c r="CB15" s="420"/>
      <c r="CC15" s="421"/>
      <c r="CD15" s="534" t="s">
        <v>150</v>
      </c>
      <c r="CE15" s="535"/>
      <c r="CF15" s="535"/>
      <c r="CG15" s="535"/>
      <c r="CH15" s="535"/>
      <c r="CI15" s="535"/>
      <c r="CJ15" s="535"/>
      <c r="CK15" s="535"/>
      <c r="CL15" s="535"/>
      <c r="CM15" s="535"/>
      <c r="CN15" s="535"/>
      <c r="CO15" s="535"/>
      <c r="CP15" s="535"/>
      <c r="CQ15" s="535"/>
      <c r="CR15" s="535"/>
      <c r="CS15" s="536"/>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43"/>
      <c r="C16" s="544"/>
      <c r="D16" s="544"/>
      <c r="E16" s="544"/>
      <c r="F16" s="544"/>
      <c r="G16" s="544"/>
      <c r="H16" s="544"/>
      <c r="I16" s="544"/>
      <c r="J16" s="544"/>
      <c r="K16" s="545"/>
      <c r="L16" s="517" t="s">
        <v>151</v>
      </c>
      <c r="M16" s="518"/>
      <c r="N16" s="518"/>
      <c r="O16" s="518"/>
      <c r="P16" s="518"/>
      <c r="Q16" s="519"/>
      <c r="R16" s="512" t="s">
        <v>152</v>
      </c>
      <c r="S16" s="513"/>
      <c r="T16" s="513"/>
      <c r="U16" s="513"/>
      <c r="V16" s="514"/>
      <c r="W16" s="530"/>
      <c r="X16" s="440"/>
      <c r="Y16" s="440"/>
      <c r="Z16" s="440"/>
      <c r="AA16" s="440"/>
      <c r="AB16" s="441"/>
      <c r="AC16" s="520">
        <v>39.5</v>
      </c>
      <c r="AD16" s="521"/>
      <c r="AE16" s="521"/>
      <c r="AF16" s="521"/>
      <c r="AG16" s="522"/>
      <c r="AH16" s="520">
        <v>41.2</v>
      </c>
      <c r="AI16" s="521"/>
      <c r="AJ16" s="521"/>
      <c r="AK16" s="521"/>
      <c r="AL16" s="523"/>
      <c r="AM16" s="493"/>
      <c r="AN16" s="398"/>
      <c r="AO16" s="398"/>
      <c r="AP16" s="398"/>
      <c r="AQ16" s="398"/>
      <c r="AR16" s="398"/>
      <c r="AS16" s="398"/>
      <c r="AT16" s="399"/>
      <c r="AU16" s="481"/>
      <c r="AV16" s="482"/>
      <c r="AW16" s="482"/>
      <c r="AX16" s="482"/>
      <c r="AY16" s="404" t="s">
        <v>153</v>
      </c>
      <c r="AZ16" s="405"/>
      <c r="BA16" s="405"/>
      <c r="BB16" s="405"/>
      <c r="BC16" s="405"/>
      <c r="BD16" s="405"/>
      <c r="BE16" s="405"/>
      <c r="BF16" s="405"/>
      <c r="BG16" s="405"/>
      <c r="BH16" s="405"/>
      <c r="BI16" s="405"/>
      <c r="BJ16" s="405"/>
      <c r="BK16" s="405"/>
      <c r="BL16" s="405"/>
      <c r="BM16" s="406"/>
      <c r="BN16" s="424">
        <v>3021540</v>
      </c>
      <c r="BO16" s="425"/>
      <c r="BP16" s="425"/>
      <c r="BQ16" s="425"/>
      <c r="BR16" s="425"/>
      <c r="BS16" s="425"/>
      <c r="BT16" s="425"/>
      <c r="BU16" s="426"/>
      <c r="BV16" s="424">
        <v>2963417</v>
      </c>
      <c r="BW16" s="425"/>
      <c r="BX16" s="425"/>
      <c r="BY16" s="425"/>
      <c r="BZ16" s="425"/>
      <c r="CA16" s="425"/>
      <c r="CB16" s="425"/>
      <c r="CC16" s="426"/>
      <c r="CD16" s="197"/>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182"/>
      <c r="DK16" s="182"/>
      <c r="DL16" s="182"/>
      <c r="DM16" s="182"/>
      <c r="DN16" s="182"/>
      <c r="DO16" s="182"/>
    </row>
    <row r="17" spans="1:119" ht="18.75" customHeight="1" thickBot="1" x14ac:dyDescent="0.2">
      <c r="A17" s="183"/>
      <c r="B17" s="546"/>
      <c r="C17" s="547"/>
      <c r="D17" s="547"/>
      <c r="E17" s="547"/>
      <c r="F17" s="547"/>
      <c r="G17" s="547"/>
      <c r="H17" s="547"/>
      <c r="I17" s="547"/>
      <c r="J17" s="547"/>
      <c r="K17" s="548"/>
      <c r="L17" s="198"/>
      <c r="M17" s="509" t="s">
        <v>154</v>
      </c>
      <c r="N17" s="510"/>
      <c r="O17" s="510"/>
      <c r="P17" s="510"/>
      <c r="Q17" s="511"/>
      <c r="R17" s="512" t="s">
        <v>155</v>
      </c>
      <c r="S17" s="513"/>
      <c r="T17" s="513"/>
      <c r="U17" s="513"/>
      <c r="V17" s="514"/>
      <c r="W17" s="515" t="s">
        <v>156</v>
      </c>
      <c r="X17" s="437"/>
      <c r="Y17" s="437"/>
      <c r="Z17" s="437"/>
      <c r="AA17" s="437"/>
      <c r="AB17" s="438"/>
      <c r="AC17" s="400">
        <v>3485</v>
      </c>
      <c r="AD17" s="401"/>
      <c r="AE17" s="401"/>
      <c r="AF17" s="401"/>
      <c r="AG17" s="402"/>
      <c r="AH17" s="400">
        <v>3389</v>
      </c>
      <c r="AI17" s="401"/>
      <c r="AJ17" s="401"/>
      <c r="AK17" s="401"/>
      <c r="AL17" s="403"/>
      <c r="AM17" s="493"/>
      <c r="AN17" s="398"/>
      <c r="AO17" s="398"/>
      <c r="AP17" s="398"/>
      <c r="AQ17" s="398"/>
      <c r="AR17" s="398"/>
      <c r="AS17" s="398"/>
      <c r="AT17" s="399"/>
      <c r="AU17" s="481"/>
      <c r="AV17" s="482"/>
      <c r="AW17" s="482"/>
      <c r="AX17" s="482"/>
      <c r="AY17" s="404" t="s">
        <v>157</v>
      </c>
      <c r="AZ17" s="405"/>
      <c r="BA17" s="405"/>
      <c r="BB17" s="405"/>
      <c r="BC17" s="405"/>
      <c r="BD17" s="405"/>
      <c r="BE17" s="405"/>
      <c r="BF17" s="405"/>
      <c r="BG17" s="405"/>
      <c r="BH17" s="405"/>
      <c r="BI17" s="405"/>
      <c r="BJ17" s="405"/>
      <c r="BK17" s="405"/>
      <c r="BL17" s="405"/>
      <c r="BM17" s="406"/>
      <c r="BN17" s="424">
        <v>1849512</v>
      </c>
      <c r="BO17" s="425"/>
      <c r="BP17" s="425"/>
      <c r="BQ17" s="425"/>
      <c r="BR17" s="425"/>
      <c r="BS17" s="425"/>
      <c r="BT17" s="425"/>
      <c r="BU17" s="426"/>
      <c r="BV17" s="424">
        <v>1858089</v>
      </c>
      <c r="BW17" s="425"/>
      <c r="BX17" s="425"/>
      <c r="BY17" s="425"/>
      <c r="BZ17" s="425"/>
      <c r="CA17" s="425"/>
      <c r="CB17" s="425"/>
      <c r="CC17" s="426"/>
      <c r="CD17" s="197"/>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182"/>
      <c r="DK17" s="182"/>
      <c r="DL17" s="182"/>
      <c r="DM17" s="182"/>
      <c r="DN17" s="182"/>
      <c r="DO17" s="182"/>
    </row>
    <row r="18" spans="1:119" ht="18.75" customHeight="1" thickBot="1" x14ac:dyDescent="0.2">
      <c r="A18" s="183"/>
      <c r="B18" s="486" t="s">
        <v>158</v>
      </c>
      <c r="C18" s="487"/>
      <c r="D18" s="487"/>
      <c r="E18" s="488"/>
      <c r="F18" s="488"/>
      <c r="G18" s="488"/>
      <c r="H18" s="488"/>
      <c r="I18" s="488"/>
      <c r="J18" s="488"/>
      <c r="K18" s="488"/>
      <c r="L18" s="489">
        <v>58.61</v>
      </c>
      <c r="M18" s="489"/>
      <c r="N18" s="489"/>
      <c r="O18" s="489"/>
      <c r="P18" s="489"/>
      <c r="Q18" s="489"/>
      <c r="R18" s="490"/>
      <c r="S18" s="490"/>
      <c r="T18" s="490"/>
      <c r="U18" s="490"/>
      <c r="V18" s="491"/>
      <c r="W18" s="505"/>
      <c r="X18" s="506"/>
      <c r="Y18" s="506"/>
      <c r="Z18" s="506"/>
      <c r="AA18" s="506"/>
      <c r="AB18" s="516"/>
      <c r="AC18" s="388">
        <v>50.5</v>
      </c>
      <c r="AD18" s="389"/>
      <c r="AE18" s="389"/>
      <c r="AF18" s="389"/>
      <c r="AG18" s="492"/>
      <c r="AH18" s="388">
        <v>47.9</v>
      </c>
      <c r="AI18" s="389"/>
      <c r="AJ18" s="389"/>
      <c r="AK18" s="389"/>
      <c r="AL18" s="390"/>
      <c r="AM18" s="493"/>
      <c r="AN18" s="398"/>
      <c r="AO18" s="398"/>
      <c r="AP18" s="398"/>
      <c r="AQ18" s="398"/>
      <c r="AR18" s="398"/>
      <c r="AS18" s="398"/>
      <c r="AT18" s="399"/>
      <c r="AU18" s="481"/>
      <c r="AV18" s="482"/>
      <c r="AW18" s="482"/>
      <c r="AX18" s="482"/>
      <c r="AY18" s="404" t="s">
        <v>159</v>
      </c>
      <c r="AZ18" s="405"/>
      <c r="BA18" s="405"/>
      <c r="BB18" s="405"/>
      <c r="BC18" s="405"/>
      <c r="BD18" s="405"/>
      <c r="BE18" s="405"/>
      <c r="BF18" s="405"/>
      <c r="BG18" s="405"/>
      <c r="BH18" s="405"/>
      <c r="BI18" s="405"/>
      <c r="BJ18" s="405"/>
      <c r="BK18" s="405"/>
      <c r="BL18" s="405"/>
      <c r="BM18" s="406"/>
      <c r="BN18" s="424">
        <v>3071037</v>
      </c>
      <c r="BO18" s="425"/>
      <c r="BP18" s="425"/>
      <c r="BQ18" s="425"/>
      <c r="BR18" s="425"/>
      <c r="BS18" s="425"/>
      <c r="BT18" s="425"/>
      <c r="BU18" s="426"/>
      <c r="BV18" s="424">
        <v>3113297</v>
      </c>
      <c r="BW18" s="425"/>
      <c r="BX18" s="425"/>
      <c r="BY18" s="425"/>
      <c r="BZ18" s="425"/>
      <c r="CA18" s="425"/>
      <c r="CB18" s="425"/>
      <c r="CC18" s="426"/>
      <c r="CD18" s="197"/>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182"/>
      <c r="DK18" s="182"/>
      <c r="DL18" s="182"/>
      <c r="DM18" s="182"/>
      <c r="DN18" s="182"/>
      <c r="DO18" s="182"/>
    </row>
    <row r="19" spans="1:119" ht="18.75" customHeight="1" thickBot="1" x14ac:dyDescent="0.2">
      <c r="A19" s="183"/>
      <c r="B19" s="486" t="s">
        <v>160</v>
      </c>
      <c r="C19" s="487"/>
      <c r="D19" s="487"/>
      <c r="E19" s="488"/>
      <c r="F19" s="488"/>
      <c r="G19" s="488"/>
      <c r="H19" s="488"/>
      <c r="I19" s="488"/>
      <c r="J19" s="488"/>
      <c r="K19" s="488"/>
      <c r="L19" s="494">
        <v>225</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161</v>
      </c>
      <c r="AZ19" s="405"/>
      <c r="BA19" s="405"/>
      <c r="BB19" s="405"/>
      <c r="BC19" s="405"/>
      <c r="BD19" s="405"/>
      <c r="BE19" s="405"/>
      <c r="BF19" s="405"/>
      <c r="BG19" s="405"/>
      <c r="BH19" s="405"/>
      <c r="BI19" s="405"/>
      <c r="BJ19" s="405"/>
      <c r="BK19" s="405"/>
      <c r="BL19" s="405"/>
      <c r="BM19" s="406"/>
      <c r="BN19" s="424">
        <v>4102293</v>
      </c>
      <c r="BO19" s="425"/>
      <c r="BP19" s="425"/>
      <c r="BQ19" s="425"/>
      <c r="BR19" s="425"/>
      <c r="BS19" s="425"/>
      <c r="BT19" s="425"/>
      <c r="BU19" s="426"/>
      <c r="BV19" s="424">
        <v>4002209</v>
      </c>
      <c r="BW19" s="425"/>
      <c r="BX19" s="425"/>
      <c r="BY19" s="425"/>
      <c r="BZ19" s="425"/>
      <c r="CA19" s="425"/>
      <c r="CB19" s="425"/>
      <c r="CC19" s="426"/>
      <c r="CD19" s="197"/>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182"/>
      <c r="DK19" s="182"/>
      <c r="DL19" s="182"/>
      <c r="DM19" s="182"/>
      <c r="DN19" s="182"/>
      <c r="DO19" s="182"/>
    </row>
    <row r="20" spans="1:119" ht="18.75" customHeight="1" thickBot="1" x14ac:dyDescent="0.2">
      <c r="A20" s="183"/>
      <c r="B20" s="486" t="s">
        <v>162</v>
      </c>
      <c r="C20" s="487"/>
      <c r="D20" s="487"/>
      <c r="E20" s="488"/>
      <c r="F20" s="488"/>
      <c r="G20" s="488"/>
      <c r="H20" s="488"/>
      <c r="I20" s="488"/>
      <c r="J20" s="488"/>
      <c r="K20" s="488"/>
      <c r="L20" s="494">
        <v>4539</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197"/>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182"/>
      <c r="DK20" s="182"/>
      <c r="DL20" s="182"/>
      <c r="DM20" s="182"/>
      <c r="DN20" s="182"/>
      <c r="DO20" s="182"/>
    </row>
    <row r="21" spans="1:119" ht="18.75" customHeight="1" x14ac:dyDescent="0.15">
      <c r="A21" s="183"/>
      <c r="B21" s="483" t="s">
        <v>163</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197"/>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182"/>
      <c r="DK21" s="182"/>
      <c r="DL21" s="182"/>
      <c r="DM21" s="182"/>
      <c r="DN21" s="182"/>
      <c r="DO21" s="182"/>
    </row>
    <row r="22" spans="1:119" ht="18.75" customHeight="1" thickBot="1" x14ac:dyDescent="0.2">
      <c r="A22" s="183"/>
      <c r="B22" s="453" t="s">
        <v>164</v>
      </c>
      <c r="C22" s="454"/>
      <c r="D22" s="455"/>
      <c r="E22" s="462" t="s">
        <v>1</v>
      </c>
      <c r="F22" s="437"/>
      <c r="G22" s="437"/>
      <c r="H22" s="437"/>
      <c r="I22" s="437"/>
      <c r="J22" s="437"/>
      <c r="K22" s="438"/>
      <c r="L22" s="462" t="s">
        <v>165</v>
      </c>
      <c r="M22" s="437"/>
      <c r="N22" s="437"/>
      <c r="O22" s="437"/>
      <c r="P22" s="438"/>
      <c r="Q22" s="447" t="s">
        <v>166</v>
      </c>
      <c r="R22" s="448"/>
      <c r="S22" s="448"/>
      <c r="T22" s="448"/>
      <c r="U22" s="448"/>
      <c r="V22" s="463"/>
      <c r="W22" s="465" t="s">
        <v>167</v>
      </c>
      <c r="X22" s="454"/>
      <c r="Y22" s="455"/>
      <c r="Z22" s="462" t="s">
        <v>1</v>
      </c>
      <c r="AA22" s="437"/>
      <c r="AB22" s="437"/>
      <c r="AC22" s="437"/>
      <c r="AD22" s="437"/>
      <c r="AE22" s="437"/>
      <c r="AF22" s="437"/>
      <c r="AG22" s="438"/>
      <c r="AH22" s="436" t="s">
        <v>168</v>
      </c>
      <c r="AI22" s="437"/>
      <c r="AJ22" s="437"/>
      <c r="AK22" s="437"/>
      <c r="AL22" s="438"/>
      <c r="AM22" s="436" t="s">
        <v>169</v>
      </c>
      <c r="AN22" s="442"/>
      <c r="AO22" s="442"/>
      <c r="AP22" s="442"/>
      <c r="AQ22" s="442"/>
      <c r="AR22" s="443"/>
      <c r="AS22" s="447" t="s">
        <v>166</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197"/>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182"/>
      <c r="DK22" s="182"/>
      <c r="DL22" s="182"/>
      <c r="DM22" s="182"/>
      <c r="DN22" s="182"/>
      <c r="DO22" s="182"/>
    </row>
    <row r="23" spans="1:119" ht="18.75" customHeight="1" x14ac:dyDescent="0.15">
      <c r="A23" s="183"/>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170</v>
      </c>
      <c r="AZ23" s="417"/>
      <c r="BA23" s="417"/>
      <c r="BB23" s="417"/>
      <c r="BC23" s="417"/>
      <c r="BD23" s="417"/>
      <c r="BE23" s="417"/>
      <c r="BF23" s="417"/>
      <c r="BG23" s="417"/>
      <c r="BH23" s="417"/>
      <c r="BI23" s="417"/>
      <c r="BJ23" s="417"/>
      <c r="BK23" s="417"/>
      <c r="BL23" s="417"/>
      <c r="BM23" s="418"/>
      <c r="BN23" s="424">
        <v>5086330</v>
      </c>
      <c r="BO23" s="425"/>
      <c r="BP23" s="425"/>
      <c r="BQ23" s="425"/>
      <c r="BR23" s="425"/>
      <c r="BS23" s="425"/>
      <c r="BT23" s="425"/>
      <c r="BU23" s="426"/>
      <c r="BV23" s="424">
        <v>5273888</v>
      </c>
      <c r="BW23" s="425"/>
      <c r="BX23" s="425"/>
      <c r="BY23" s="425"/>
      <c r="BZ23" s="425"/>
      <c r="CA23" s="425"/>
      <c r="CB23" s="425"/>
      <c r="CC23" s="426"/>
      <c r="CD23" s="197"/>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182"/>
      <c r="DK23" s="182"/>
      <c r="DL23" s="182"/>
      <c r="DM23" s="182"/>
      <c r="DN23" s="182"/>
      <c r="DO23" s="182"/>
    </row>
    <row r="24" spans="1:119" ht="18.75" customHeight="1" thickBot="1" x14ac:dyDescent="0.2">
      <c r="A24" s="183"/>
      <c r="B24" s="456"/>
      <c r="C24" s="457"/>
      <c r="D24" s="458"/>
      <c r="E24" s="397" t="s">
        <v>171</v>
      </c>
      <c r="F24" s="398"/>
      <c r="G24" s="398"/>
      <c r="H24" s="398"/>
      <c r="I24" s="398"/>
      <c r="J24" s="398"/>
      <c r="K24" s="399"/>
      <c r="L24" s="400">
        <v>1</v>
      </c>
      <c r="M24" s="401"/>
      <c r="N24" s="401"/>
      <c r="O24" s="401"/>
      <c r="P24" s="402"/>
      <c r="Q24" s="400">
        <v>7220</v>
      </c>
      <c r="R24" s="401"/>
      <c r="S24" s="401"/>
      <c r="T24" s="401"/>
      <c r="U24" s="401"/>
      <c r="V24" s="402"/>
      <c r="W24" s="466"/>
      <c r="X24" s="457"/>
      <c r="Y24" s="458"/>
      <c r="Z24" s="397" t="s">
        <v>172</v>
      </c>
      <c r="AA24" s="398"/>
      <c r="AB24" s="398"/>
      <c r="AC24" s="398"/>
      <c r="AD24" s="398"/>
      <c r="AE24" s="398"/>
      <c r="AF24" s="398"/>
      <c r="AG24" s="399"/>
      <c r="AH24" s="400">
        <v>85</v>
      </c>
      <c r="AI24" s="401"/>
      <c r="AJ24" s="401"/>
      <c r="AK24" s="401"/>
      <c r="AL24" s="402"/>
      <c r="AM24" s="400">
        <v>253555</v>
      </c>
      <c r="AN24" s="401"/>
      <c r="AO24" s="401"/>
      <c r="AP24" s="401"/>
      <c r="AQ24" s="401"/>
      <c r="AR24" s="402"/>
      <c r="AS24" s="400">
        <v>2983</v>
      </c>
      <c r="AT24" s="401"/>
      <c r="AU24" s="401"/>
      <c r="AV24" s="401"/>
      <c r="AW24" s="401"/>
      <c r="AX24" s="403"/>
      <c r="AY24" s="391" t="s">
        <v>173</v>
      </c>
      <c r="AZ24" s="392"/>
      <c r="BA24" s="392"/>
      <c r="BB24" s="392"/>
      <c r="BC24" s="392"/>
      <c r="BD24" s="392"/>
      <c r="BE24" s="392"/>
      <c r="BF24" s="392"/>
      <c r="BG24" s="392"/>
      <c r="BH24" s="392"/>
      <c r="BI24" s="392"/>
      <c r="BJ24" s="392"/>
      <c r="BK24" s="392"/>
      <c r="BL24" s="392"/>
      <c r="BM24" s="393"/>
      <c r="BN24" s="424">
        <v>4942468</v>
      </c>
      <c r="BO24" s="425"/>
      <c r="BP24" s="425"/>
      <c r="BQ24" s="425"/>
      <c r="BR24" s="425"/>
      <c r="BS24" s="425"/>
      <c r="BT24" s="425"/>
      <c r="BU24" s="426"/>
      <c r="BV24" s="424">
        <v>5142068</v>
      </c>
      <c r="BW24" s="425"/>
      <c r="BX24" s="425"/>
      <c r="BY24" s="425"/>
      <c r="BZ24" s="425"/>
      <c r="CA24" s="425"/>
      <c r="CB24" s="425"/>
      <c r="CC24" s="426"/>
      <c r="CD24" s="197"/>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182"/>
      <c r="DK24" s="182"/>
      <c r="DL24" s="182"/>
      <c r="DM24" s="182"/>
      <c r="DN24" s="182"/>
      <c r="DO24" s="182"/>
    </row>
    <row r="25" spans="1:119" s="182" customFormat="1" ht="18.75" customHeight="1" x14ac:dyDescent="0.15">
      <c r="A25" s="183"/>
      <c r="B25" s="456"/>
      <c r="C25" s="457"/>
      <c r="D25" s="458"/>
      <c r="E25" s="397" t="s">
        <v>174</v>
      </c>
      <c r="F25" s="398"/>
      <c r="G25" s="398"/>
      <c r="H25" s="398"/>
      <c r="I25" s="398"/>
      <c r="J25" s="398"/>
      <c r="K25" s="399"/>
      <c r="L25" s="400">
        <v>1</v>
      </c>
      <c r="M25" s="401"/>
      <c r="N25" s="401"/>
      <c r="O25" s="401"/>
      <c r="P25" s="402"/>
      <c r="Q25" s="400">
        <v>5840</v>
      </c>
      <c r="R25" s="401"/>
      <c r="S25" s="401"/>
      <c r="T25" s="401"/>
      <c r="U25" s="401"/>
      <c r="V25" s="402"/>
      <c r="W25" s="466"/>
      <c r="X25" s="457"/>
      <c r="Y25" s="458"/>
      <c r="Z25" s="397" t="s">
        <v>175</v>
      </c>
      <c r="AA25" s="398"/>
      <c r="AB25" s="398"/>
      <c r="AC25" s="398"/>
      <c r="AD25" s="398"/>
      <c r="AE25" s="398"/>
      <c r="AF25" s="398"/>
      <c r="AG25" s="399"/>
      <c r="AH25" s="400" t="s">
        <v>176</v>
      </c>
      <c r="AI25" s="401"/>
      <c r="AJ25" s="401"/>
      <c r="AK25" s="401"/>
      <c r="AL25" s="402"/>
      <c r="AM25" s="400" t="s">
        <v>177</v>
      </c>
      <c r="AN25" s="401"/>
      <c r="AO25" s="401"/>
      <c r="AP25" s="401"/>
      <c r="AQ25" s="401"/>
      <c r="AR25" s="402"/>
      <c r="AS25" s="400" t="s">
        <v>130</v>
      </c>
      <c r="AT25" s="401"/>
      <c r="AU25" s="401"/>
      <c r="AV25" s="401"/>
      <c r="AW25" s="401"/>
      <c r="AX25" s="403"/>
      <c r="AY25" s="416" t="s">
        <v>178</v>
      </c>
      <c r="AZ25" s="417"/>
      <c r="BA25" s="417"/>
      <c r="BB25" s="417"/>
      <c r="BC25" s="417"/>
      <c r="BD25" s="417"/>
      <c r="BE25" s="417"/>
      <c r="BF25" s="417"/>
      <c r="BG25" s="417"/>
      <c r="BH25" s="417"/>
      <c r="BI25" s="417"/>
      <c r="BJ25" s="417"/>
      <c r="BK25" s="417"/>
      <c r="BL25" s="417"/>
      <c r="BM25" s="418"/>
      <c r="BN25" s="419">
        <v>893945</v>
      </c>
      <c r="BO25" s="420"/>
      <c r="BP25" s="420"/>
      <c r="BQ25" s="420"/>
      <c r="BR25" s="420"/>
      <c r="BS25" s="420"/>
      <c r="BT25" s="420"/>
      <c r="BU25" s="421"/>
      <c r="BV25" s="419">
        <v>833490</v>
      </c>
      <c r="BW25" s="420"/>
      <c r="BX25" s="420"/>
      <c r="BY25" s="420"/>
      <c r="BZ25" s="420"/>
      <c r="CA25" s="420"/>
      <c r="CB25" s="420"/>
      <c r="CC25" s="421"/>
      <c r="CD25" s="197"/>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182" customFormat="1" ht="18.75" customHeight="1" x14ac:dyDescent="0.15">
      <c r="A26" s="183"/>
      <c r="B26" s="456"/>
      <c r="C26" s="457"/>
      <c r="D26" s="458"/>
      <c r="E26" s="397" t="s">
        <v>179</v>
      </c>
      <c r="F26" s="398"/>
      <c r="G26" s="398"/>
      <c r="H26" s="398"/>
      <c r="I26" s="398"/>
      <c r="J26" s="398"/>
      <c r="K26" s="399"/>
      <c r="L26" s="400">
        <v>1</v>
      </c>
      <c r="M26" s="401"/>
      <c r="N26" s="401"/>
      <c r="O26" s="401"/>
      <c r="P26" s="402"/>
      <c r="Q26" s="400">
        <v>5460</v>
      </c>
      <c r="R26" s="401"/>
      <c r="S26" s="401"/>
      <c r="T26" s="401"/>
      <c r="U26" s="401"/>
      <c r="V26" s="402"/>
      <c r="W26" s="466"/>
      <c r="X26" s="457"/>
      <c r="Y26" s="458"/>
      <c r="Z26" s="397" t="s">
        <v>180</v>
      </c>
      <c r="AA26" s="479"/>
      <c r="AB26" s="479"/>
      <c r="AC26" s="479"/>
      <c r="AD26" s="479"/>
      <c r="AE26" s="479"/>
      <c r="AF26" s="479"/>
      <c r="AG26" s="480"/>
      <c r="AH26" s="400">
        <v>3</v>
      </c>
      <c r="AI26" s="401"/>
      <c r="AJ26" s="401"/>
      <c r="AK26" s="401"/>
      <c r="AL26" s="402"/>
      <c r="AM26" s="400">
        <v>7734</v>
      </c>
      <c r="AN26" s="401"/>
      <c r="AO26" s="401"/>
      <c r="AP26" s="401"/>
      <c r="AQ26" s="401"/>
      <c r="AR26" s="402"/>
      <c r="AS26" s="400">
        <v>2578</v>
      </c>
      <c r="AT26" s="401"/>
      <c r="AU26" s="401"/>
      <c r="AV26" s="401"/>
      <c r="AW26" s="401"/>
      <c r="AX26" s="403"/>
      <c r="AY26" s="433" t="s">
        <v>181</v>
      </c>
      <c r="AZ26" s="434"/>
      <c r="BA26" s="434"/>
      <c r="BB26" s="434"/>
      <c r="BC26" s="434"/>
      <c r="BD26" s="434"/>
      <c r="BE26" s="434"/>
      <c r="BF26" s="434"/>
      <c r="BG26" s="434"/>
      <c r="BH26" s="434"/>
      <c r="BI26" s="434"/>
      <c r="BJ26" s="434"/>
      <c r="BK26" s="434"/>
      <c r="BL26" s="434"/>
      <c r="BM26" s="435"/>
      <c r="BN26" s="424" t="s">
        <v>130</v>
      </c>
      <c r="BO26" s="425"/>
      <c r="BP26" s="425"/>
      <c r="BQ26" s="425"/>
      <c r="BR26" s="425"/>
      <c r="BS26" s="425"/>
      <c r="BT26" s="425"/>
      <c r="BU26" s="426"/>
      <c r="BV26" s="424" t="s">
        <v>182</v>
      </c>
      <c r="BW26" s="425"/>
      <c r="BX26" s="425"/>
      <c r="BY26" s="425"/>
      <c r="BZ26" s="425"/>
      <c r="CA26" s="425"/>
      <c r="CB26" s="425"/>
      <c r="CC26" s="426"/>
      <c r="CD26" s="197"/>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83"/>
      <c r="B27" s="456"/>
      <c r="C27" s="457"/>
      <c r="D27" s="458"/>
      <c r="E27" s="397" t="s">
        <v>183</v>
      </c>
      <c r="F27" s="398"/>
      <c r="G27" s="398"/>
      <c r="H27" s="398"/>
      <c r="I27" s="398"/>
      <c r="J27" s="398"/>
      <c r="K27" s="399"/>
      <c r="L27" s="400">
        <v>1</v>
      </c>
      <c r="M27" s="401"/>
      <c r="N27" s="401"/>
      <c r="O27" s="401"/>
      <c r="P27" s="402"/>
      <c r="Q27" s="400">
        <v>2900</v>
      </c>
      <c r="R27" s="401"/>
      <c r="S27" s="401"/>
      <c r="T27" s="401"/>
      <c r="U27" s="401"/>
      <c r="V27" s="402"/>
      <c r="W27" s="466"/>
      <c r="X27" s="457"/>
      <c r="Y27" s="458"/>
      <c r="Z27" s="397" t="s">
        <v>184</v>
      </c>
      <c r="AA27" s="398"/>
      <c r="AB27" s="398"/>
      <c r="AC27" s="398"/>
      <c r="AD27" s="398"/>
      <c r="AE27" s="398"/>
      <c r="AF27" s="398"/>
      <c r="AG27" s="399"/>
      <c r="AH27" s="400">
        <v>7</v>
      </c>
      <c r="AI27" s="401"/>
      <c r="AJ27" s="401"/>
      <c r="AK27" s="401"/>
      <c r="AL27" s="402"/>
      <c r="AM27" s="400">
        <v>24644</v>
      </c>
      <c r="AN27" s="401"/>
      <c r="AO27" s="401"/>
      <c r="AP27" s="401"/>
      <c r="AQ27" s="401"/>
      <c r="AR27" s="402"/>
      <c r="AS27" s="400">
        <v>3521</v>
      </c>
      <c r="AT27" s="401"/>
      <c r="AU27" s="401"/>
      <c r="AV27" s="401"/>
      <c r="AW27" s="401"/>
      <c r="AX27" s="403"/>
      <c r="AY27" s="430" t="s">
        <v>185</v>
      </c>
      <c r="AZ27" s="431"/>
      <c r="BA27" s="431"/>
      <c r="BB27" s="431"/>
      <c r="BC27" s="431"/>
      <c r="BD27" s="431"/>
      <c r="BE27" s="431"/>
      <c r="BF27" s="431"/>
      <c r="BG27" s="431"/>
      <c r="BH27" s="431"/>
      <c r="BI27" s="431"/>
      <c r="BJ27" s="431"/>
      <c r="BK27" s="431"/>
      <c r="BL27" s="431"/>
      <c r="BM27" s="432"/>
      <c r="BN27" s="427">
        <v>216479</v>
      </c>
      <c r="BO27" s="428"/>
      <c r="BP27" s="428"/>
      <c r="BQ27" s="428"/>
      <c r="BR27" s="428"/>
      <c r="BS27" s="428"/>
      <c r="BT27" s="428"/>
      <c r="BU27" s="429"/>
      <c r="BV27" s="427">
        <v>216456</v>
      </c>
      <c r="BW27" s="428"/>
      <c r="BX27" s="428"/>
      <c r="BY27" s="428"/>
      <c r="BZ27" s="428"/>
      <c r="CA27" s="428"/>
      <c r="CB27" s="428"/>
      <c r="CC27" s="429"/>
      <c r="CD27" s="199"/>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182"/>
      <c r="DK27" s="182"/>
      <c r="DL27" s="182"/>
      <c r="DM27" s="182"/>
      <c r="DN27" s="182"/>
      <c r="DO27" s="182"/>
    </row>
    <row r="28" spans="1:119" ht="18.75" customHeight="1" x14ac:dyDescent="0.15">
      <c r="A28" s="183"/>
      <c r="B28" s="456"/>
      <c r="C28" s="457"/>
      <c r="D28" s="458"/>
      <c r="E28" s="397" t="s">
        <v>186</v>
      </c>
      <c r="F28" s="398"/>
      <c r="G28" s="398"/>
      <c r="H28" s="398"/>
      <c r="I28" s="398"/>
      <c r="J28" s="398"/>
      <c r="K28" s="399"/>
      <c r="L28" s="400">
        <v>1</v>
      </c>
      <c r="M28" s="401"/>
      <c r="N28" s="401"/>
      <c r="O28" s="401"/>
      <c r="P28" s="402"/>
      <c r="Q28" s="400">
        <v>2250</v>
      </c>
      <c r="R28" s="401"/>
      <c r="S28" s="401"/>
      <c r="T28" s="401"/>
      <c r="U28" s="401"/>
      <c r="V28" s="402"/>
      <c r="W28" s="466"/>
      <c r="X28" s="457"/>
      <c r="Y28" s="458"/>
      <c r="Z28" s="397" t="s">
        <v>187</v>
      </c>
      <c r="AA28" s="398"/>
      <c r="AB28" s="398"/>
      <c r="AC28" s="398"/>
      <c r="AD28" s="398"/>
      <c r="AE28" s="398"/>
      <c r="AF28" s="398"/>
      <c r="AG28" s="399"/>
      <c r="AH28" s="400" t="s">
        <v>188</v>
      </c>
      <c r="AI28" s="401"/>
      <c r="AJ28" s="401"/>
      <c r="AK28" s="401"/>
      <c r="AL28" s="402"/>
      <c r="AM28" s="400" t="s">
        <v>176</v>
      </c>
      <c r="AN28" s="401"/>
      <c r="AO28" s="401"/>
      <c r="AP28" s="401"/>
      <c r="AQ28" s="401"/>
      <c r="AR28" s="402"/>
      <c r="AS28" s="400" t="s">
        <v>182</v>
      </c>
      <c r="AT28" s="401"/>
      <c r="AU28" s="401"/>
      <c r="AV28" s="401"/>
      <c r="AW28" s="401"/>
      <c r="AX28" s="403"/>
      <c r="AY28" s="407" t="s">
        <v>189</v>
      </c>
      <c r="AZ28" s="408"/>
      <c r="BA28" s="408"/>
      <c r="BB28" s="409"/>
      <c r="BC28" s="416" t="s">
        <v>48</v>
      </c>
      <c r="BD28" s="417"/>
      <c r="BE28" s="417"/>
      <c r="BF28" s="417"/>
      <c r="BG28" s="417"/>
      <c r="BH28" s="417"/>
      <c r="BI28" s="417"/>
      <c r="BJ28" s="417"/>
      <c r="BK28" s="417"/>
      <c r="BL28" s="417"/>
      <c r="BM28" s="418"/>
      <c r="BN28" s="419">
        <v>1488909</v>
      </c>
      <c r="BO28" s="420"/>
      <c r="BP28" s="420"/>
      <c r="BQ28" s="420"/>
      <c r="BR28" s="420"/>
      <c r="BS28" s="420"/>
      <c r="BT28" s="420"/>
      <c r="BU28" s="421"/>
      <c r="BV28" s="419">
        <v>1440100</v>
      </c>
      <c r="BW28" s="420"/>
      <c r="BX28" s="420"/>
      <c r="BY28" s="420"/>
      <c r="BZ28" s="420"/>
      <c r="CA28" s="420"/>
      <c r="CB28" s="420"/>
      <c r="CC28" s="421"/>
      <c r="CD28" s="197"/>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182"/>
      <c r="DK28" s="182"/>
      <c r="DL28" s="182"/>
      <c r="DM28" s="182"/>
      <c r="DN28" s="182"/>
      <c r="DO28" s="182"/>
    </row>
    <row r="29" spans="1:119" ht="18.75" customHeight="1" x14ac:dyDescent="0.15">
      <c r="A29" s="183"/>
      <c r="B29" s="456"/>
      <c r="C29" s="457"/>
      <c r="D29" s="458"/>
      <c r="E29" s="397" t="s">
        <v>190</v>
      </c>
      <c r="F29" s="398"/>
      <c r="G29" s="398"/>
      <c r="H29" s="398"/>
      <c r="I29" s="398"/>
      <c r="J29" s="398"/>
      <c r="K29" s="399"/>
      <c r="L29" s="400">
        <v>10</v>
      </c>
      <c r="M29" s="401"/>
      <c r="N29" s="401"/>
      <c r="O29" s="401"/>
      <c r="P29" s="402"/>
      <c r="Q29" s="400">
        <v>2100</v>
      </c>
      <c r="R29" s="401"/>
      <c r="S29" s="401"/>
      <c r="T29" s="401"/>
      <c r="U29" s="401"/>
      <c r="V29" s="402"/>
      <c r="W29" s="467"/>
      <c r="X29" s="468"/>
      <c r="Y29" s="469"/>
      <c r="Z29" s="397" t="s">
        <v>191</v>
      </c>
      <c r="AA29" s="398"/>
      <c r="AB29" s="398"/>
      <c r="AC29" s="398"/>
      <c r="AD29" s="398"/>
      <c r="AE29" s="398"/>
      <c r="AF29" s="398"/>
      <c r="AG29" s="399"/>
      <c r="AH29" s="400">
        <v>92</v>
      </c>
      <c r="AI29" s="401"/>
      <c r="AJ29" s="401"/>
      <c r="AK29" s="401"/>
      <c r="AL29" s="402"/>
      <c r="AM29" s="400">
        <v>278199</v>
      </c>
      <c r="AN29" s="401"/>
      <c r="AO29" s="401"/>
      <c r="AP29" s="401"/>
      <c r="AQ29" s="401"/>
      <c r="AR29" s="402"/>
      <c r="AS29" s="400">
        <v>3024</v>
      </c>
      <c r="AT29" s="401"/>
      <c r="AU29" s="401"/>
      <c r="AV29" s="401"/>
      <c r="AW29" s="401"/>
      <c r="AX29" s="403"/>
      <c r="AY29" s="410"/>
      <c r="AZ29" s="411"/>
      <c r="BA29" s="411"/>
      <c r="BB29" s="412"/>
      <c r="BC29" s="404" t="s">
        <v>192</v>
      </c>
      <c r="BD29" s="405"/>
      <c r="BE29" s="405"/>
      <c r="BF29" s="405"/>
      <c r="BG29" s="405"/>
      <c r="BH29" s="405"/>
      <c r="BI29" s="405"/>
      <c r="BJ29" s="405"/>
      <c r="BK29" s="405"/>
      <c r="BL29" s="405"/>
      <c r="BM29" s="406"/>
      <c r="BN29" s="424">
        <v>56829</v>
      </c>
      <c r="BO29" s="425"/>
      <c r="BP29" s="425"/>
      <c r="BQ29" s="425"/>
      <c r="BR29" s="425"/>
      <c r="BS29" s="425"/>
      <c r="BT29" s="425"/>
      <c r="BU29" s="426"/>
      <c r="BV29" s="424">
        <v>86816</v>
      </c>
      <c r="BW29" s="425"/>
      <c r="BX29" s="425"/>
      <c r="BY29" s="425"/>
      <c r="BZ29" s="425"/>
      <c r="CA29" s="425"/>
      <c r="CB29" s="425"/>
      <c r="CC29" s="426"/>
      <c r="CD29" s="199"/>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182"/>
      <c r="DK29" s="182"/>
      <c r="DL29" s="182"/>
      <c r="DM29" s="182"/>
      <c r="DN29" s="182"/>
      <c r="DO29" s="182"/>
    </row>
    <row r="30" spans="1:119" ht="18.75" customHeight="1" thickBot="1" x14ac:dyDescent="0.2">
      <c r="A30" s="183"/>
      <c r="B30" s="459"/>
      <c r="C30" s="460"/>
      <c r="D30" s="461"/>
      <c r="E30" s="470"/>
      <c r="F30" s="471"/>
      <c r="G30" s="471"/>
      <c r="H30" s="471"/>
      <c r="I30" s="471"/>
      <c r="J30" s="471"/>
      <c r="K30" s="472"/>
      <c r="L30" s="473"/>
      <c r="M30" s="474"/>
      <c r="N30" s="474"/>
      <c r="O30" s="474"/>
      <c r="P30" s="475"/>
      <c r="Q30" s="473"/>
      <c r="R30" s="474"/>
      <c r="S30" s="474"/>
      <c r="T30" s="474"/>
      <c r="U30" s="474"/>
      <c r="V30" s="475"/>
      <c r="W30" s="476" t="s">
        <v>193</v>
      </c>
      <c r="X30" s="477"/>
      <c r="Y30" s="477"/>
      <c r="Z30" s="477"/>
      <c r="AA30" s="477"/>
      <c r="AB30" s="477"/>
      <c r="AC30" s="477"/>
      <c r="AD30" s="477"/>
      <c r="AE30" s="477"/>
      <c r="AF30" s="477"/>
      <c r="AG30" s="478"/>
      <c r="AH30" s="388">
        <v>96.6</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50</v>
      </c>
      <c r="BD30" s="392"/>
      <c r="BE30" s="392"/>
      <c r="BF30" s="392"/>
      <c r="BG30" s="392"/>
      <c r="BH30" s="392"/>
      <c r="BI30" s="392"/>
      <c r="BJ30" s="392"/>
      <c r="BK30" s="392"/>
      <c r="BL30" s="392"/>
      <c r="BM30" s="393"/>
      <c r="BN30" s="427">
        <v>805321</v>
      </c>
      <c r="BO30" s="428"/>
      <c r="BP30" s="428"/>
      <c r="BQ30" s="428"/>
      <c r="BR30" s="428"/>
      <c r="BS30" s="428"/>
      <c r="BT30" s="428"/>
      <c r="BU30" s="429"/>
      <c r="BV30" s="427">
        <v>890114</v>
      </c>
      <c r="BW30" s="428"/>
      <c r="BX30" s="428"/>
      <c r="BY30" s="428"/>
      <c r="BZ30" s="428"/>
      <c r="CA30" s="428"/>
      <c r="CB30" s="428"/>
      <c r="CC30" s="429"/>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194</v>
      </c>
      <c r="D32" s="210"/>
      <c r="E32" s="210"/>
      <c r="F32" s="207"/>
      <c r="G32" s="207"/>
      <c r="H32" s="207"/>
      <c r="I32" s="207"/>
      <c r="J32" s="207"/>
      <c r="K32" s="207"/>
      <c r="L32" s="207"/>
      <c r="M32" s="207"/>
      <c r="N32" s="207"/>
      <c r="O32" s="207"/>
      <c r="P32" s="207"/>
      <c r="Q32" s="207"/>
      <c r="R32" s="207"/>
      <c r="S32" s="207"/>
      <c r="T32" s="207"/>
      <c r="U32" s="207" t="s">
        <v>195</v>
      </c>
      <c r="V32" s="207"/>
      <c r="W32" s="207"/>
      <c r="X32" s="207"/>
      <c r="Y32" s="207"/>
      <c r="Z32" s="207"/>
      <c r="AA32" s="207"/>
      <c r="AB32" s="207"/>
      <c r="AC32" s="207"/>
      <c r="AD32" s="207"/>
      <c r="AE32" s="207"/>
      <c r="AF32" s="207"/>
      <c r="AG32" s="207"/>
      <c r="AH32" s="207"/>
      <c r="AI32" s="207"/>
      <c r="AJ32" s="207"/>
      <c r="AK32" s="207"/>
      <c r="AL32" s="207"/>
      <c r="AM32" s="211" t="s">
        <v>196</v>
      </c>
      <c r="AN32" s="207"/>
      <c r="AO32" s="207"/>
      <c r="AP32" s="207"/>
      <c r="AQ32" s="207"/>
      <c r="AR32" s="207"/>
      <c r="AS32" s="211"/>
      <c r="AT32" s="211"/>
      <c r="AU32" s="211"/>
      <c r="AV32" s="211"/>
      <c r="AW32" s="211"/>
      <c r="AX32" s="211"/>
      <c r="AY32" s="211"/>
      <c r="AZ32" s="211"/>
      <c r="BA32" s="211"/>
      <c r="BB32" s="207"/>
      <c r="BC32" s="211"/>
      <c r="BD32" s="207"/>
      <c r="BE32" s="211" t="s">
        <v>197</v>
      </c>
      <c r="BF32" s="207"/>
      <c r="BG32" s="207"/>
      <c r="BH32" s="207"/>
      <c r="BI32" s="207"/>
      <c r="BJ32" s="211"/>
      <c r="BK32" s="211"/>
      <c r="BL32" s="211"/>
      <c r="BM32" s="211"/>
      <c r="BN32" s="211"/>
      <c r="BO32" s="211"/>
      <c r="BP32" s="211"/>
      <c r="BQ32" s="211"/>
      <c r="BR32" s="207"/>
      <c r="BS32" s="207"/>
      <c r="BT32" s="207"/>
      <c r="BU32" s="207"/>
      <c r="BV32" s="207"/>
      <c r="BW32" s="207" t="s">
        <v>198</v>
      </c>
      <c r="BX32" s="207"/>
      <c r="BY32" s="207"/>
      <c r="BZ32" s="207"/>
      <c r="CA32" s="207"/>
      <c r="CB32" s="211"/>
      <c r="CC32" s="211"/>
      <c r="CD32" s="211"/>
      <c r="CE32" s="211"/>
      <c r="CF32" s="211"/>
      <c r="CG32" s="211"/>
      <c r="CH32" s="211"/>
      <c r="CI32" s="211"/>
      <c r="CJ32" s="211"/>
      <c r="CK32" s="211"/>
      <c r="CL32" s="211"/>
      <c r="CM32" s="211"/>
      <c r="CN32" s="211"/>
      <c r="CO32" s="211" t="s">
        <v>199</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387" t="s">
        <v>200</v>
      </c>
      <c r="D33" s="387"/>
      <c r="E33" s="386" t="s">
        <v>201</v>
      </c>
      <c r="F33" s="386"/>
      <c r="G33" s="386"/>
      <c r="H33" s="386"/>
      <c r="I33" s="386"/>
      <c r="J33" s="386"/>
      <c r="K33" s="386"/>
      <c r="L33" s="386"/>
      <c r="M33" s="386"/>
      <c r="N33" s="386"/>
      <c r="O33" s="386"/>
      <c r="P33" s="386"/>
      <c r="Q33" s="386"/>
      <c r="R33" s="386"/>
      <c r="S33" s="386"/>
      <c r="T33" s="212"/>
      <c r="U33" s="387" t="s">
        <v>202</v>
      </c>
      <c r="V33" s="387"/>
      <c r="W33" s="386" t="s">
        <v>203</v>
      </c>
      <c r="X33" s="386"/>
      <c r="Y33" s="386"/>
      <c r="Z33" s="386"/>
      <c r="AA33" s="386"/>
      <c r="AB33" s="386"/>
      <c r="AC33" s="386"/>
      <c r="AD33" s="386"/>
      <c r="AE33" s="386"/>
      <c r="AF33" s="386"/>
      <c r="AG33" s="386"/>
      <c r="AH33" s="386"/>
      <c r="AI33" s="386"/>
      <c r="AJ33" s="386"/>
      <c r="AK33" s="386"/>
      <c r="AL33" s="212"/>
      <c r="AM33" s="387" t="s">
        <v>204</v>
      </c>
      <c r="AN33" s="387"/>
      <c r="AO33" s="386" t="s">
        <v>205</v>
      </c>
      <c r="AP33" s="386"/>
      <c r="AQ33" s="386"/>
      <c r="AR33" s="386"/>
      <c r="AS33" s="386"/>
      <c r="AT33" s="386"/>
      <c r="AU33" s="386"/>
      <c r="AV33" s="386"/>
      <c r="AW33" s="386"/>
      <c r="AX33" s="386"/>
      <c r="AY33" s="386"/>
      <c r="AZ33" s="386"/>
      <c r="BA33" s="386"/>
      <c r="BB33" s="386"/>
      <c r="BC33" s="386"/>
      <c r="BD33" s="213"/>
      <c r="BE33" s="386" t="s">
        <v>206</v>
      </c>
      <c r="BF33" s="386"/>
      <c r="BG33" s="386" t="s">
        <v>207</v>
      </c>
      <c r="BH33" s="386"/>
      <c r="BI33" s="386"/>
      <c r="BJ33" s="386"/>
      <c r="BK33" s="386"/>
      <c r="BL33" s="386"/>
      <c r="BM33" s="386"/>
      <c r="BN33" s="386"/>
      <c r="BO33" s="386"/>
      <c r="BP33" s="386"/>
      <c r="BQ33" s="386"/>
      <c r="BR33" s="386"/>
      <c r="BS33" s="386"/>
      <c r="BT33" s="386"/>
      <c r="BU33" s="386"/>
      <c r="BV33" s="213"/>
      <c r="BW33" s="387" t="s">
        <v>206</v>
      </c>
      <c r="BX33" s="387"/>
      <c r="BY33" s="386" t="s">
        <v>208</v>
      </c>
      <c r="BZ33" s="386"/>
      <c r="CA33" s="386"/>
      <c r="CB33" s="386"/>
      <c r="CC33" s="386"/>
      <c r="CD33" s="386"/>
      <c r="CE33" s="386"/>
      <c r="CF33" s="386"/>
      <c r="CG33" s="386"/>
      <c r="CH33" s="386"/>
      <c r="CI33" s="386"/>
      <c r="CJ33" s="386"/>
      <c r="CK33" s="386"/>
      <c r="CL33" s="386"/>
      <c r="CM33" s="386"/>
      <c r="CN33" s="212"/>
      <c r="CO33" s="387" t="s">
        <v>209</v>
      </c>
      <c r="CP33" s="387"/>
      <c r="CQ33" s="386" t="s">
        <v>210</v>
      </c>
      <c r="CR33" s="386"/>
      <c r="CS33" s="386"/>
      <c r="CT33" s="386"/>
      <c r="CU33" s="386"/>
      <c r="CV33" s="386"/>
      <c r="CW33" s="386"/>
      <c r="CX33" s="386"/>
      <c r="CY33" s="386"/>
      <c r="CZ33" s="386"/>
      <c r="DA33" s="386"/>
      <c r="DB33" s="386"/>
      <c r="DC33" s="386"/>
      <c r="DD33" s="386"/>
      <c r="DE33" s="386"/>
      <c r="DF33" s="212"/>
      <c r="DG33" s="385" t="s">
        <v>211</v>
      </c>
      <c r="DH33" s="385"/>
      <c r="DI33" s="214"/>
      <c r="DJ33" s="182"/>
      <c r="DK33" s="182"/>
      <c r="DL33" s="182"/>
      <c r="DM33" s="182"/>
      <c r="DN33" s="182"/>
      <c r="DO33" s="182"/>
    </row>
    <row r="34" spans="1:119" ht="32.25" customHeight="1" x14ac:dyDescent="0.15">
      <c r="A34" s="183"/>
      <c r="B34" s="209"/>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210"/>
      <c r="U34" s="383">
        <f>IF(W34="","",MAX(C34:D43)+1)</f>
        <v>2</v>
      </c>
      <c r="V34" s="383"/>
      <c r="W34" s="382" t="str">
        <f>IF('各会計、関係団体の財政状況及び健全化判断比率'!B28="","",'各会計、関係団体の財政状況及び健全化判断比率'!B28)</f>
        <v>国民健康保険事業特別会計</v>
      </c>
      <c r="X34" s="382"/>
      <c r="Y34" s="382"/>
      <c r="Z34" s="382"/>
      <c r="AA34" s="382"/>
      <c r="AB34" s="382"/>
      <c r="AC34" s="382"/>
      <c r="AD34" s="382"/>
      <c r="AE34" s="382"/>
      <c r="AF34" s="382"/>
      <c r="AG34" s="382"/>
      <c r="AH34" s="382"/>
      <c r="AI34" s="382"/>
      <c r="AJ34" s="382"/>
      <c r="AK34" s="382"/>
      <c r="AL34" s="210"/>
      <c r="AM34" s="383">
        <f>IF(AO34="","",MAX(C34:D43,U34:V43)+1)</f>
        <v>5</v>
      </c>
      <c r="AN34" s="383"/>
      <c r="AO34" s="382" t="str">
        <f>IF('各会計、関係団体の財政状況及び健全化判断比率'!B31="","",'各会計、関係団体の財政状況及び健全化判断比率'!B31)</f>
        <v>甘楽町水道事業会計</v>
      </c>
      <c r="AP34" s="382"/>
      <c r="AQ34" s="382"/>
      <c r="AR34" s="382"/>
      <c r="AS34" s="382"/>
      <c r="AT34" s="382"/>
      <c r="AU34" s="382"/>
      <c r="AV34" s="382"/>
      <c r="AW34" s="382"/>
      <c r="AX34" s="382"/>
      <c r="AY34" s="382"/>
      <c r="AZ34" s="382"/>
      <c r="BA34" s="382"/>
      <c r="BB34" s="382"/>
      <c r="BC34" s="382"/>
      <c r="BD34" s="210"/>
      <c r="BE34" s="383">
        <f>IF(BG34="","",MAX(C34:D43,U34:V43,AM34:AN43)+1)</f>
        <v>6</v>
      </c>
      <c r="BF34" s="383"/>
      <c r="BG34" s="382" t="str">
        <f>IF('各会計、関係団体の財政状況及び健全化判断比率'!B32="","",'各会計、関係団体の財政状況及び健全化判断比率'!B32)</f>
        <v>公共下水道事業特別会計</v>
      </c>
      <c r="BH34" s="382"/>
      <c r="BI34" s="382"/>
      <c r="BJ34" s="382"/>
      <c r="BK34" s="382"/>
      <c r="BL34" s="382"/>
      <c r="BM34" s="382"/>
      <c r="BN34" s="382"/>
      <c r="BO34" s="382"/>
      <c r="BP34" s="382"/>
      <c r="BQ34" s="382"/>
      <c r="BR34" s="382"/>
      <c r="BS34" s="382"/>
      <c r="BT34" s="382"/>
      <c r="BU34" s="382"/>
      <c r="BV34" s="210"/>
      <c r="BW34" s="383">
        <f>IF(BY34="","",MAX(C34:D43,U34:V43,AM34:AN43,BE34:BF43)+1)</f>
        <v>8</v>
      </c>
      <c r="BX34" s="383"/>
      <c r="BY34" s="382" t="str">
        <f>IF('各会計、関係団体の財政状況及び健全化判断比率'!B68="","",'各会計、関係団体の財政状況及び健全化判断比率'!B68)</f>
        <v>富岡地域医療企業団</v>
      </c>
      <c r="BZ34" s="382"/>
      <c r="CA34" s="382"/>
      <c r="CB34" s="382"/>
      <c r="CC34" s="382"/>
      <c r="CD34" s="382"/>
      <c r="CE34" s="382"/>
      <c r="CF34" s="382"/>
      <c r="CG34" s="382"/>
      <c r="CH34" s="382"/>
      <c r="CI34" s="382"/>
      <c r="CJ34" s="382"/>
      <c r="CK34" s="382"/>
      <c r="CL34" s="382"/>
      <c r="CM34" s="382"/>
      <c r="CN34" s="210"/>
      <c r="CO34" s="383">
        <f>IF(CQ34="","",MAX(C34:D43,U34:V43,AM34:AN43,BE34:BF43,BW34:BX43)+1)</f>
        <v>15</v>
      </c>
      <c r="CP34" s="383"/>
      <c r="CQ34" s="382" t="str">
        <f>IF('各会計、関係団体の財政状況及び健全化判断比率'!BS7="","",'各会計、関係団体の財政状況及び健全化判断比率'!BS7)</f>
        <v>甘楽町都市農村交流協会</v>
      </c>
      <c r="CR34" s="382"/>
      <c r="CS34" s="382"/>
      <c r="CT34" s="382"/>
      <c r="CU34" s="382"/>
      <c r="CV34" s="382"/>
      <c r="CW34" s="382"/>
      <c r="CX34" s="382"/>
      <c r="CY34" s="382"/>
      <c r="CZ34" s="382"/>
      <c r="DA34" s="382"/>
      <c r="DB34" s="382"/>
      <c r="DC34" s="382"/>
      <c r="DD34" s="382"/>
      <c r="DE34" s="382"/>
      <c r="DF34" s="207"/>
      <c r="DG34" s="384" t="str">
        <f>IF('各会計、関係団体の財政状況及び健全化判断比率'!BR7="","",'各会計、関係団体の財政状況及び健全化判断比率'!BR7)</f>
        <v/>
      </c>
      <c r="DH34" s="384"/>
      <c r="DI34" s="214"/>
      <c r="DJ34" s="182"/>
      <c r="DK34" s="182"/>
      <c r="DL34" s="182"/>
      <c r="DM34" s="182"/>
      <c r="DN34" s="182"/>
      <c r="DO34" s="182"/>
    </row>
    <row r="35" spans="1:119" ht="32.25" customHeight="1" x14ac:dyDescent="0.15">
      <c r="A35" s="183"/>
      <c r="B35" s="209"/>
      <c r="C35" s="383" t="str">
        <f>IF(E35="","",C34+1)</f>
        <v/>
      </c>
      <c r="D35" s="383"/>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210"/>
      <c r="U35" s="383">
        <f>IF(W35="","",U34+1)</f>
        <v>3</v>
      </c>
      <c r="V35" s="383"/>
      <c r="W35" s="382" t="str">
        <f>IF('各会計、関係団体の財政状況及び健全化判断比率'!B29="","",'各会計、関係団体の財政状況及び健全化判断比率'!B29)</f>
        <v>介護保険事業特別会計</v>
      </c>
      <c r="X35" s="382"/>
      <c r="Y35" s="382"/>
      <c r="Z35" s="382"/>
      <c r="AA35" s="382"/>
      <c r="AB35" s="382"/>
      <c r="AC35" s="382"/>
      <c r="AD35" s="382"/>
      <c r="AE35" s="382"/>
      <c r="AF35" s="382"/>
      <c r="AG35" s="382"/>
      <c r="AH35" s="382"/>
      <c r="AI35" s="382"/>
      <c r="AJ35" s="382"/>
      <c r="AK35" s="382"/>
      <c r="AL35" s="210"/>
      <c r="AM35" s="383" t="str">
        <f t="shared" ref="AM35:AM43" si="0">IF(AO35="","",AM34+1)</f>
        <v/>
      </c>
      <c r="AN35" s="383"/>
      <c r="AO35" s="382"/>
      <c r="AP35" s="382"/>
      <c r="AQ35" s="382"/>
      <c r="AR35" s="382"/>
      <c r="AS35" s="382"/>
      <c r="AT35" s="382"/>
      <c r="AU35" s="382"/>
      <c r="AV35" s="382"/>
      <c r="AW35" s="382"/>
      <c r="AX35" s="382"/>
      <c r="AY35" s="382"/>
      <c r="AZ35" s="382"/>
      <c r="BA35" s="382"/>
      <c r="BB35" s="382"/>
      <c r="BC35" s="382"/>
      <c r="BD35" s="210"/>
      <c r="BE35" s="383">
        <f t="shared" ref="BE35:BE43" si="1">IF(BG35="","",BE34+1)</f>
        <v>7</v>
      </c>
      <c r="BF35" s="383"/>
      <c r="BG35" s="382" t="str">
        <f>IF('各会計、関係団体の財政状況及び健全化判断比率'!B33="","",'各会計、関係団体の財政状況及び健全化判断比率'!B33)</f>
        <v>農業集落排水事業特別会計</v>
      </c>
      <c r="BH35" s="382"/>
      <c r="BI35" s="382"/>
      <c r="BJ35" s="382"/>
      <c r="BK35" s="382"/>
      <c r="BL35" s="382"/>
      <c r="BM35" s="382"/>
      <c r="BN35" s="382"/>
      <c r="BO35" s="382"/>
      <c r="BP35" s="382"/>
      <c r="BQ35" s="382"/>
      <c r="BR35" s="382"/>
      <c r="BS35" s="382"/>
      <c r="BT35" s="382"/>
      <c r="BU35" s="382"/>
      <c r="BV35" s="210"/>
      <c r="BW35" s="383">
        <f t="shared" ref="BW35:BW43" si="2">IF(BY35="","",BW34+1)</f>
        <v>9</v>
      </c>
      <c r="BX35" s="383"/>
      <c r="BY35" s="382" t="str">
        <f>IF('各会計、関係団体の財政状況及び健全化判断比率'!B69="","",'各会計、関係団体の財政状況及び健全化判断比率'!B69)</f>
        <v>富岡甘楽広域市町村圏振興整備組合</v>
      </c>
      <c r="BZ35" s="382"/>
      <c r="CA35" s="382"/>
      <c r="CB35" s="382"/>
      <c r="CC35" s="382"/>
      <c r="CD35" s="382"/>
      <c r="CE35" s="382"/>
      <c r="CF35" s="382"/>
      <c r="CG35" s="382"/>
      <c r="CH35" s="382"/>
      <c r="CI35" s="382"/>
      <c r="CJ35" s="382"/>
      <c r="CK35" s="382"/>
      <c r="CL35" s="382"/>
      <c r="CM35" s="382"/>
      <c r="CN35" s="210"/>
      <c r="CO35" s="383">
        <f t="shared" ref="CO35:CO43" si="3">IF(CQ35="","",CO34+1)</f>
        <v>16</v>
      </c>
      <c r="CP35" s="383"/>
      <c r="CQ35" s="382" t="str">
        <f>IF('各会計、関係団体の財政状況及び健全化判断比率'!BS8="","",'各会計、関係団体の財政状況及び健全化判断比率'!BS8)</f>
        <v>甘楽町国際交流振興協会</v>
      </c>
      <c r="CR35" s="382"/>
      <c r="CS35" s="382"/>
      <c r="CT35" s="382"/>
      <c r="CU35" s="382"/>
      <c r="CV35" s="382"/>
      <c r="CW35" s="382"/>
      <c r="CX35" s="382"/>
      <c r="CY35" s="382"/>
      <c r="CZ35" s="382"/>
      <c r="DA35" s="382"/>
      <c r="DB35" s="382"/>
      <c r="DC35" s="382"/>
      <c r="DD35" s="382"/>
      <c r="DE35" s="382"/>
      <c r="DF35" s="207"/>
      <c r="DG35" s="384" t="str">
        <f>IF('各会計、関係団体の財政状況及び健全化判断比率'!BR8="","",'各会計、関係団体の財政状況及び健全化判断比率'!BR8)</f>
        <v/>
      </c>
      <c r="DH35" s="384"/>
      <c r="DI35" s="214"/>
      <c r="DJ35" s="182"/>
      <c r="DK35" s="182"/>
      <c r="DL35" s="182"/>
      <c r="DM35" s="182"/>
      <c r="DN35" s="182"/>
      <c r="DO35" s="182"/>
    </row>
    <row r="36" spans="1:119" ht="32.25" customHeight="1" x14ac:dyDescent="0.15">
      <c r="A36" s="183"/>
      <c r="B36" s="209"/>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210"/>
      <c r="U36" s="383">
        <f t="shared" ref="U36:U43" si="4">IF(W36="","",U35+1)</f>
        <v>4</v>
      </c>
      <c r="V36" s="383"/>
      <c r="W36" s="382" t="str">
        <f>IF('各会計、関係団体の財政状況及び健全化判断比率'!B30="","",'各会計、関係団体の財政状況及び健全化判断比率'!B30)</f>
        <v>後期高齢者医療特別会計</v>
      </c>
      <c r="X36" s="382"/>
      <c r="Y36" s="382"/>
      <c r="Z36" s="382"/>
      <c r="AA36" s="382"/>
      <c r="AB36" s="382"/>
      <c r="AC36" s="382"/>
      <c r="AD36" s="382"/>
      <c r="AE36" s="382"/>
      <c r="AF36" s="382"/>
      <c r="AG36" s="382"/>
      <c r="AH36" s="382"/>
      <c r="AI36" s="382"/>
      <c r="AJ36" s="382"/>
      <c r="AK36" s="382"/>
      <c r="AL36" s="210"/>
      <c r="AM36" s="383" t="str">
        <f t="shared" si="0"/>
        <v/>
      </c>
      <c r="AN36" s="383"/>
      <c r="AO36" s="382"/>
      <c r="AP36" s="382"/>
      <c r="AQ36" s="382"/>
      <c r="AR36" s="382"/>
      <c r="AS36" s="382"/>
      <c r="AT36" s="382"/>
      <c r="AU36" s="382"/>
      <c r="AV36" s="382"/>
      <c r="AW36" s="382"/>
      <c r="AX36" s="382"/>
      <c r="AY36" s="382"/>
      <c r="AZ36" s="382"/>
      <c r="BA36" s="382"/>
      <c r="BB36" s="382"/>
      <c r="BC36" s="382"/>
      <c r="BD36" s="210"/>
      <c r="BE36" s="383" t="str">
        <f t="shared" si="1"/>
        <v/>
      </c>
      <c r="BF36" s="383"/>
      <c r="BG36" s="382"/>
      <c r="BH36" s="382"/>
      <c r="BI36" s="382"/>
      <c r="BJ36" s="382"/>
      <c r="BK36" s="382"/>
      <c r="BL36" s="382"/>
      <c r="BM36" s="382"/>
      <c r="BN36" s="382"/>
      <c r="BO36" s="382"/>
      <c r="BP36" s="382"/>
      <c r="BQ36" s="382"/>
      <c r="BR36" s="382"/>
      <c r="BS36" s="382"/>
      <c r="BT36" s="382"/>
      <c r="BU36" s="382"/>
      <c r="BV36" s="210"/>
      <c r="BW36" s="383">
        <f t="shared" si="2"/>
        <v>10</v>
      </c>
      <c r="BX36" s="383"/>
      <c r="BY36" s="382" t="str">
        <f>IF('各会計、関係団体の財政状況及び健全化判断比率'!B70="","",'各会計、関係団体の財政状況及び健全化判断比率'!B70)</f>
        <v>群馬県市町村総合事務組合</v>
      </c>
      <c r="BZ36" s="382"/>
      <c r="CA36" s="382"/>
      <c r="CB36" s="382"/>
      <c r="CC36" s="382"/>
      <c r="CD36" s="382"/>
      <c r="CE36" s="382"/>
      <c r="CF36" s="382"/>
      <c r="CG36" s="382"/>
      <c r="CH36" s="382"/>
      <c r="CI36" s="382"/>
      <c r="CJ36" s="382"/>
      <c r="CK36" s="382"/>
      <c r="CL36" s="382"/>
      <c r="CM36" s="382"/>
      <c r="CN36" s="210"/>
      <c r="CO36" s="383">
        <f t="shared" si="3"/>
        <v>17</v>
      </c>
      <c r="CP36" s="383"/>
      <c r="CQ36" s="382" t="str">
        <f>IF('各会計、関係団体の財政状況及び健全化判断比率'!BS9="","",'各会計、関係団体の財政状況及び健全化判断比率'!BS9)</f>
        <v>甘楽郡土地開発公社</v>
      </c>
      <c r="CR36" s="382"/>
      <c r="CS36" s="382"/>
      <c r="CT36" s="382"/>
      <c r="CU36" s="382"/>
      <c r="CV36" s="382"/>
      <c r="CW36" s="382"/>
      <c r="CX36" s="382"/>
      <c r="CY36" s="382"/>
      <c r="CZ36" s="382"/>
      <c r="DA36" s="382"/>
      <c r="DB36" s="382"/>
      <c r="DC36" s="382"/>
      <c r="DD36" s="382"/>
      <c r="DE36" s="382"/>
      <c r="DF36" s="207"/>
      <c r="DG36" s="384" t="str">
        <f>IF('各会計、関係団体の財政状況及び健全化判断比率'!BR9="","",'各会計、関係団体の財政状況及び健全化判断比率'!BR9)</f>
        <v>〇</v>
      </c>
      <c r="DH36" s="384"/>
      <c r="DI36" s="214"/>
      <c r="DJ36" s="182"/>
      <c r="DK36" s="182"/>
      <c r="DL36" s="182"/>
      <c r="DM36" s="182"/>
      <c r="DN36" s="182"/>
      <c r="DO36" s="182"/>
    </row>
    <row r="37" spans="1:119" ht="32.25" customHeight="1" x14ac:dyDescent="0.15">
      <c r="A37" s="183"/>
      <c r="B37" s="209"/>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210"/>
      <c r="U37" s="383" t="str">
        <f t="shared" si="4"/>
        <v/>
      </c>
      <c r="V37" s="383"/>
      <c r="W37" s="382"/>
      <c r="X37" s="382"/>
      <c r="Y37" s="382"/>
      <c r="Z37" s="382"/>
      <c r="AA37" s="382"/>
      <c r="AB37" s="382"/>
      <c r="AC37" s="382"/>
      <c r="AD37" s="382"/>
      <c r="AE37" s="382"/>
      <c r="AF37" s="382"/>
      <c r="AG37" s="382"/>
      <c r="AH37" s="382"/>
      <c r="AI37" s="382"/>
      <c r="AJ37" s="382"/>
      <c r="AK37" s="382"/>
      <c r="AL37" s="210"/>
      <c r="AM37" s="383" t="str">
        <f t="shared" si="0"/>
        <v/>
      </c>
      <c r="AN37" s="383"/>
      <c r="AO37" s="382"/>
      <c r="AP37" s="382"/>
      <c r="AQ37" s="382"/>
      <c r="AR37" s="382"/>
      <c r="AS37" s="382"/>
      <c r="AT37" s="382"/>
      <c r="AU37" s="382"/>
      <c r="AV37" s="382"/>
      <c r="AW37" s="382"/>
      <c r="AX37" s="382"/>
      <c r="AY37" s="382"/>
      <c r="AZ37" s="382"/>
      <c r="BA37" s="382"/>
      <c r="BB37" s="382"/>
      <c r="BC37" s="382"/>
      <c r="BD37" s="210"/>
      <c r="BE37" s="383" t="str">
        <f t="shared" si="1"/>
        <v/>
      </c>
      <c r="BF37" s="383"/>
      <c r="BG37" s="382"/>
      <c r="BH37" s="382"/>
      <c r="BI37" s="382"/>
      <c r="BJ37" s="382"/>
      <c r="BK37" s="382"/>
      <c r="BL37" s="382"/>
      <c r="BM37" s="382"/>
      <c r="BN37" s="382"/>
      <c r="BO37" s="382"/>
      <c r="BP37" s="382"/>
      <c r="BQ37" s="382"/>
      <c r="BR37" s="382"/>
      <c r="BS37" s="382"/>
      <c r="BT37" s="382"/>
      <c r="BU37" s="382"/>
      <c r="BV37" s="210"/>
      <c r="BW37" s="383">
        <f t="shared" si="2"/>
        <v>11</v>
      </c>
      <c r="BX37" s="383"/>
      <c r="BY37" s="382" t="str">
        <f>IF('各会計、関係団体の財政状況及び健全化判断比率'!B71="","",'各会計、関係団体の財政状況及び健全化判断比率'!B71)</f>
        <v>群馬県後期高齢者医療広域連合（一般会計）</v>
      </c>
      <c r="BZ37" s="382"/>
      <c r="CA37" s="382"/>
      <c r="CB37" s="382"/>
      <c r="CC37" s="382"/>
      <c r="CD37" s="382"/>
      <c r="CE37" s="382"/>
      <c r="CF37" s="382"/>
      <c r="CG37" s="382"/>
      <c r="CH37" s="382"/>
      <c r="CI37" s="382"/>
      <c r="CJ37" s="382"/>
      <c r="CK37" s="382"/>
      <c r="CL37" s="382"/>
      <c r="CM37" s="382"/>
      <c r="CN37" s="210"/>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207"/>
      <c r="DG37" s="384" t="str">
        <f>IF('各会計、関係団体の財政状況及び健全化判断比率'!BR10="","",'各会計、関係団体の財政状況及び健全化判断比率'!BR10)</f>
        <v/>
      </c>
      <c r="DH37" s="384"/>
      <c r="DI37" s="214"/>
      <c r="DJ37" s="182"/>
      <c r="DK37" s="182"/>
      <c r="DL37" s="182"/>
      <c r="DM37" s="182"/>
      <c r="DN37" s="182"/>
      <c r="DO37" s="182"/>
    </row>
    <row r="38" spans="1:119" ht="32.25" customHeight="1" x14ac:dyDescent="0.15">
      <c r="A38" s="183"/>
      <c r="B38" s="209"/>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210"/>
      <c r="U38" s="383" t="str">
        <f t="shared" si="4"/>
        <v/>
      </c>
      <c r="V38" s="383"/>
      <c r="W38" s="382"/>
      <c r="X38" s="382"/>
      <c r="Y38" s="382"/>
      <c r="Z38" s="382"/>
      <c r="AA38" s="382"/>
      <c r="AB38" s="382"/>
      <c r="AC38" s="382"/>
      <c r="AD38" s="382"/>
      <c r="AE38" s="382"/>
      <c r="AF38" s="382"/>
      <c r="AG38" s="382"/>
      <c r="AH38" s="382"/>
      <c r="AI38" s="382"/>
      <c r="AJ38" s="382"/>
      <c r="AK38" s="382"/>
      <c r="AL38" s="210"/>
      <c r="AM38" s="383" t="str">
        <f t="shared" si="0"/>
        <v/>
      </c>
      <c r="AN38" s="383"/>
      <c r="AO38" s="382"/>
      <c r="AP38" s="382"/>
      <c r="AQ38" s="382"/>
      <c r="AR38" s="382"/>
      <c r="AS38" s="382"/>
      <c r="AT38" s="382"/>
      <c r="AU38" s="382"/>
      <c r="AV38" s="382"/>
      <c r="AW38" s="382"/>
      <c r="AX38" s="382"/>
      <c r="AY38" s="382"/>
      <c r="AZ38" s="382"/>
      <c r="BA38" s="382"/>
      <c r="BB38" s="382"/>
      <c r="BC38" s="382"/>
      <c r="BD38" s="210"/>
      <c r="BE38" s="383" t="str">
        <f t="shared" si="1"/>
        <v/>
      </c>
      <c r="BF38" s="383"/>
      <c r="BG38" s="382"/>
      <c r="BH38" s="382"/>
      <c r="BI38" s="382"/>
      <c r="BJ38" s="382"/>
      <c r="BK38" s="382"/>
      <c r="BL38" s="382"/>
      <c r="BM38" s="382"/>
      <c r="BN38" s="382"/>
      <c r="BO38" s="382"/>
      <c r="BP38" s="382"/>
      <c r="BQ38" s="382"/>
      <c r="BR38" s="382"/>
      <c r="BS38" s="382"/>
      <c r="BT38" s="382"/>
      <c r="BU38" s="382"/>
      <c r="BV38" s="210"/>
      <c r="BW38" s="383">
        <f t="shared" si="2"/>
        <v>12</v>
      </c>
      <c r="BX38" s="383"/>
      <c r="BY38" s="382" t="str">
        <f>IF('各会計、関係団体の財政状況及び健全化判断比率'!B72="","",'各会計、関係団体の財政状況及び健全化判断比率'!B72)</f>
        <v>群馬県後期高齢者医療広域連合（事業会計）</v>
      </c>
      <c r="BZ38" s="382"/>
      <c r="CA38" s="382"/>
      <c r="CB38" s="382"/>
      <c r="CC38" s="382"/>
      <c r="CD38" s="382"/>
      <c r="CE38" s="382"/>
      <c r="CF38" s="382"/>
      <c r="CG38" s="382"/>
      <c r="CH38" s="382"/>
      <c r="CI38" s="382"/>
      <c r="CJ38" s="382"/>
      <c r="CK38" s="382"/>
      <c r="CL38" s="382"/>
      <c r="CM38" s="382"/>
      <c r="CN38" s="210"/>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207"/>
      <c r="DG38" s="384" t="str">
        <f>IF('各会計、関係団体の財政状況及び健全化判断比率'!BR11="","",'各会計、関係団体の財政状況及び健全化判断比率'!BR11)</f>
        <v/>
      </c>
      <c r="DH38" s="384"/>
      <c r="DI38" s="214"/>
      <c r="DJ38" s="182"/>
      <c r="DK38" s="182"/>
      <c r="DL38" s="182"/>
      <c r="DM38" s="182"/>
      <c r="DN38" s="182"/>
      <c r="DO38" s="182"/>
    </row>
    <row r="39" spans="1:119" ht="32.25" customHeight="1" x14ac:dyDescent="0.15">
      <c r="A39" s="183"/>
      <c r="B39" s="209"/>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210"/>
      <c r="U39" s="383" t="str">
        <f t="shared" si="4"/>
        <v/>
      </c>
      <c r="V39" s="383"/>
      <c r="W39" s="382"/>
      <c r="X39" s="382"/>
      <c r="Y39" s="382"/>
      <c r="Z39" s="382"/>
      <c r="AA39" s="382"/>
      <c r="AB39" s="382"/>
      <c r="AC39" s="382"/>
      <c r="AD39" s="382"/>
      <c r="AE39" s="382"/>
      <c r="AF39" s="382"/>
      <c r="AG39" s="382"/>
      <c r="AH39" s="382"/>
      <c r="AI39" s="382"/>
      <c r="AJ39" s="382"/>
      <c r="AK39" s="382"/>
      <c r="AL39" s="210"/>
      <c r="AM39" s="383" t="str">
        <f t="shared" si="0"/>
        <v/>
      </c>
      <c r="AN39" s="383"/>
      <c r="AO39" s="382"/>
      <c r="AP39" s="382"/>
      <c r="AQ39" s="382"/>
      <c r="AR39" s="382"/>
      <c r="AS39" s="382"/>
      <c r="AT39" s="382"/>
      <c r="AU39" s="382"/>
      <c r="AV39" s="382"/>
      <c r="AW39" s="382"/>
      <c r="AX39" s="382"/>
      <c r="AY39" s="382"/>
      <c r="AZ39" s="382"/>
      <c r="BA39" s="382"/>
      <c r="BB39" s="382"/>
      <c r="BC39" s="382"/>
      <c r="BD39" s="210"/>
      <c r="BE39" s="383" t="str">
        <f t="shared" si="1"/>
        <v/>
      </c>
      <c r="BF39" s="383"/>
      <c r="BG39" s="382"/>
      <c r="BH39" s="382"/>
      <c r="BI39" s="382"/>
      <c r="BJ39" s="382"/>
      <c r="BK39" s="382"/>
      <c r="BL39" s="382"/>
      <c r="BM39" s="382"/>
      <c r="BN39" s="382"/>
      <c r="BO39" s="382"/>
      <c r="BP39" s="382"/>
      <c r="BQ39" s="382"/>
      <c r="BR39" s="382"/>
      <c r="BS39" s="382"/>
      <c r="BT39" s="382"/>
      <c r="BU39" s="382"/>
      <c r="BV39" s="210"/>
      <c r="BW39" s="383">
        <f t="shared" si="2"/>
        <v>13</v>
      </c>
      <c r="BX39" s="383"/>
      <c r="BY39" s="382" t="str">
        <f>IF('各会計、関係団体の財政状況及び健全化判断比率'!B73="","",'各会計、関係団体の財政状況及び健全化判断比率'!B73)</f>
        <v>群馬県市町村会館管理組合</v>
      </c>
      <c r="BZ39" s="382"/>
      <c r="CA39" s="382"/>
      <c r="CB39" s="382"/>
      <c r="CC39" s="382"/>
      <c r="CD39" s="382"/>
      <c r="CE39" s="382"/>
      <c r="CF39" s="382"/>
      <c r="CG39" s="382"/>
      <c r="CH39" s="382"/>
      <c r="CI39" s="382"/>
      <c r="CJ39" s="382"/>
      <c r="CK39" s="382"/>
      <c r="CL39" s="382"/>
      <c r="CM39" s="382"/>
      <c r="CN39" s="210"/>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207"/>
      <c r="DG39" s="384" t="str">
        <f>IF('各会計、関係団体の財政状況及び健全化判断比率'!BR12="","",'各会計、関係団体の財政状況及び健全化判断比率'!BR12)</f>
        <v/>
      </c>
      <c r="DH39" s="384"/>
      <c r="DI39" s="214"/>
      <c r="DJ39" s="182"/>
      <c r="DK39" s="182"/>
      <c r="DL39" s="182"/>
      <c r="DM39" s="182"/>
      <c r="DN39" s="182"/>
      <c r="DO39" s="182"/>
    </row>
    <row r="40" spans="1:119" ht="32.25" customHeight="1" x14ac:dyDescent="0.15">
      <c r="A40" s="183"/>
      <c r="B40" s="209"/>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210"/>
      <c r="U40" s="383" t="str">
        <f t="shared" si="4"/>
        <v/>
      </c>
      <c r="V40" s="383"/>
      <c r="W40" s="382"/>
      <c r="X40" s="382"/>
      <c r="Y40" s="382"/>
      <c r="Z40" s="382"/>
      <c r="AA40" s="382"/>
      <c r="AB40" s="382"/>
      <c r="AC40" s="382"/>
      <c r="AD40" s="382"/>
      <c r="AE40" s="382"/>
      <c r="AF40" s="382"/>
      <c r="AG40" s="382"/>
      <c r="AH40" s="382"/>
      <c r="AI40" s="382"/>
      <c r="AJ40" s="382"/>
      <c r="AK40" s="382"/>
      <c r="AL40" s="210"/>
      <c r="AM40" s="383" t="str">
        <f t="shared" si="0"/>
        <v/>
      </c>
      <c r="AN40" s="383"/>
      <c r="AO40" s="382"/>
      <c r="AP40" s="382"/>
      <c r="AQ40" s="382"/>
      <c r="AR40" s="382"/>
      <c r="AS40" s="382"/>
      <c r="AT40" s="382"/>
      <c r="AU40" s="382"/>
      <c r="AV40" s="382"/>
      <c r="AW40" s="382"/>
      <c r="AX40" s="382"/>
      <c r="AY40" s="382"/>
      <c r="AZ40" s="382"/>
      <c r="BA40" s="382"/>
      <c r="BB40" s="382"/>
      <c r="BC40" s="382"/>
      <c r="BD40" s="210"/>
      <c r="BE40" s="383" t="str">
        <f t="shared" si="1"/>
        <v/>
      </c>
      <c r="BF40" s="383"/>
      <c r="BG40" s="382"/>
      <c r="BH40" s="382"/>
      <c r="BI40" s="382"/>
      <c r="BJ40" s="382"/>
      <c r="BK40" s="382"/>
      <c r="BL40" s="382"/>
      <c r="BM40" s="382"/>
      <c r="BN40" s="382"/>
      <c r="BO40" s="382"/>
      <c r="BP40" s="382"/>
      <c r="BQ40" s="382"/>
      <c r="BR40" s="382"/>
      <c r="BS40" s="382"/>
      <c r="BT40" s="382"/>
      <c r="BU40" s="382"/>
      <c r="BV40" s="210"/>
      <c r="BW40" s="383">
        <f t="shared" si="2"/>
        <v>14</v>
      </c>
      <c r="BX40" s="383"/>
      <c r="BY40" s="382" t="str">
        <f>IF('各会計、関係団体の財政状況及び健全化判断比率'!B74="","",'各会計、関係団体の財政状況及び健全化判断比率'!B74)</f>
        <v>富岡甘楽衛生施設組合</v>
      </c>
      <c r="BZ40" s="382"/>
      <c r="CA40" s="382"/>
      <c r="CB40" s="382"/>
      <c r="CC40" s="382"/>
      <c r="CD40" s="382"/>
      <c r="CE40" s="382"/>
      <c r="CF40" s="382"/>
      <c r="CG40" s="382"/>
      <c r="CH40" s="382"/>
      <c r="CI40" s="382"/>
      <c r="CJ40" s="382"/>
      <c r="CK40" s="382"/>
      <c r="CL40" s="382"/>
      <c r="CM40" s="382"/>
      <c r="CN40" s="210"/>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207"/>
      <c r="DG40" s="384" t="str">
        <f>IF('各会計、関係団体の財政状況及び健全化判断比率'!BR13="","",'各会計、関係団体の財政状況及び健全化判断比率'!BR13)</f>
        <v/>
      </c>
      <c r="DH40" s="384"/>
      <c r="DI40" s="214"/>
      <c r="DJ40" s="182"/>
      <c r="DK40" s="182"/>
      <c r="DL40" s="182"/>
      <c r="DM40" s="182"/>
      <c r="DN40" s="182"/>
      <c r="DO40" s="182"/>
    </row>
    <row r="41" spans="1:119" ht="32.25" customHeight="1" x14ac:dyDescent="0.15">
      <c r="A41" s="183"/>
      <c r="B41" s="209"/>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210"/>
      <c r="U41" s="383" t="str">
        <f t="shared" si="4"/>
        <v/>
      </c>
      <c r="V41" s="383"/>
      <c r="W41" s="382"/>
      <c r="X41" s="382"/>
      <c r="Y41" s="382"/>
      <c r="Z41" s="382"/>
      <c r="AA41" s="382"/>
      <c r="AB41" s="382"/>
      <c r="AC41" s="382"/>
      <c r="AD41" s="382"/>
      <c r="AE41" s="382"/>
      <c r="AF41" s="382"/>
      <c r="AG41" s="382"/>
      <c r="AH41" s="382"/>
      <c r="AI41" s="382"/>
      <c r="AJ41" s="382"/>
      <c r="AK41" s="382"/>
      <c r="AL41" s="210"/>
      <c r="AM41" s="383" t="str">
        <f t="shared" si="0"/>
        <v/>
      </c>
      <c r="AN41" s="383"/>
      <c r="AO41" s="382"/>
      <c r="AP41" s="382"/>
      <c r="AQ41" s="382"/>
      <c r="AR41" s="382"/>
      <c r="AS41" s="382"/>
      <c r="AT41" s="382"/>
      <c r="AU41" s="382"/>
      <c r="AV41" s="382"/>
      <c r="AW41" s="382"/>
      <c r="AX41" s="382"/>
      <c r="AY41" s="382"/>
      <c r="AZ41" s="382"/>
      <c r="BA41" s="382"/>
      <c r="BB41" s="382"/>
      <c r="BC41" s="382"/>
      <c r="BD41" s="210"/>
      <c r="BE41" s="383" t="str">
        <f t="shared" si="1"/>
        <v/>
      </c>
      <c r="BF41" s="383"/>
      <c r="BG41" s="382"/>
      <c r="BH41" s="382"/>
      <c r="BI41" s="382"/>
      <c r="BJ41" s="382"/>
      <c r="BK41" s="382"/>
      <c r="BL41" s="382"/>
      <c r="BM41" s="382"/>
      <c r="BN41" s="382"/>
      <c r="BO41" s="382"/>
      <c r="BP41" s="382"/>
      <c r="BQ41" s="382"/>
      <c r="BR41" s="382"/>
      <c r="BS41" s="382"/>
      <c r="BT41" s="382"/>
      <c r="BU41" s="382"/>
      <c r="BV41" s="210"/>
      <c r="BW41" s="383" t="str">
        <f t="shared" si="2"/>
        <v/>
      </c>
      <c r="BX41" s="383"/>
      <c r="BY41" s="382" t="str">
        <f>IF('各会計、関係団体の財政状況及び健全化判断比率'!B75="","",'各会計、関係団体の財政状況及び健全化判断比率'!B75)</f>
        <v/>
      </c>
      <c r="BZ41" s="382"/>
      <c r="CA41" s="382"/>
      <c r="CB41" s="382"/>
      <c r="CC41" s="382"/>
      <c r="CD41" s="382"/>
      <c r="CE41" s="382"/>
      <c r="CF41" s="382"/>
      <c r="CG41" s="382"/>
      <c r="CH41" s="382"/>
      <c r="CI41" s="382"/>
      <c r="CJ41" s="382"/>
      <c r="CK41" s="382"/>
      <c r="CL41" s="382"/>
      <c r="CM41" s="382"/>
      <c r="CN41" s="210"/>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207"/>
      <c r="DG41" s="384" t="str">
        <f>IF('各会計、関係団体の財政状況及び健全化判断比率'!BR14="","",'各会計、関係団体の財政状況及び健全化判断比率'!BR14)</f>
        <v/>
      </c>
      <c r="DH41" s="384"/>
      <c r="DI41" s="214"/>
      <c r="DJ41" s="182"/>
      <c r="DK41" s="182"/>
      <c r="DL41" s="182"/>
      <c r="DM41" s="182"/>
      <c r="DN41" s="182"/>
      <c r="DO41" s="182"/>
    </row>
    <row r="42" spans="1:119" ht="32.25" customHeight="1" x14ac:dyDescent="0.15">
      <c r="A42" s="182"/>
      <c r="B42" s="209"/>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210"/>
      <c r="U42" s="383" t="str">
        <f t="shared" si="4"/>
        <v/>
      </c>
      <c r="V42" s="383"/>
      <c r="W42" s="382"/>
      <c r="X42" s="382"/>
      <c r="Y42" s="382"/>
      <c r="Z42" s="382"/>
      <c r="AA42" s="382"/>
      <c r="AB42" s="382"/>
      <c r="AC42" s="382"/>
      <c r="AD42" s="382"/>
      <c r="AE42" s="382"/>
      <c r="AF42" s="382"/>
      <c r="AG42" s="382"/>
      <c r="AH42" s="382"/>
      <c r="AI42" s="382"/>
      <c r="AJ42" s="382"/>
      <c r="AK42" s="382"/>
      <c r="AL42" s="210"/>
      <c r="AM42" s="383" t="str">
        <f t="shared" si="0"/>
        <v/>
      </c>
      <c r="AN42" s="383"/>
      <c r="AO42" s="382"/>
      <c r="AP42" s="382"/>
      <c r="AQ42" s="382"/>
      <c r="AR42" s="382"/>
      <c r="AS42" s="382"/>
      <c r="AT42" s="382"/>
      <c r="AU42" s="382"/>
      <c r="AV42" s="382"/>
      <c r="AW42" s="382"/>
      <c r="AX42" s="382"/>
      <c r="AY42" s="382"/>
      <c r="AZ42" s="382"/>
      <c r="BA42" s="382"/>
      <c r="BB42" s="382"/>
      <c r="BC42" s="382"/>
      <c r="BD42" s="210"/>
      <c r="BE42" s="383" t="str">
        <f t="shared" si="1"/>
        <v/>
      </c>
      <c r="BF42" s="383"/>
      <c r="BG42" s="382"/>
      <c r="BH42" s="382"/>
      <c r="BI42" s="382"/>
      <c r="BJ42" s="382"/>
      <c r="BK42" s="382"/>
      <c r="BL42" s="382"/>
      <c r="BM42" s="382"/>
      <c r="BN42" s="382"/>
      <c r="BO42" s="382"/>
      <c r="BP42" s="382"/>
      <c r="BQ42" s="382"/>
      <c r="BR42" s="382"/>
      <c r="BS42" s="382"/>
      <c r="BT42" s="382"/>
      <c r="BU42" s="382"/>
      <c r="BV42" s="210"/>
      <c r="BW42" s="383" t="str">
        <f t="shared" si="2"/>
        <v/>
      </c>
      <c r="BX42" s="383"/>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210"/>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207"/>
      <c r="DG42" s="384" t="str">
        <f>IF('各会計、関係団体の財政状況及び健全化判断比率'!BR15="","",'各会計、関係団体の財政状況及び健全化判断比率'!BR15)</f>
        <v/>
      </c>
      <c r="DH42" s="384"/>
      <c r="DI42" s="214"/>
      <c r="DJ42" s="182"/>
      <c r="DK42" s="182"/>
      <c r="DL42" s="182"/>
      <c r="DM42" s="182"/>
      <c r="DN42" s="182"/>
      <c r="DO42" s="182"/>
    </row>
    <row r="43" spans="1:119" ht="32.25" customHeight="1" x14ac:dyDescent="0.15">
      <c r="A43" s="182"/>
      <c r="B43" s="209"/>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210"/>
      <c r="U43" s="383" t="str">
        <f t="shared" si="4"/>
        <v/>
      </c>
      <c r="V43" s="383"/>
      <c r="W43" s="382"/>
      <c r="X43" s="382"/>
      <c r="Y43" s="382"/>
      <c r="Z43" s="382"/>
      <c r="AA43" s="382"/>
      <c r="AB43" s="382"/>
      <c r="AC43" s="382"/>
      <c r="AD43" s="382"/>
      <c r="AE43" s="382"/>
      <c r="AF43" s="382"/>
      <c r="AG43" s="382"/>
      <c r="AH43" s="382"/>
      <c r="AI43" s="382"/>
      <c r="AJ43" s="382"/>
      <c r="AK43" s="382"/>
      <c r="AL43" s="210"/>
      <c r="AM43" s="383" t="str">
        <f t="shared" si="0"/>
        <v/>
      </c>
      <c r="AN43" s="383"/>
      <c r="AO43" s="382"/>
      <c r="AP43" s="382"/>
      <c r="AQ43" s="382"/>
      <c r="AR43" s="382"/>
      <c r="AS43" s="382"/>
      <c r="AT43" s="382"/>
      <c r="AU43" s="382"/>
      <c r="AV43" s="382"/>
      <c r="AW43" s="382"/>
      <c r="AX43" s="382"/>
      <c r="AY43" s="382"/>
      <c r="AZ43" s="382"/>
      <c r="BA43" s="382"/>
      <c r="BB43" s="382"/>
      <c r="BC43" s="382"/>
      <c r="BD43" s="210"/>
      <c r="BE43" s="383" t="str">
        <f t="shared" si="1"/>
        <v/>
      </c>
      <c r="BF43" s="383"/>
      <c r="BG43" s="382"/>
      <c r="BH43" s="382"/>
      <c r="BI43" s="382"/>
      <c r="BJ43" s="382"/>
      <c r="BK43" s="382"/>
      <c r="BL43" s="382"/>
      <c r="BM43" s="382"/>
      <c r="BN43" s="382"/>
      <c r="BO43" s="382"/>
      <c r="BP43" s="382"/>
      <c r="BQ43" s="382"/>
      <c r="BR43" s="382"/>
      <c r="BS43" s="382"/>
      <c r="BT43" s="382"/>
      <c r="BU43" s="382"/>
      <c r="BV43" s="210"/>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210"/>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207"/>
      <c r="DG43" s="384" t="str">
        <f>IF('各会計、関係団体の財政状況及び健全化判断比率'!BR16="","",'各会計、関係団体の財政状況及び健全化判断比率'!BR16)</f>
        <v/>
      </c>
      <c r="DH43" s="384"/>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212</v>
      </c>
      <c r="C46" s="182"/>
      <c r="D46" s="182"/>
      <c r="E46" s="182" t="s">
        <v>213</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214</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215</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216</v>
      </c>
    </row>
    <row r="50" spans="5:5" x14ac:dyDescent="0.15">
      <c r="E50" s="184" t="s">
        <v>217</v>
      </c>
    </row>
    <row r="51" spans="5:5" x14ac:dyDescent="0.15">
      <c r="E51" s="184" t="s">
        <v>218</v>
      </c>
    </row>
    <row r="52" spans="5:5" x14ac:dyDescent="0.15">
      <c r="E52" s="184" t="s">
        <v>219</v>
      </c>
    </row>
    <row r="53" spans="5:5" x14ac:dyDescent="0.15"/>
    <row r="54" spans="5:5" x14ac:dyDescent="0.15"/>
    <row r="55" spans="5:5" x14ac:dyDescent="0.15"/>
    <row r="56" spans="5:5" x14ac:dyDescent="0.15"/>
  </sheetData>
  <sheetProtection algorithmName="SHA-512" hashValue="hscvWoy5sj9olYM8rCHgj/XrRe5W9E/sNN0t5Vq7tzevCIzVgzkeKGmZ0kJu8aB0FcUdAfXGDT8qJEJ1uLloDA==" saltValue="Fxh0fXe1AnkNK5dOBYXn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567</v>
      </c>
      <c r="D34" s="1206"/>
      <c r="E34" s="1207"/>
      <c r="F34" s="32">
        <v>12.09</v>
      </c>
      <c r="G34" s="33">
        <v>12.68</v>
      </c>
      <c r="H34" s="33">
        <v>12.79</v>
      </c>
      <c r="I34" s="33">
        <v>12.78</v>
      </c>
      <c r="J34" s="34">
        <v>11.67</v>
      </c>
      <c r="K34" s="22"/>
      <c r="L34" s="22"/>
      <c r="M34" s="22"/>
      <c r="N34" s="22"/>
      <c r="O34" s="22"/>
      <c r="P34" s="22"/>
    </row>
    <row r="35" spans="1:16" ht="39" customHeight="1" x14ac:dyDescent="0.15">
      <c r="A35" s="22"/>
      <c r="B35" s="35"/>
      <c r="C35" s="1200" t="s">
        <v>568</v>
      </c>
      <c r="D35" s="1201"/>
      <c r="E35" s="1202"/>
      <c r="F35" s="36">
        <v>5.72</v>
      </c>
      <c r="G35" s="37">
        <v>5.49</v>
      </c>
      <c r="H35" s="37">
        <v>5.82</v>
      </c>
      <c r="I35" s="37">
        <v>6.04</v>
      </c>
      <c r="J35" s="38">
        <v>4.9800000000000004</v>
      </c>
      <c r="K35" s="22"/>
      <c r="L35" s="22"/>
      <c r="M35" s="22"/>
      <c r="N35" s="22"/>
      <c r="O35" s="22"/>
      <c r="P35" s="22"/>
    </row>
    <row r="36" spans="1:16" ht="39" customHeight="1" x14ac:dyDescent="0.15">
      <c r="A36" s="22"/>
      <c r="B36" s="35"/>
      <c r="C36" s="1200" t="s">
        <v>569</v>
      </c>
      <c r="D36" s="1201"/>
      <c r="E36" s="1202"/>
      <c r="F36" s="36">
        <v>1.97</v>
      </c>
      <c r="G36" s="37">
        <v>1.81</v>
      </c>
      <c r="H36" s="37">
        <v>2.09</v>
      </c>
      <c r="I36" s="37">
        <v>2.46</v>
      </c>
      <c r="J36" s="38">
        <v>2.6</v>
      </c>
      <c r="K36" s="22"/>
      <c r="L36" s="22"/>
      <c r="M36" s="22"/>
      <c r="N36" s="22"/>
      <c r="O36" s="22"/>
      <c r="P36" s="22"/>
    </row>
    <row r="37" spans="1:16" ht="39" customHeight="1" x14ac:dyDescent="0.15">
      <c r="A37" s="22"/>
      <c r="B37" s="35"/>
      <c r="C37" s="1200" t="s">
        <v>570</v>
      </c>
      <c r="D37" s="1201"/>
      <c r="E37" s="1202"/>
      <c r="F37" s="36">
        <v>0.34</v>
      </c>
      <c r="G37" s="37">
        <v>0.8</v>
      </c>
      <c r="H37" s="37">
        <v>0.5</v>
      </c>
      <c r="I37" s="37">
        <v>0.53</v>
      </c>
      <c r="J37" s="38">
        <v>0.3</v>
      </c>
      <c r="K37" s="22"/>
      <c r="L37" s="22"/>
      <c r="M37" s="22"/>
      <c r="N37" s="22"/>
      <c r="O37" s="22"/>
      <c r="P37" s="22"/>
    </row>
    <row r="38" spans="1:16" ht="39" customHeight="1" x14ac:dyDescent="0.15">
      <c r="A38" s="22"/>
      <c r="B38" s="35"/>
      <c r="C38" s="1200" t="s">
        <v>571</v>
      </c>
      <c r="D38" s="1201"/>
      <c r="E38" s="1202"/>
      <c r="F38" s="36">
        <v>0.01</v>
      </c>
      <c r="G38" s="37">
        <v>0</v>
      </c>
      <c r="H38" s="37">
        <v>0</v>
      </c>
      <c r="I38" s="37">
        <v>0</v>
      </c>
      <c r="J38" s="38">
        <v>0.06</v>
      </c>
      <c r="K38" s="22"/>
      <c r="L38" s="22"/>
      <c r="M38" s="22"/>
      <c r="N38" s="22"/>
      <c r="O38" s="22"/>
      <c r="P38" s="22"/>
    </row>
    <row r="39" spans="1:16" ht="39" customHeight="1" x14ac:dyDescent="0.15">
      <c r="A39" s="22"/>
      <c r="B39" s="35"/>
      <c r="C39" s="1200" t="s">
        <v>572</v>
      </c>
      <c r="D39" s="1201"/>
      <c r="E39" s="1202"/>
      <c r="F39" s="36">
        <v>0.01</v>
      </c>
      <c r="G39" s="37">
        <v>0.01</v>
      </c>
      <c r="H39" s="37">
        <v>0.01</v>
      </c>
      <c r="I39" s="37">
        <v>0.01</v>
      </c>
      <c r="J39" s="38">
        <v>0.01</v>
      </c>
      <c r="K39" s="22"/>
      <c r="L39" s="22"/>
      <c r="M39" s="22"/>
      <c r="N39" s="22"/>
      <c r="O39" s="22"/>
      <c r="P39" s="22"/>
    </row>
    <row r="40" spans="1:16" ht="39" customHeight="1" x14ac:dyDescent="0.15">
      <c r="A40" s="22"/>
      <c r="B40" s="35"/>
      <c r="C40" s="1200" t="s">
        <v>573</v>
      </c>
      <c r="D40" s="1201"/>
      <c r="E40" s="1202"/>
      <c r="F40" s="36">
        <v>0.01</v>
      </c>
      <c r="G40" s="37">
        <v>0.01</v>
      </c>
      <c r="H40" s="37">
        <v>0.01</v>
      </c>
      <c r="I40" s="37">
        <v>0.01</v>
      </c>
      <c r="J40" s="38">
        <v>0.01</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574</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575</v>
      </c>
      <c r="D43" s="1204"/>
      <c r="E43" s="120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IBLiHr2LSPRRBqktJs30C1/AxZ8LX0s1wE/L+PkjJ7t4yiMKb0rGbfTI65t1fRmcNNyTBzkngc0AUTv3WT5yw==" saltValue="YWjvtzuA9fN9yGM1R+Ge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M58" sqref="M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420</v>
      </c>
      <c r="L45" s="60">
        <v>417</v>
      </c>
      <c r="M45" s="60">
        <v>346</v>
      </c>
      <c r="N45" s="60">
        <v>358</v>
      </c>
      <c r="O45" s="61">
        <v>407</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10" t="s">
        <v>15</v>
      </c>
      <c r="F48" s="1210"/>
      <c r="G48" s="1210"/>
      <c r="H48" s="1210"/>
      <c r="I48" s="1210"/>
      <c r="J48" s="1211"/>
      <c r="K48" s="63">
        <v>260</v>
      </c>
      <c r="L48" s="64">
        <v>250</v>
      </c>
      <c r="M48" s="64">
        <v>249</v>
      </c>
      <c r="N48" s="64">
        <v>257</v>
      </c>
      <c r="O48" s="65">
        <v>259</v>
      </c>
      <c r="P48" s="48"/>
      <c r="Q48" s="48"/>
      <c r="R48" s="48"/>
      <c r="S48" s="48"/>
      <c r="T48" s="48"/>
      <c r="U48" s="48"/>
    </row>
    <row r="49" spans="1:21" ht="30.75" customHeight="1" x14ac:dyDescent="0.15">
      <c r="A49" s="48"/>
      <c r="B49" s="1228"/>
      <c r="C49" s="1229"/>
      <c r="D49" s="62"/>
      <c r="E49" s="1210" t="s">
        <v>16</v>
      </c>
      <c r="F49" s="1210"/>
      <c r="G49" s="1210"/>
      <c r="H49" s="1210"/>
      <c r="I49" s="1210"/>
      <c r="J49" s="1211"/>
      <c r="K49" s="63">
        <v>46</v>
      </c>
      <c r="L49" s="64">
        <v>45</v>
      </c>
      <c r="M49" s="64">
        <v>49</v>
      </c>
      <c r="N49" s="64">
        <v>46</v>
      </c>
      <c r="O49" s="65">
        <v>38</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519</v>
      </c>
      <c r="L50" s="64" t="s">
        <v>519</v>
      </c>
      <c r="M50" s="64" t="s">
        <v>519</v>
      </c>
      <c r="N50" s="64" t="s">
        <v>519</v>
      </c>
      <c r="O50" s="65" t="s">
        <v>519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519</v>
      </c>
      <c r="L51" s="64" t="s">
        <v>519</v>
      </c>
      <c r="M51" s="64" t="s">
        <v>519</v>
      </c>
      <c r="N51" s="64" t="s">
        <v>519</v>
      </c>
      <c r="O51" s="65" t="s">
        <v>519</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482</v>
      </c>
      <c r="L52" s="64">
        <v>485</v>
      </c>
      <c r="M52" s="64">
        <v>462</v>
      </c>
      <c r="N52" s="64">
        <v>467</v>
      </c>
      <c r="O52" s="65">
        <v>469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244</v>
      </c>
      <c r="L53" s="69">
        <v>227</v>
      </c>
      <c r="M53" s="69">
        <v>182</v>
      </c>
      <c r="N53" s="69">
        <v>194</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16" t="s">
        <v>25</v>
      </c>
      <c r="C57" s="1217"/>
      <c r="D57" s="1220" t="s">
        <v>26</v>
      </c>
      <c r="E57" s="1221"/>
      <c r="F57" s="1221"/>
      <c r="G57" s="1221"/>
      <c r="H57" s="1221"/>
      <c r="I57" s="1221"/>
      <c r="J57" s="1222"/>
      <c r="K57" s="83" t="s">
        <v>582</v>
      </c>
      <c r="L57" s="83" t="s">
        <v>582</v>
      </c>
      <c r="M57" s="83" t="s">
        <v>582</v>
      </c>
      <c r="N57" s="83" t="s">
        <v>582</v>
      </c>
      <c r="O57" s="83" t="s">
        <v>582</v>
      </c>
    </row>
    <row r="58" spans="1:21" ht="31.5" customHeight="1" thickBot="1" x14ac:dyDescent="0.2">
      <c r="B58" s="1218"/>
      <c r="C58" s="1219"/>
      <c r="D58" s="1223" t="s">
        <v>27</v>
      </c>
      <c r="E58" s="1224"/>
      <c r="F58" s="1224"/>
      <c r="G58" s="1224"/>
      <c r="H58" s="1224"/>
      <c r="I58" s="1224"/>
      <c r="J58" s="1225"/>
      <c r="K58" s="84" t="s">
        <v>582</v>
      </c>
      <c r="L58" s="84" t="s">
        <v>582</v>
      </c>
      <c r="M58" s="84" t="s">
        <v>582</v>
      </c>
      <c r="N58" s="84" t="s">
        <v>582</v>
      </c>
      <c r="O58" s="84" t="s">
        <v>582</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zmo3IleIZIAUmWxby11v0A708+ga+c9oDbnxNhK3XZfKqAM84oSq7ujEcTnmKQQqMhBDrtdqS5hjMoxmpyDqA==" saltValue="B15CAaND1NCoikcvWO4c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561</v>
      </c>
      <c r="J40" s="96" t="s">
        <v>562</v>
      </c>
      <c r="K40" s="96" t="s">
        <v>563</v>
      </c>
      <c r="L40" s="96" t="s">
        <v>564</v>
      </c>
      <c r="M40" s="97" t="s">
        <v>565</v>
      </c>
    </row>
    <row r="41" spans="2:13" ht="27.75" customHeight="1" x14ac:dyDescent="0.15">
      <c r="B41" s="1246" t="s">
        <v>30</v>
      </c>
      <c r="C41" s="1247"/>
      <c r="D41" s="98"/>
      <c r="E41" s="1248" t="s">
        <v>31</v>
      </c>
      <c r="F41" s="1248"/>
      <c r="G41" s="1248"/>
      <c r="H41" s="1249"/>
      <c r="I41" s="99">
        <v>5428</v>
      </c>
      <c r="J41" s="100">
        <v>5258</v>
      </c>
      <c r="K41" s="100">
        <v>5355</v>
      </c>
      <c r="L41" s="100">
        <v>5274</v>
      </c>
      <c r="M41" s="101">
        <v>5086</v>
      </c>
    </row>
    <row r="42" spans="2:13" ht="27.75" customHeight="1" x14ac:dyDescent="0.15">
      <c r="B42" s="1236"/>
      <c r="C42" s="1237"/>
      <c r="D42" s="102"/>
      <c r="E42" s="1240" t="s">
        <v>32</v>
      </c>
      <c r="F42" s="1240"/>
      <c r="G42" s="1240"/>
      <c r="H42" s="1241"/>
      <c r="I42" s="103" t="s">
        <v>519</v>
      </c>
      <c r="J42" s="104" t="s">
        <v>519</v>
      </c>
      <c r="K42" s="104" t="s">
        <v>519</v>
      </c>
      <c r="L42" s="104" t="s">
        <v>519</v>
      </c>
      <c r="M42" s="105" t="s">
        <v>519</v>
      </c>
    </row>
    <row r="43" spans="2:13" ht="27.75" customHeight="1" x14ac:dyDescent="0.15">
      <c r="B43" s="1236"/>
      <c r="C43" s="1237"/>
      <c r="D43" s="102"/>
      <c r="E43" s="1240" t="s">
        <v>33</v>
      </c>
      <c r="F43" s="1240"/>
      <c r="G43" s="1240"/>
      <c r="H43" s="1241"/>
      <c r="I43" s="103">
        <v>3003</v>
      </c>
      <c r="J43" s="104">
        <v>2857</v>
      </c>
      <c r="K43" s="104">
        <v>2658</v>
      </c>
      <c r="L43" s="104">
        <v>2522</v>
      </c>
      <c r="M43" s="105">
        <v>2448</v>
      </c>
    </row>
    <row r="44" spans="2:13" ht="27.75" customHeight="1" x14ac:dyDescent="0.15">
      <c r="B44" s="1236"/>
      <c r="C44" s="1237"/>
      <c r="D44" s="102"/>
      <c r="E44" s="1240" t="s">
        <v>34</v>
      </c>
      <c r="F44" s="1240"/>
      <c r="G44" s="1240"/>
      <c r="H44" s="1241"/>
      <c r="I44" s="103">
        <v>355</v>
      </c>
      <c r="J44" s="104">
        <v>329</v>
      </c>
      <c r="K44" s="104">
        <v>303</v>
      </c>
      <c r="L44" s="104">
        <v>281</v>
      </c>
      <c r="M44" s="105">
        <v>300</v>
      </c>
    </row>
    <row r="45" spans="2:13" ht="27.75" customHeight="1" x14ac:dyDescent="0.15">
      <c r="B45" s="1236"/>
      <c r="C45" s="1237"/>
      <c r="D45" s="102"/>
      <c r="E45" s="1240" t="s">
        <v>35</v>
      </c>
      <c r="F45" s="1240"/>
      <c r="G45" s="1240"/>
      <c r="H45" s="1241"/>
      <c r="I45" s="103">
        <v>1076</v>
      </c>
      <c r="J45" s="104">
        <v>1031</v>
      </c>
      <c r="K45" s="104">
        <v>1016</v>
      </c>
      <c r="L45" s="104">
        <v>958</v>
      </c>
      <c r="M45" s="105">
        <v>907</v>
      </c>
    </row>
    <row r="46" spans="2:13" ht="27.75" customHeight="1" x14ac:dyDescent="0.15">
      <c r="B46" s="1236"/>
      <c r="C46" s="1237"/>
      <c r="D46" s="106"/>
      <c r="E46" s="1240" t="s">
        <v>36</v>
      </c>
      <c r="F46" s="1240"/>
      <c r="G46" s="1240"/>
      <c r="H46" s="1241"/>
      <c r="I46" s="103" t="s">
        <v>519</v>
      </c>
      <c r="J46" s="104">
        <v>3</v>
      </c>
      <c r="K46" s="104" t="s">
        <v>519</v>
      </c>
      <c r="L46" s="104" t="s">
        <v>519</v>
      </c>
      <c r="M46" s="105">
        <v>7</v>
      </c>
    </row>
    <row r="47" spans="2:13" ht="27.75" customHeight="1" x14ac:dyDescent="0.15">
      <c r="B47" s="1236"/>
      <c r="C47" s="1237"/>
      <c r="D47" s="107"/>
      <c r="E47" s="1250" t="s">
        <v>37</v>
      </c>
      <c r="F47" s="1251"/>
      <c r="G47" s="1251"/>
      <c r="H47" s="1252"/>
      <c r="I47" s="103" t="s">
        <v>519</v>
      </c>
      <c r="J47" s="104" t="s">
        <v>519</v>
      </c>
      <c r="K47" s="104" t="s">
        <v>519</v>
      </c>
      <c r="L47" s="104" t="s">
        <v>519</v>
      </c>
      <c r="M47" s="105" t="s">
        <v>519</v>
      </c>
    </row>
    <row r="48" spans="2:13" ht="27.75" customHeight="1" x14ac:dyDescent="0.15">
      <c r="B48" s="1236"/>
      <c r="C48" s="1237"/>
      <c r="D48" s="102"/>
      <c r="E48" s="1240" t="s">
        <v>38</v>
      </c>
      <c r="F48" s="1240"/>
      <c r="G48" s="1240"/>
      <c r="H48" s="1241"/>
      <c r="I48" s="103" t="s">
        <v>519</v>
      </c>
      <c r="J48" s="104" t="s">
        <v>519</v>
      </c>
      <c r="K48" s="104" t="s">
        <v>519</v>
      </c>
      <c r="L48" s="104" t="s">
        <v>519</v>
      </c>
      <c r="M48" s="105" t="s">
        <v>519</v>
      </c>
    </row>
    <row r="49" spans="2:13" ht="27.75" customHeight="1" x14ac:dyDescent="0.15">
      <c r="B49" s="1238"/>
      <c r="C49" s="1239"/>
      <c r="D49" s="102"/>
      <c r="E49" s="1240" t="s">
        <v>39</v>
      </c>
      <c r="F49" s="1240"/>
      <c r="G49" s="1240"/>
      <c r="H49" s="1241"/>
      <c r="I49" s="103" t="s">
        <v>519</v>
      </c>
      <c r="J49" s="104" t="s">
        <v>519</v>
      </c>
      <c r="K49" s="104" t="s">
        <v>519</v>
      </c>
      <c r="L49" s="104" t="s">
        <v>519</v>
      </c>
      <c r="M49" s="105" t="s">
        <v>519</v>
      </c>
    </row>
    <row r="50" spans="2:13" ht="27.75" customHeight="1" x14ac:dyDescent="0.15">
      <c r="B50" s="1234" t="s">
        <v>40</v>
      </c>
      <c r="C50" s="1235"/>
      <c r="D50" s="108"/>
      <c r="E50" s="1240" t="s">
        <v>41</v>
      </c>
      <c r="F50" s="1240"/>
      <c r="G50" s="1240"/>
      <c r="H50" s="1241"/>
      <c r="I50" s="103">
        <v>2424</v>
      </c>
      <c r="J50" s="104">
        <v>2481</v>
      </c>
      <c r="K50" s="104">
        <v>2615</v>
      </c>
      <c r="L50" s="104">
        <v>2707</v>
      </c>
      <c r="M50" s="105">
        <v>2679</v>
      </c>
    </row>
    <row r="51" spans="2:13" ht="27.75" customHeight="1" x14ac:dyDescent="0.15">
      <c r="B51" s="1236"/>
      <c r="C51" s="1237"/>
      <c r="D51" s="102"/>
      <c r="E51" s="1240" t="s">
        <v>42</v>
      </c>
      <c r="F51" s="1240"/>
      <c r="G51" s="1240"/>
      <c r="H51" s="1241"/>
      <c r="I51" s="103">
        <v>1</v>
      </c>
      <c r="J51" s="104" t="s">
        <v>519</v>
      </c>
      <c r="K51" s="104" t="s">
        <v>519</v>
      </c>
      <c r="L51" s="104" t="s">
        <v>519</v>
      </c>
      <c r="M51" s="105" t="s">
        <v>519</v>
      </c>
    </row>
    <row r="52" spans="2:13" ht="27.75" customHeight="1" x14ac:dyDescent="0.15">
      <c r="B52" s="1238"/>
      <c r="C52" s="1239"/>
      <c r="D52" s="102"/>
      <c r="E52" s="1240" t="s">
        <v>43</v>
      </c>
      <c r="F52" s="1240"/>
      <c r="G52" s="1240"/>
      <c r="H52" s="1241"/>
      <c r="I52" s="103">
        <v>5563</v>
      </c>
      <c r="J52" s="104">
        <v>5416</v>
      </c>
      <c r="K52" s="104">
        <v>5373</v>
      </c>
      <c r="L52" s="104">
        <v>5234</v>
      </c>
      <c r="M52" s="105">
        <v>5075</v>
      </c>
    </row>
    <row r="53" spans="2:13" ht="27.75" customHeight="1" thickBot="1" x14ac:dyDescent="0.2">
      <c r="B53" s="1242" t="s">
        <v>44</v>
      </c>
      <c r="C53" s="1243"/>
      <c r="D53" s="109"/>
      <c r="E53" s="1244" t="s">
        <v>45</v>
      </c>
      <c r="F53" s="1244"/>
      <c r="G53" s="1244"/>
      <c r="H53" s="1245"/>
      <c r="I53" s="110">
        <v>1874</v>
      </c>
      <c r="J53" s="111">
        <v>1582</v>
      </c>
      <c r="K53" s="111">
        <v>1343</v>
      </c>
      <c r="L53" s="111">
        <v>1094</v>
      </c>
      <c r="M53" s="112">
        <v>996</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1EEJ0/a9fUDT++0P2cuZ69Omuwka8zF73g1TCkeXnmQS3MGJ0p8TcSOL+XwT0IdWKg59r5kw+BEZW6NBgAB+A==" saltValue="HCjl1WhTVViTXMmf7Qn6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L64" sqref="L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563</v>
      </c>
      <c r="G54" s="121" t="s">
        <v>564</v>
      </c>
      <c r="H54" s="122" t="s">
        <v>565</v>
      </c>
    </row>
    <row r="55" spans="2:8" ht="52.5" customHeight="1" x14ac:dyDescent="0.15">
      <c r="B55" s="123"/>
      <c r="C55" s="1261" t="s">
        <v>48</v>
      </c>
      <c r="D55" s="1261"/>
      <c r="E55" s="1262"/>
      <c r="F55" s="124">
        <v>1434</v>
      </c>
      <c r="G55" s="124">
        <v>1440</v>
      </c>
      <c r="H55" s="125">
        <v>1489</v>
      </c>
    </row>
    <row r="56" spans="2:8" ht="52.5" customHeight="1" x14ac:dyDescent="0.15">
      <c r="B56" s="126"/>
      <c r="C56" s="1263" t="s">
        <v>49</v>
      </c>
      <c r="D56" s="1263"/>
      <c r="E56" s="1264"/>
      <c r="F56" s="127">
        <v>87</v>
      </c>
      <c r="G56" s="127">
        <v>87</v>
      </c>
      <c r="H56" s="128">
        <v>57</v>
      </c>
    </row>
    <row r="57" spans="2:8" ht="53.25" customHeight="1" x14ac:dyDescent="0.15">
      <c r="B57" s="126"/>
      <c r="C57" s="1265" t="s">
        <v>50</v>
      </c>
      <c r="D57" s="1265"/>
      <c r="E57" s="1266"/>
      <c r="F57" s="129">
        <v>676</v>
      </c>
      <c r="G57" s="129">
        <v>890</v>
      </c>
      <c r="H57" s="130">
        <v>805</v>
      </c>
    </row>
    <row r="58" spans="2:8" ht="45.75" customHeight="1" x14ac:dyDescent="0.15">
      <c r="B58" s="131"/>
      <c r="C58" s="1253" t="s">
        <v>583</v>
      </c>
      <c r="D58" s="1254"/>
      <c r="E58" s="1255"/>
      <c r="F58" s="132">
        <v>314</v>
      </c>
      <c r="G58" s="132">
        <v>439</v>
      </c>
      <c r="H58" s="133">
        <v>439</v>
      </c>
    </row>
    <row r="59" spans="2:8" ht="45.75" customHeight="1" x14ac:dyDescent="0.15">
      <c r="B59" s="131"/>
      <c r="C59" s="1253" t="s">
        <v>584</v>
      </c>
      <c r="D59" s="1254"/>
      <c r="E59" s="1255"/>
      <c r="F59" s="132">
        <v>133</v>
      </c>
      <c r="G59" s="132">
        <v>125</v>
      </c>
      <c r="H59" s="133">
        <v>116</v>
      </c>
    </row>
    <row r="60" spans="2:8" ht="45.75" customHeight="1" x14ac:dyDescent="0.15">
      <c r="B60" s="131"/>
      <c r="C60" s="1253" t="s">
        <v>585</v>
      </c>
      <c r="D60" s="1254"/>
      <c r="E60" s="1255"/>
      <c r="F60" s="132">
        <v>105</v>
      </c>
      <c r="G60" s="132">
        <v>105</v>
      </c>
      <c r="H60" s="133">
        <v>90</v>
      </c>
    </row>
    <row r="61" spans="2:8" ht="45.75" customHeight="1" x14ac:dyDescent="0.15">
      <c r="B61" s="131"/>
      <c r="C61" s="1253" t="s">
        <v>586</v>
      </c>
      <c r="D61" s="1254"/>
      <c r="E61" s="1255"/>
      <c r="F61" s="132">
        <v>46</v>
      </c>
      <c r="G61" s="132">
        <v>60</v>
      </c>
      <c r="H61" s="133">
        <v>70</v>
      </c>
    </row>
    <row r="62" spans="2:8" ht="45.75" customHeight="1" thickBot="1" x14ac:dyDescent="0.2">
      <c r="B62" s="134"/>
      <c r="C62" s="1256" t="s">
        <v>587</v>
      </c>
      <c r="D62" s="1257"/>
      <c r="E62" s="1258"/>
      <c r="F62" s="135">
        <v>67</v>
      </c>
      <c r="G62" s="135">
        <v>66</v>
      </c>
      <c r="H62" s="136">
        <v>54</v>
      </c>
    </row>
    <row r="63" spans="2:8" ht="52.5" customHeight="1" thickBot="1" x14ac:dyDescent="0.2">
      <c r="B63" s="137"/>
      <c r="C63" s="1259" t="s">
        <v>51</v>
      </c>
      <c r="D63" s="1259"/>
      <c r="E63" s="1260"/>
      <c r="F63" s="138">
        <v>2196</v>
      </c>
      <c r="G63" s="138">
        <v>2417</v>
      </c>
      <c r="H63" s="139">
        <v>2351</v>
      </c>
    </row>
    <row r="64" spans="2:8" ht="15" customHeight="1" x14ac:dyDescent="0.15"/>
  </sheetData>
  <sheetProtection algorithmName="SHA-512" hashValue="0sJvAtngqe6hAKfiYbKmdIEcpQXLw1zzYow3j4Bju+cuvDboi5kYU5axSmPq39Gh4SKm2HTSFY4avA9dykfTkw==" saltValue="YVz2JkAyEXzrS5wMOpjs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EF6B-DA57-4F4D-8A60-6FE5FC5B8B4E}">
  <sheetPr>
    <pageSetUpPr fitToPage="1"/>
  </sheetPr>
  <dimension ref="A1:WZM160"/>
  <sheetViews>
    <sheetView showGridLines="0" zoomScaleNormal="100" zoomScaleSheetLayoutView="55" workbookViewId="0">
      <selection activeCell="CB70" sqref="CB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87"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88"/>
      <c r="DG10" s="288"/>
      <c r="DH10" s="288"/>
      <c r="DI10" s="288"/>
      <c r="DJ10" s="288"/>
      <c r="DK10" s="288"/>
      <c r="DL10" s="288"/>
      <c r="DM10" s="288"/>
      <c r="DN10" s="288"/>
      <c r="DO10" s="288"/>
      <c r="DP10" s="288"/>
      <c r="DQ10" s="288"/>
      <c r="DR10" s="288"/>
      <c r="DS10" s="288"/>
      <c r="DT10" s="288"/>
      <c r="DU10" s="288"/>
      <c r="DV10" s="288"/>
      <c r="DW10" s="288"/>
      <c r="EM10" s="287" t="s">
        <v>601</v>
      </c>
    </row>
    <row r="11" spans="1:143" s="287"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88"/>
      <c r="DG12" s="288"/>
      <c r="DH12" s="288"/>
      <c r="DI12" s="288"/>
      <c r="DJ12" s="288"/>
      <c r="DK12" s="288"/>
      <c r="DL12" s="288"/>
      <c r="DM12" s="288"/>
      <c r="DN12" s="288"/>
      <c r="DO12" s="288"/>
      <c r="DP12" s="288"/>
      <c r="DQ12" s="288"/>
      <c r="DR12" s="288"/>
      <c r="DS12" s="288"/>
      <c r="DT12" s="288"/>
      <c r="DU12" s="288"/>
      <c r="DV12" s="288"/>
      <c r="DW12" s="288"/>
      <c r="EM12" s="287" t="s">
        <v>601</v>
      </c>
    </row>
    <row r="13" spans="1:143" s="287"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606</v>
      </c>
      <c r="AO51" s="1305"/>
      <c r="AP51" s="1305"/>
      <c r="AQ51" s="1305"/>
      <c r="AR51" s="1305"/>
      <c r="AS51" s="1305"/>
      <c r="AT51" s="1305"/>
      <c r="AU51" s="1305"/>
      <c r="AV51" s="1305"/>
      <c r="AW51" s="1305"/>
      <c r="AX51" s="1305"/>
      <c r="AY51" s="1305"/>
      <c r="AZ51" s="1305"/>
      <c r="BA51" s="1305"/>
      <c r="BB51" s="1305" t="s">
        <v>607</v>
      </c>
      <c r="BC51" s="1305"/>
      <c r="BD51" s="1305"/>
      <c r="BE51" s="1305"/>
      <c r="BF51" s="1305"/>
      <c r="BG51" s="1305"/>
      <c r="BH51" s="1305"/>
      <c r="BI51" s="1305"/>
      <c r="BJ51" s="1305"/>
      <c r="BK51" s="1305"/>
      <c r="BL51" s="1305"/>
      <c r="BM51" s="1305"/>
      <c r="BN51" s="1305"/>
      <c r="BO51" s="1305"/>
      <c r="BP51" s="1306">
        <v>60.6</v>
      </c>
      <c r="BQ51" s="1306"/>
      <c r="BR51" s="1306"/>
      <c r="BS51" s="1306"/>
      <c r="BT51" s="1306"/>
      <c r="BU51" s="1306"/>
      <c r="BV51" s="1306"/>
      <c r="BW51" s="1306"/>
      <c r="BX51" s="1306">
        <v>51.6</v>
      </c>
      <c r="BY51" s="1306"/>
      <c r="BZ51" s="1306"/>
      <c r="CA51" s="1306"/>
      <c r="CB51" s="1306"/>
      <c r="CC51" s="1306"/>
      <c r="CD51" s="1306"/>
      <c r="CE51" s="1306"/>
      <c r="CF51" s="1306">
        <v>43.7</v>
      </c>
      <c r="CG51" s="1306"/>
      <c r="CH51" s="1306"/>
      <c r="CI51" s="1306"/>
      <c r="CJ51" s="1306"/>
      <c r="CK51" s="1306"/>
      <c r="CL51" s="1306"/>
      <c r="CM51" s="1306"/>
      <c r="CN51" s="1306">
        <v>35.5</v>
      </c>
      <c r="CO51" s="1306"/>
      <c r="CP51" s="1306"/>
      <c r="CQ51" s="1306"/>
      <c r="CR51" s="1306"/>
      <c r="CS51" s="1306"/>
      <c r="CT51" s="1306"/>
      <c r="CU51" s="1306"/>
      <c r="CV51" s="1306">
        <v>32.1</v>
      </c>
      <c r="CW51" s="1306"/>
      <c r="CX51" s="1306"/>
      <c r="CY51" s="1306"/>
      <c r="CZ51" s="1306"/>
      <c r="DA51" s="1306"/>
      <c r="DB51" s="1306"/>
      <c r="DC51" s="1306"/>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608</v>
      </c>
      <c r="BC53" s="1305"/>
      <c r="BD53" s="1305"/>
      <c r="BE53" s="1305"/>
      <c r="BF53" s="1305"/>
      <c r="BG53" s="1305"/>
      <c r="BH53" s="1305"/>
      <c r="BI53" s="1305"/>
      <c r="BJ53" s="1305"/>
      <c r="BK53" s="1305"/>
      <c r="BL53" s="1305"/>
      <c r="BM53" s="1305"/>
      <c r="BN53" s="1305"/>
      <c r="BO53" s="1305"/>
      <c r="BP53" s="1306">
        <v>50</v>
      </c>
      <c r="BQ53" s="1306"/>
      <c r="BR53" s="1306"/>
      <c r="BS53" s="1306"/>
      <c r="BT53" s="1306"/>
      <c r="BU53" s="1306"/>
      <c r="BV53" s="1306"/>
      <c r="BW53" s="1306"/>
      <c r="BX53" s="1306">
        <v>54.5</v>
      </c>
      <c r="BY53" s="1306"/>
      <c r="BZ53" s="1306"/>
      <c r="CA53" s="1306"/>
      <c r="CB53" s="1306"/>
      <c r="CC53" s="1306"/>
      <c r="CD53" s="1306"/>
      <c r="CE53" s="1306"/>
      <c r="CF53" s="1306">
        <v>56.3</v>
      </c>
      <c r="CG53" s="1306"/>
      <c r="CH53" s="1306"/>
      <c r="CI53" s="1306"/>
      <c r="CJ53" s="1306"/>
      <c r="CK53" s="1306"/>
      <c r="CL53" s="1306"/>
      <c r="CM53" s="1306"/>
      <c r="CN53" s="1306">
        <v>58</v>
      </c>
      <c r="CO53" s="1306"/>
      <c r="CP53" s="1306"/>
      <c r="CQ53" s="1306"/>
      <c r="CR53" s="1306"/>
      <c r="CS53" s="1306"/>
      <c r="CT53" s="1306"/>
      <c r="CU53" s="1306"/>
      <c r="CV53" s="1306">
        <v>59.3</v>
      </c>
      <c r="CW53" s="1306"/>
      <c r="CX53" s="1306"/>
      <c r="CY53" s="1306"/>
      <c r="CZ53" s="1306"/>
      <c r="DA53" s="1306"/>
      <c r="DB53" s="1306"/>
      <c r="DC53" s="1306"/>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4"/>
      <c r="B55" s="1276"/>
      <c r="G55" s="1295"/>
      <c r="H55" s="1295"/>
      <c r="I55" s="1295"/>
      <c r="J55" s="1295"/>
      <c r="K55" s="1304"/>
      <c r="L55" s="1304"/>
      <c r="M55" s="1304"/>
      <c r="N55" s="1304"/>
      <c r="AN55" s="1301" t="s">
        <v>609</v>
      </c>
      <c r="AO55" s="1301"/>
      <c r="AP55" s="1301"/>
      <c r="AQ55" s="1301"/>
      <c r="AR55" s="1301"/>
      <c r="AS55" s="1301"/>
      <c r="AT55" s="1301"/>
      <c r="AU55" s="1301"/>
      <c r="AV55" s="1301"/>
      <c r="AW55" s="1301"/>
      <c r="AX55" s="1301"/>
      <c r="AY55" s="1301"/>
      <c r="AZ55" s="1301"/>
      <c r="BA55" s="1301"/>
      <c r="BB55" s="1305" t="s">
        <v>607</v>
      </c>
      <c r="BC55" s="1305"/>
      <c r="BD55" s="1305"/>
      <c r="BE55" s="1305"/>
      <c r="BF55" s="1305"/>
      <c r="BG55" s="1305"/>
      <c r="BH55" s="1305"/>
      <c r="BI55" s="1305"/>
      <c r="BJ55" s="1305"/>
      <c r="BK55" s="1305"/>
      <c r="BL55" s="1305"/>
      <c r="BM55" s="1305"/>
      <c r="BN55" s="1305"/>
      <c r="BO55" s="1305"/>
      <c r="BP55" s="1306">
        <v>20.2</v>
      </c>
      <c r="BQ55" s="1306"/>
      <c r="BR55" s="1306"/>
      <c r="BS55" s="1306"/>
      <c r="BT55" s="1306"/>
      <c r="BU55" s="1306"/>
      <c r="BV55" s="1306"/>
      <c r="BW55" s="1306"/>
      <c r="BX55" s="1306">
        <v>38.5</v>
      </c>
      <c r="BY55" s="1306"/>
      <c r="BZ55" s="1306"/>
      <c r="CA55" s="1306"/>
      <c r="CB55" s="1306"/>
      <c r="CC55" s="1306"/>
      <c r="CD55" s="1306"/>
      <c r="CE55" s="1306"/>
      <c r="CF55" s="1306">
        <v>32.799999999999997</v>
      </c>
      <c r="CG55" s="1306"/>
      <c r="CH55" s="1306"/>
      <c r="CI55" s="1306"/>
      <c r="CJ55" s="1306"/>
      <c r="CK55" s="1306"/>
      <c r="CL55" s="1306"/>
      <c r="CM55" s="1306"/>
      <c r="CN55" s="1306">
        <v>20.9</v>
      </c>
      <c r="CO55" s="1306"/>
      <c r="CP55" s="1306"/>
      <c r="CQ55" s="1306"/>
      <c r="CR55" s="1306"/>
      <c r="CS55" s="1306"/>
      <c r="CT55" s="1306"/>
      <c r="CU55" s="1306"/>
      <c r="CV55" s="1306">
        <v>21</v>
      </c>
      <c r="CW55" s="1306"/>
      <c r="CX55" s="1306"/>
      <c r="CY55" s="1306"/>
      <c r="CZ55" s="1306"/>
      <c r="DA55" s="1306"/>
      <c r="DB55" s="1306"/>
      <c r="DC55" s="1306"/>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4" customFormat="1" x14ac:dyDescent="0.15">
      <c r="B57" s="1307"/>
      <c r="G57" s="1295"/>
      <c r="H57" s="1295"/>
      <c r="I57" s="1308"/>
      <c r="J57" s="1308"/>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608</v>
      </c>
      <c r="BC57" s="1305"/>
      <c r="BD57" s="1305"/>
      <c r="BE57" s="1305"/>
      <c r="BF57" s="1305"/>
      <c r="BG57" s="1305"/>
      <c r="BH57" s="1305"/>
      <c r="BI57" s="1305"/>
      <c r="BJ57" s="1305"/>
      <c r="BK57" s="1305"/>
      <c r="BL57" s="1305"/>
      <c r="BM57" s="1305"/>
      <c r="BN57" s="1305"/>
      <c r="BO57" s="1305"/>
      <c r="BP57" s="1306">
        <v>55.8</v>
      </c>
      <c r="BQ57" s="1306"/>
      <c r="BR57" s="1306"/>
      <c r="BS57" s="1306"/>
      <c r="BT57" s="1306"/>
      <c r="BU57" s="1306"/>
      <c r="BV57" s="1306"/>
      <c r="BW57" s="1306"/>
      <c r="BX57" s="1306">
        <v>57.6</v>
      </c>
      <c r="BY57" s="1306"/>
      <c r="BZ57" s="1306"/>
      <c r="CA57" s="1306"/>
      <c r="CB57" s="1306"/>
      <c r="CC57" s="1306"/>
      <c r="CD57" s="1306"/>
      <c r="CE57" s="1306"/>
      <c r="CF57" s="1306">
        <v>58.9</v>
      </c>
      <c r="CG57" s="1306"/>
      <c r="CH57" s="1306"/>
      <c r="CI57" s="1306"/>
      <c r="CJ57" s="1306"/>
      <c r="CK57" s="1306"/>
      <c r="CL57" s="1306"/>
      <c r="CM57" s="1306"/>
      <c r="CN57" s="1306">
        <v>60.5</v>
      </c>
      <c r="CO57" s="1306"/>
      <c r="CP57" s="1306"/>
      <c r="CQ57" s="1306"/>
      <c r="CR57" s="1306"/>
      <c r="CS57" s="1306"/>
      <c r="CT57" s="1306"/>
      <c r="CU57" s="1306"/>
      <c r="CV57" s="1306">
        <v>61.2</v>
      </c>
      <c r="CW57" s="1306"/>
      <c r="CX57" s="1306"/>
      <c r="CY57" s="1306"/>
      <c r="CZ57" s="1306"/>
      <c r="DA57" s="1306"/>
      <c r="DB57" s="1306"/>
      <c r="DC57" s="1306"/>
      <c r="DD57" s="1309"/>
      <c r="DE57" s="1307"/>
    </row>
    <row r="58" spans="1:109" s="1284" customFormat="1" x14ac:dyDescent="0.15">
      <c r="A58" s="1269"/>
      <c r="B58" s="1307"/>
      <c r="G58" s="1295"/>
      <c r="H58" s="1295"/>
      <c r="I58" s="1308"/>
      <c r="J58" s="1308"/>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4" customFormat="1" x14ac:dyDescent="0.15">
      <c r="A59" s="1269"/>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4" customFormat="1" x14ac:dyDescent="0.15">
      <c r="A60" s="1269"/>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4" customFormat="1" x14ac:dyDescent="0.15">
      <c r="A61" s="1269"/>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5" t="s">
        <v>610</v>
      </c>
    </row>
    <row r="64" spans="1:109" x14ac:dyDescent="0.15">
      <c r="B64" s="1276"/>
      <c r="G64" s="1283"/>
      <c r="I64" s="1316"/>
      <c r="J64" s="1316"/>
      <c r="K64" s="1316"/>
      <c r="L64" s="1316"/>
      <c r="M64" s="1316"/>
      <c r="N64" s="1317"/>
      <c r="AM64" s="1283"/>
      <c r="AN64" s="1283" t="s">
        <v>603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8"/>
      <c r="I70" s="1318"/>
      <c r="J70" s="1319"/>
      <c r="K70" s="1319"/>
      <c r="L70" s="1320"/>
      <c r="M70" s="1319"/>
      <c r="N70" s="1320"/>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1"/>
      <c r="I71" s="1322"/>
      <c r="J71" s="1319"/>
      <c r="K71" s="1319"/>
      <c r="L71" s="1320"/>
      <c r="M71" s="1319"/>
      <c r="N71" s="1320"/>
      <c r="AM71" s="1321"/>
      <c r="AN71" s="1269" t="s">
        <v>605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x14ac:dyDescent="0.15">
      <c r="B73" s="1276"/>
      <c r="G73" s="1302"/>
      <c r="H73" s="1302"/>
      <c r="I73" s="1302"/>
      <c r="J73" s="1302"/>
      <c r="K73" s="1323"/>
      <c r="L73" s="1323"/>
      <c r="M73" s="1323"/>
      <c r="N73" s="1323"/>
      <c r="AM73" s="1294"/>
      <c r="AN73" s="1305" t="s">
        <v>606</v>
      </c>
      <c r="AO73" s="1305"/>
      <c r="AP73" s="1305"/>
      <c r="AQ73" s="1305"/>
      <c r="AR73" s="1305"/>
      <c r="AS73" s="1305"/>
      <c r="AT73" s="1305"/>
      <c r="AU73" s="1305"/>
      <c r="AV73" s="1305"/>
      <c r="AW73" s="1305"/>
      <c r="AX73" s="1305"/>
      <c r="AY73" s="1305"/>
      <c r="AZ73" s="1305"/>
      <c r="BA73" s="1305"/>
      <c r="BB73" s="1305" t="s">
        <v>607</v>
      </c>
      <c r="BC73" s="1305"/>
      <c r="BD73" s="1305"/>
      <c r="BE73" s="1305"/>
      <c r="BF73" s="1305"/>
      <c r="BG73" s="1305"/>
      <c r="BH73" s="1305"/>
      <c r="BI73" s="1305"/>
      <c r="BJ73" s="1305"/>
      <c r="BK73" s="1305"/>
      <c r="BL73" s="1305"/>
      <c r="BM73" s="1305"/>
      <c r="BN73" s="1305"/>
      <c r="BO73" s="1305"/>
      <c r="BP73" s="1306">
        <v>60.6</v>
      </c>
      <c r="BQ73" s="1306"/>
      <c r="BR73" s="1306"/>
      <c r="BS73" s="1306"/>
      <c r="BT73" s="1306"/>
      <c r="BU73" s="1306"/>
      <c r="BV73" s="1306"/>
      <c r="BW73" s="1306"/>
      <c r="BX73" s="1306">
        <v>51.6</v>
      </c>
      <c r="BY73" s="1306"/>
      <c r="BZ73" s="1306"/>
      <c r="CA73" s="1306"/>
      <c r="CB73" s="1306"/>
      <c r="CC73" s="1306"/>
      <c r="CD73" s="1306"/>
      <c r="CE73" s="1306"/>
      <c r="CF73" s="1306">
        <v>43.7</v>
      </c>
      <c r="CG73" s="1306"/>
      <c r="CH73" s="1306"/>
      <c r="CI73" s="1306"/>
      <c r="CJ73" s="1306"/>
      <c r="CK73" s="1306"/>
      <c r="CL73" s="1306"/>
      <c r="CM73" s="1306"/>
      <c r="CN73" s="1306">
        <v>35.5</v>
      </c>
      <c r="CO73" s="1306"/>
      <c r="CP73" s="1306"/>
      <c r="CQ73" s="1306"/>
      <c r="CR73" s="1306"/>
      <c r="CS73" s="1306"/>
      <c r="CT73" s="1306"/>
      <c r="CU73" s="1306"/>
      <c r="CV73" s="1306">
        <v>32.1</v>
      </c>
      <c r="CW73" s="1306"/>
      <c r="CX73" s="1306"/>
      <c r="CY73" s="1306"/>
      <c r="CZ73" s="1306"/>
      <c r="DA73" s="1306"/>
      <c r="DB73" s="1306"/>
      <c r="DC73" s="1306"/>
    </row>
    <row r="74" spans="2:107" x14ac:dyDescent="0.15">
      <c r="B74" s="1276"/>
      <c r="G74" s="1302"/>
      <c r="H74" s="1302"/>
      <c r="I74" s="1302"/>
      <c r="J74" s="1302"/>
      <c r="K74" s="1323"/>
      <c r="L74" s="1323"/>
      <c r="M74" s="1323"/>
      <c r="N74" s="132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612</v>
      </c>
      <c r="BC75" s="1305"/>
      <c r="BD75" s="1305"/>
      <c r="BE75" s="1305"/>
      <c r="BF75" s="1305"/>
      <c r="BG75" s="1305"/>
      <c r="BH75" s="1305"/>
      <c r="BI75" s="1305"/>
      <c r="BJ75" s="1305"/>
      <c r="BK75" s="1305"/>
      <c r="BL75" s="1305"/>
      <c r="BM75" s="1305"/>
      <c r="BN75" s="1305"/>
      <c r="BO75" s="1305"/>
      <c r="BP75" s="1306">
        <v>8.6</v>
      </c>
      <c r="BQ75" s="1306"/>
      <c r="BR75" s="1306"/>
      <c r="BS75" s="1306"/>
      <c r="BT75" s="1306"/>
      <c r="BU75" s="1306"/>
      <c r="BV75" s="1306"/>
      <c r="BW75" s="1306"/>
      <c r="BX75" s="1306">
        <v>7.8</v>
      </c>
      <c r="BY75" s="1306"/>
      <c r="BZ75" s="1306"/>
      <c r="CA75" s="1306"/>
      <c r="CB75" s="1306"/>
      <c r="CC75" s="1306"/>
      <c r="CD75" s="1306"/>
      <c r="CE75" s="1306"/>
      <c r="CF75" s="1306">
        <v>7</v>
      </c>
      <c r="CG75" s="1306"/>
      <c r="CH75" s="1306"/>
      <c r="CI75" s="1306"/>
      <c r="CJ75" s="1306"/>
      <c r="CK75" s="1306"/>
      <c r="CL75" s="1306"/>
      <c r="CM75" s="1306"/>
      <c r="CN75" s="1306">
        <v>6.5</v>
      </c>
      <c r="CO75" s="1306"/>
      <c r="CP75" s="1306"/>
      <c r="CQ75" s="1306"/>
      <c r="CR75" s="1306"/>
      <c r="CS75" s="1306"/>
      <c r="CT75" s="1306"/>
      <c r="CU75" s="1306"/>
      <c r="CV75" s="1306">
        <v>6.5</v>
      </c>
      <c r="CW75" s="1306"/>
      <c r="CX75" s="1306"/>
      <c r="CY75" s="1306"/>
      <c r="CZ75" s="1306"/>
      <c r="DA75" s="1306"/>
      <c r="DB75" s="1306"/>
      <c r="DC75" s="1306"/>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6"/>
      <c r="G77" s="1295"/>
      <c r="H77" s="1295"/>
      <c r="I77" s="1295"/>
      <c r="J77" s="1295"/>
      <c r="K77" s="1323"/>
      <c r="L77" s="1323"/>
      <c r="M77" s="1323"/>
      <c r="N77" s="1323"/>
      <c r="AN77" s="1301" t="s">
        <v>609</v>
      </c>
      <c r="AO77" s="1301"/>
      <c r="AP77" s="1301"/>
      <c r="AQ77" s="1301"/>
      <c r="AR77" s="1301"/>
      <c r="AS77" s="1301"/>
      <c r="AT77" s="1301"/>
      <c r="AU77" s="1301"/>
      <c r="AV77" s="1301"/>
      <c r="AW77" s="1301"/>
      <c r="AX77" s="1301"/>
      <c r="AY77" s="1301"/>
      <c r="AZ77" s="1301"/>
      <c r="BA77" s="1301"/>
      <c r="BB77" s="1305" t="s">
        <v>607</v>
      </c>
      <c r="BC77" s="1305"/>
      <c r="BD77" s="1305"/>
      <c r="BE77" s="1305"/>
      <c r="BF77" s="1305"/>
      <c r="BG77" s="1305"/>
      <c r="BH77" s="1305"/>
      <c r="BI77" s="1305"/>
      <c r="BJ77" s="1305"/>
      <c r="BK77" s="1305"/>
      <c r="BL77" s="1305"/>
      <c r="BM77" s="1305"/>
      <c r="BN77" s="1305"/>
      <c r="BO77" s="1305"/>
      <c r="BP77" s="1306">
        <v>20.2</v>
      </c>
      <c r="BQ77" s="1306"/>
      <c r="BR77" s="1306"/>
      <c r="BS77" s="1306"/>
      <c r="BT77" s="1306"/>
      <c r="BU77" s="1306"/>
      <c r="BV77" s="1306"/>
      <c r="BW77" s="1306"/>
      <c r="BX77" s="1306">
        <v>38.5</v>
      </c>
      <c r="BY77" s="1306"/>
      <c r="BZ77" s="1306"/>
      <c r="CA77" s="1306"/>
      <c r="CB77" s="1306"/>
      <c r="CC77" s="1306"/>
      <c r="CD77" s="1306"/>
      <c r="CE77" s="1306"/>
      <c r="CF77" s="1306">
        <v>32.799999999999997</v>
      </c>
      <c r="CG77" s="1306"/>
      <c r="CH77" s="1306"/>
      <c r="CI77" s="1306"/>
      <c r="CJ77" s="1306"/>
      <c r="CK77" s="1306"/>
      <c r="CL77" s="1306"/>
      <c r="CM77" s="1306"/>
      <c r="CN77" s="1306">
        <v>20.9</v>
      </c>
      <c r="CO77" s="1306"/>
      <c r="CP77" s="1306"/>
      <c r="CQ77" s="1306"/>
      <c r="CR77" s="1306"/>
      <c r="CS77" s="1306"/>
      <c r="CT77" s="1306"/>
      <c r="CU77" s="1306"/>
      <c r="CV77" s="1306">
        <v>21</v>
      </c>
      <c r="CW77" s="1306"/>
      <c r="CX77" s="1306"/>
      <c r="CY77" s="1306"/>
      <c r="CZ77" s="1306"/>
      <c r="DA77" s="1306"/>
      <c r="DB77" s="1306"/>
      <c r="DC77" s="1306"/>
    </row>
    <row r="78" spans="2:107" x14ac:dyDescent="0.15">
      <c r="B78" s="1276"/>
      <c r="G78" s="1295"/>
      <c r="H78" s="1295"/>
      <c r="I78" s="1295"/>
      <c r="J78" s="1295"/>
      <c r="K78" s="1323"/>
      <c r="L78" s="1323"/>
      <c r="M78" s="1323"/>
      <c r="N78" s="132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6"/>
      <c r="G79" s="1295"/>
      <c r="H79" s="1295"/>
      <c r="I79" s="1308"/>
      <c r="J79" s="1308"/>
      <c r="K79" s="1324"/>
      <c r="L79" s="1324"/>
      <c r="M79" s="1324"/>
      <c r="N79" s="1324"/>
      <c r="AN79" s="1301"/>
      <c r="AO79" s="1301"/>
      <c r="AP79" s="1301"/>
      <c r="AQ79" s="1301"/>
      <c r="AR79" s="1301"/>
      <c r="AS79" s="1301"/>
      <c r="AT79" s="1301"/>
      <c r="AU79" s="1301"/>
      <c r="AV79" s="1301"/>
      <c r="AW79" s="1301"/>
      <c r="AX79" s="1301"/>
      <c r="AY79" s="1301"/>
      <c r="AZ79" s="1301"/>
      <c r="BA79" s="1301"/>
      <c r="BB79" s="1305" t="s">
        <v>612</v>
      </c>
      <c r="BC79" s="1305"/>
      <c r="BD79" s="1305"/>
      <c r="BE79" s="1305"/>
      <c r="BF79" s="1305"/>
      <c r="BG79" s="1305"/>
      <c r="BH79" s="1305"/>
      <c r="BI79" s="1305"/>
      <c r="BJ79" s="1305"/>
      <c r="BK79" s="1305"/>
      <c r="BL79" s="1305"/>
      <c r="BM79" s="1305"/>
      <c r="BN79" s="1305"/>
      <c r="BO79" s="1305"/>
      <c r="BP79" s="1306">
        <v>9.3000000000000007</v>
      </c>
      <c r="BQ79" s="1306"/>
      <c r="BR79" s="1306"/>
      <c r="BS79" s="1306"/>
      <c r="BT79" s="1306"/>
      <c r="BU79" s="1306"/>
      <c r="BV79" s="1306"/>
      <c r="BW79" s="1306"/>
      <c r="BX79" s="1306">
        <v>9.1999999999999993</v>
      </c>
      <c r="BY79" s="1306"/>
      <c r="BZ79" s="1306"/>
      <c r="CA79" s="1306"/>
      <c r="CB79" s="1306"/>
      <c r="CC79" s="1306"/>
      <c r="CD79" s="1306"/>
      <c r="CE79" s="1306"/>
      <c r="CF79" s="1306">
        <v>9.1</v>
      </c>
      <c r="CG79" s="1306"/>
      <c r="CH79" s="1306"/>
      <c r="CI79" s="1306"/>
      <c r="CJ79" s="1306"/>
      <c r="CK79" s="1306"/>
      <c r="CL79" s="1306"/>
      <c r="CM79" s="1306"/>
      <c r="CN79" s="1306">
        <v>9.1</v>
      </c>
      <c r="CO79" s="1306"/>
      <c r="CP79" s="1306"/>
      <c r="CQ79" s="1306"/>
      <c r="CR79" s="1306"/>
      <c r="CS79" s="1306"/>
      <c r="CT79" s="1306"/>
      <c r="CU79" s="1306"/>
      <c r="CV79" s="1306">
        <v>9.1999999999999993</v>
      </c>
      <c r="CW79" s="1306"/>
      <c r="CX79" s="1306"/>
      <c r="CY79" s="1306"/>
      <c r="CZ79" s="1306"/>
      <c r="DA79" s="1306"/>
      <c r="DB79" s="1306"/>
      <c r="DC79" s="1306"/>
    </row>
    <row r="80" spans="2:107" x14ac:dyDescent="0.15">
      <c r="B80" s="1276"/>
      <c r="G80" s="1295"/>
      <c r="H80" s="1295"/>
      <c r="I80" s="1308"/>
      <c r="J80" s="1308"/>
      <c r="K80" s="1324"/>
      <c r="L80" s="1324"/>
      <c r="M80" s="1324"/>
      <c r="N80" s="132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6"/>
    </row>
    <row r="82" spans="2:109" ht="17.25" x14ac:dyDescent="0.15">
      <c r="B82" s="1276"/>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6"/>
      <c r="AQ87" s="1326"/>
      <c r="BC87" s="1326"/>
      <c r="BO87" s="1326"/>
      <c r="CA87" s="1326"/>
      <c r="CM87" s="1326"/>
      <c r="CY87" s="1326"/>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1269" customFormat="1" ht="13.5" hidden="1" customHeight="1" x14ac:dyDescent="0.15"/>
    <row r="98" s="1269" customFormat="1" ht="13.5" hidden="1" customHeight="1" x14ac:dyDescent="0.15"/>
    <row r="99" s="1269" customFormat="1" ht="13.5" hidden="1" customHeight="1" x14ac:dyDescent="0.15"/>
    <row r="100" s="1269" customFormat="1" ht="13.5" hidden="1" customHeight="1" x14ac:dyDescent="0.15"/>
    <row r="101" s="1269" customFormat="1" ht="13.5" hidden="1" customHeight="1" x14ac:dyDescent="0.15"/>
    <row r="102" s="1269" customFormat="1" ht="13.5" hidden="1" customHeight="1" x14ac:dyDescent="0.15"/>
    <row r="103" s="1269" customFormat="1" ht="13.5" hidden="1" customHeight="1" x14ac:dyDescent="0.15"/>
    <row r="104" s="1269" customFormat="1" ht="13.5" hidden="1" customHeight="1" x14ac:dyDescent="0.15"/>
    <row r="105" s="1269" customFormat="1" ht="13.5" hidden="1" customHeight="1" x14ac:dyDescent="0.15"/>
    <row r="106" s="1269" customFormat="1" ht="13.5" hidden="1" customHeight="1" x14ac:dyDescent="0.15"/>
    <row r="107" s="1269" customFormat="1" ht="13.5" hidden="1" customHeight="1" x14ac:dyDescent="0.15"/>
    <row r="108" s="1269" customFormat="1" ht="13.5" hidden="1" customHeight="1" x14ac:dyDescent="0.15"/>
    <row r="109" s="1269" customFormat="1" ht="13.5" hidden="1" customHeight="1" x14ac:dyDescent="0.15"/>
    <row r="110" s="1269" customFormat="1" ht="13.5" hidden="1" customHeight="1" x14ac:dyDescent="0.15"/>
    <row r="111" s="1269" customFormat="1" ht="13.5" hidden="1" customHeight="1" x14ac:dyDescent="0.15"/>
    <row r="112" s="1269" customFormat="1" ht="13.5" hidden="1" customHeight="1" x14ac:dyDescent="0.15"/>
    <row r="113" s="1269" customFormat="1" ht="13.5" hidden="1" customHeight="1" x14ac:dyDescent="0.15"/>
    <row r="114" s="1269" customFormat="1" ht="13.5" hidden="1" customHeight="1" x14ac:dyDescent="0.15"/>
    <row r="115" s="1269" customFormat="1" ht="13.5" hidden="1" customHeight="1" x14ac:dyDescent="0.15"/>
    <row r="116" s="1269" customFormat="1" ht="13.5" hidden="1" customHeight="1" x14ac:dyDescent="0.15"/>
    <row r="117" s="1269" customFormat="1" ht="13.5" hidden="1" customHeight="1" x14ac:dyDescent="0.15"/>
    <row r="118" s="1269" customFormat="1" ht="13.5" hidden="1" customHeight="1" x14ac:dyDescent="0.15"/>
    <row r="119" s="1269" customFormat="1" ht="13.5" hidden="1" customHeight="1" x14ac:dyDescent="0.15"/>
    <row r="120" s="1269" customFormat="1" ht="13.5" hidden="1" customHeight="1" x14ac:dyDescent="0.15"/>
    <row r="121" s="1269" customFormat="1" ht="13.5" hidden="1" customHeight="1" x14ac:dyDescent="0.15"/>
    <row r="122" s="1269" customFormat="1" ht="13.5" hidden="1" customHeight="1" x14ac:dyDescent="0.15"/>
    <row r="123" s="1269" customFormat="1" ht="13.5" hidden="1" customHeight="1" x14ac:dyDescent="0.15"/>
    <row r="124" s="1269" customFormat="1" ht="13.5" hidden="1" customHeight="1" x14ac:dyDescent="0.15"/>
    <row r="125" s="1269" customFormat="1" ht="13.5" hidden="1" customHeight="1" x14ac:dyDescent="0.15"/>
    <row r="126" s="1269" customFormat="1" ht="13.5" hidden="1" customHeight="1" x14ac:dyDescent="0.15"/>
    <row r="127" s="1269" customFormat="1" ht="13.5" hidden="1" customHeight="1" x14ac:dyDescent="0.15"/>
    <row r="128" s="1269" customFormat="1" ht="13.5" hidden="1" customHeight="1" x14ac:dyDescent="0.15"/>
    <row r="129" s="1269" customFormat="1" ht="13.5" hidden="1" customHeight="1" x14ac:dyDescent="0.15"/>
    <row r="130" s="1269" customFormat="1" ht="13.5" hidden="1" customHeight="1" x14ac:dyDescent="0.15"/>
    <row r="131" s="1269" customFormat="1" ht="13.5" hidden="1" customHeight="1" x14ac:dyDescent="0.15"/>
    <row r="132" s="1269" customFormat="1" ht="13.5" hidden="1" customHeight="1" x14ac:dyDescent="0.15"/>
    <row r="133" s="1269" customFormat="1" ht="13.5" hidden="1" customHeight="1" x14ac:dyDescent="0.15"/>
    <row r="134" s="1269" customFormat="1" ht="13.5" hidden="1" customHeight="1" x14ac:dyDescent="0.15"/>
    <row r="135" s="1269" customFormat="1" ht="13.5" hidden="1" customHeight="1" x14ac:dyDescent="0.15"/>
    <row r="136" s="1269" customFormat="1" ht="13.5" hidden="1" customHeight="1" x14ac:dyDescent="0.15"/>
    <row r="137" s="1269" customFormat="1" ht="13.5" hidden="1" customHeight="1" x14ac:dyDescent="0.15"/>
    <row r="138" s="1269" customFormat="1" ht="13.5" hidden="1" customHeight="1" x14ac:dyDescent="0.15"/>
    <row r="139" s="1269" customFormat="1" ht="13.5" hidden="1" customHeight="1" x14ac:dyDescent="0.15"/>
    <row r="140" s="1269" customFormat="1" ht="13.5" hidden="1" customHeight="1" x14ac:dyDescent="0.15"/>
    <row r="141" s="1269" customFormat="1" ht="13.5" hidden="1" customHeight="1" x14ac:dyDescent="0.15"/>
    <row r="142" s="1269" customFormat="1" ht="13.5" hidden="1" customHeight="1" x14ac:dyDescent="0.15"/>
    <row r="143" s="1269" customFormat="1" ht="13.5" hidden="1" customHeight="1" x14ac:dyDescent="0.15"/>
    <row r="144" s="1269" customFormat="1" ht="13.5" hidden="1" customHeight="1" x14ac:dyDescent="0.15"/>
    <row r="145" s="1269" customFormat="1" ht="13.5" hidden="1" customHeight="1" x14ac:dyDescent="0.15"/>
    <row r="146" s="1269" customFormat="1" ht="13.5" hidden="1" customHeight="1" x14ac:dyDescent="0.15"/>
    <row r="147" s="1269" customFormat="1" ht="13.5" hidden="1" customHeight="1" x14ac:dyDescent="0.15"/>
    <row r="148" s="1269" customFormat="1" ht="13.5" hidden="1" customHeight="1" x14ac:dyDescent="0.15"/>
    <row r="149" s="1269" customFormat="1" ht="13.5" hidden="1" customHeight="1" x14ac:dyDescent="0.15"/>
    <row r="150" s="1269" customFormat="1" ht="13.5" hidden="1" customHeight="1" x14ac:dyDescent="0.15"/>
    <row r="151" s="1269" customFormat="1" ht="13.5" hidden="1" customHeight="1" x14ac:dyDescent="0.15"/>
    <row r="152" s="1269" customFormat="1" ht="13.5" hidden="1" customHeight="1" x14ac:dyDescent="0.15"/>
    <row r="153" s="1269" customFormat="1" ht="13.5" hidden="1" customHeight="1" x14ac:dyDescent="0.15"/>
    <row r="154" s="1269" customFormat="1" ht="13.5" hidden="1" customHeight="1" x14ac:dyDescent="0.15"/>
    <row r="155" s="1269" customFormat="1" ht="13.5" hidden="1" customHeight="1" x14ac:dyDescent="0.15"/>
    <row r="156" s="1269" customFormat="1" ht="13.5" hidden="1" customHeight="1" x14ac:dyDescent="0.15"/>
    <row r="157" s="1269" customFormat="1" ht="13.5" hidden="1" customHeight="1" x14ac:dyDescent="0.15"/>
    <row r="158" s="1269" customFormat="1" ht="13.5" hidden="1" customHeight="1" x14ac:dyDescent="0.15"/>
    <row r="159" s="1269" customFormat="1" ht="13.5" hidden="1" customHeight="1" x14ac:dyDescent="0.15"/>
    <row r="160" s="1269" customFormat="1" ht="13.5" hidden="1" customHeight="1" x14ac:dyDescent="0.15"/>
  </sheetData>
  <sheetProtection algorithmName="SHA-512" hashValue="cpt9g48dhYIq0S4o+qerKQ1+y0kD2G5j+wARPRWpIu1N52gQuX9ZQtB2bCc9W6ihfK+0ZjRxTZlAYZ4kziN2kQ==" saltValue="U6x5BA8EQCrYYTXdxMbj4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E07BA-81F2-4837-AC5E-80B9139165BB}">
  <sheetPr>
    <pageSetUpPr fitToPage="1"/>
  </sheetPr>
  <dimension ref="A1:DR125"/>
  <sheetViews>
    <sheetView showGridLines="0" zoomScaleNormal="100" zoomScaleSheetLayoutView="70" workbookViewId="0">
      <selection activeCell="K113" sqref="K113"/>
    </sheetView>
  </sheetViews>
  <sheetFormatPr defaultColWidth="0" defaultRowHeight="13.5" customHeight="1" zeroHeight="1" x14ac:dyDescent="0.15"/>
  <cols>
    <col min="1" max="34" width="2.5" style="288" customWidth="1"/>
    <col min="35" max="122" width="2.5" style="287" customWidth="1"/>
    <col min="123" max="16384" width="2.5" style="287" hidden="1"/>
  </cols>
  <sheetData>
    <row r="1" spans="1:34"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x14ac:dyDescent="0.15">
      <c r="S2" s="287"/>
      <c r="AH2" s="287"/>
    </row>
    <row r="3" spans="1: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x14ac:dyDescent="0.15"/>
    <row r="5" spans="1:34" x14ac:dyDescent="0.15"/>
    <row r="6" spans="1:34" x14ac:dyDescent="0.15"/>
    <row r="7" spans="1:34" x14ac:dyDescent="0.15"/>
    <row r="8" spans="1:34" x14ac:dyDescent="0.15"/>
    <row r="9" spans="1:34" x14ac:dyDescent="0.15">
      <c r="AH9" s="28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507</v>
      </c>
    </row>
  </sheetData>
  <sheetProtection algorithmName="SHA-512" hashValue="BM5+E7NWzLVS63fDNz+y3lE35GFlaz8lCT359fF15sbycqlZsBkmSe0Axgnguf10AHWBlXm5tXdYv5t/q2JpNw==" saltValue="pxS71716X58jWUMq4NqsF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640A-19B2-4EE6-8E47-ECB4E5274AB2}">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507</v>
      </c>
    </row>
  </sheetData>
  <sheetProtection algorithmName="SHA-512" hashValue="Ia7HZKNbcpFzTvPiA1SQzjIBQJQmt49ALsgQ0cVPxH9ik1CZivgFYjeKYDeBdgf1LV6kfX8CrcBO0GTKb8MFiQ==" saltValue="f2+tF0oSee4QDAtq2pMFd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558</v>
      </c>
      <c r="G2" s="153"/>
      <c r="H2" s="154"/>
    </row>
    <row r="3" spans="1:8" x14ac:dyDescent="0.15">
      <c r="A3" s="150" t="s">
        <v>551</v>
      </c>
      <c r="B3" s="155"/>
      <c r="C3" s="156"/>
      <c r="D3" s="157">
        <v>260983</v>
      </c>
      <c r="E3" s="158"/>
      <c r="F3" s="159">
        <v>106092</v>
      </c>
      <c r="G3" s="160"/>
      <c r="H3" s="161"/>
    </row>
    <row r="4" spans="1:8" x14ac:dyDescent="0.15">
      <c r="A4" s="162"/>
      <c r="B4" s="163"/>
      <c r="C4" s="164"/>
      <c r="D4" s="165">
        <v>125757</v>
      </c>
      <c r="E4" s="166"/>
      <c r="F4" s="167">
        <v>44299</v>
      </c>
      <c r="G4" s="168"/>
      <c r="H4" s="169"/>
    </row>
    <row r="5" spans="1:8" x14ac:dyDescent="0.15">
      <c r="A5" s="150" t="s">
        <v>553</v>
      </c>
      <c r="B5" s="155"/>
      <c r="C5" s="156"/>
      <c r="D5" s="157">
        <v>60006</v>
      </c>
      <c r="E5" s="158"/>
      <c r="F5" s="159">
        <v>78903</v>
      </c>
      <c r="G5" s="160"/>
      <c r="H5" s="161"/>
    </row>
    <row r="6" spans="1:8" x14ac:dyDescent="0.15">
      <c r="A6" s="162"/>
      <c r="B6" s="163"/>
      <c r="C6" s="164"/>
      <c r="D6" s="165">
        <v>29097</v>
      </c>
      <c r="E6" s="166"/>
      <c r="F6" s="167">
        <v>49201</v>
      </c>
      <c r="G6" s="168"/>
      <c r="H6" s="169"/>
    </row>
    <row r="7" spans="1:8" x14ac:dyDescent="0.15">
      <c r="A7" s="150" t="s">
        <v>554</v>
      </c>
      <c r="B7" s="155"/>
      <c r="C7" s="156"/>
      <c r="D7" s="157">
        <v>62882</v>
      </c>
      <c r="E7" s="158"/>
      <c r="F7" s="159">
        <v>82993</v>
      </c>
      <c r="G7" s="160"/>
      <c r="H7" s="161"/>
    </row>
    <row r="8" spans="1:8" x14ac:dyDescent="0.15">
      <c r="A8" s="162"/>
      <c r="B8" s="163"/>
      <c r="C8" s="164"/>
      <c r="D8" s="165">
        <v>43576</v>
      </c>
      <c r="E8" s="166"/>
      <c r="F8" s="167">
        <v>46787</v>
      </c>
      <c r="G8" s="168"/>
      <c r="H8" s="169"/>
    </row>
    <row r="9" spans="1:8" x14ac:dyDescent="0.15">
      <c r="A9" s="150" t="s">
        <v>555</v>
      </c>
      <c r="B9" s="155"/>
      <c r="C9" s="156"/>
      <c r="D9" s="157">
        <v>40911</v>
      </c>
      <c r="E9" s="158"/>
      <c r="F9" s="159">
        <v>108252</v>
      </c>
      <c r="G9" s="160"/>
      <c r="H9" s="161"/>
    </row>
    <row r="10" spans="1:8" x14ac:dyDescent="0.15">
      <c r="A10" s="162"/>
      <c r="B10" s="163"/>
      <c r="C10" s="164"/>
      <c r="D10" s="165">
        <v>22468</v>
      </c>
      <c r="E10" s="166"/>
      <c r="F10" s="167">
        <v>50321</v>
      </c>
      <c r="G10" s="168"/>
      <c r="H10" s="169"/>
    </row>
    <row r="11" spans="1:8" x14ac:dyDescent="0.15">
      <c r="A11" s="150" t="s">
        <v>556</v>
      </c>
      <c r="B11" s="155"/>
      <c r="C11" s="156"/>
      <c r="D11" s="157">
        <v>63871</v>
      </c>
      <c r="E11" s="158"/>
      <c r="F11" s="159">
        <v>93492</v>
      </c>
      <c r="G11" s="160"/>
      <c r="H11" s="161"/>
    </row>
    <row r="12" spans="1:8" x14ac:dyDescent="0.15">
      <c r="A12" s="162"/>
      <c r="B12" s="163"/>
      <c r="C12" s="170"/>
      <c r="D12" s="165">
        <v>37837</v>
      </c>
      <c r="E12" s="166"/>
      <c r="F12" s="167">
        <v>53316</v>
      </c>
      <c r="G12" s="168"/>
      <c r="H12" s="169"/>
    </row>
    <row r="13" spans="1:8" x14ac:dyDescent="0.15">
      <c r="A13" s="150"/>
      <c r="B13" s="155"/>
      <c r="C13" s="171"/>
      <c r="D13" s="172">
        <v>97731</v>
      </c>
      <c r="E13" s="173"/>
      <c r="F13" s="174">
        <v>93946</v>
      </c>
      <c r="G13" s="175"/>
      <c r="H13" s="161"/>
    </row>
    <row r="14" spans="1:8" x14ac:dyDescent="0.15">
      <c r="A14" s="162"/>
      <c r="B14" s="163"/>
      <c r="C14" s="164"/>
      <c r="D14" s="165">
        <v>51747</v>
      </c>
      <c r="E14" s="166"/>
      <c r="F14" s="167">
        <v>48785</v>
      </c>
      <c r="G14" s="168"/>
      <c r="H14" s="169"/>
    </row>
    <row r="17" spans="1:11" x14ac:dyDescent="0.15">
      <c r="A17" s="146" t="s">
        <v>53</v>
      </c>
    </row>
    <row r="18" spans="1:11" x14ac:dyDescent="0.15">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15">
      <c r="A19" s="176" t="s">
        <v>54</v>
      </c>
      <c r="B19" s="176">
        <f>ROUND(VALUE(SUBSTITUTE(実質収支比率等に係る経年分析!F$48,"▲","-")),2)</f>
        <v>5.72</v>
      </c>
      <c r="C19" s="176">
        <f>ROUND(VALUE(SUBSTITUTE(実質収支比率等に係る経年分析!G$48,"▲","-")),2)</f>
        <v>5.5</v>
      </c>
      <c r="D19" s="176">
        <f>ROUND(VALUE(SUBSTITUTE(実質収支比率等に係る経年分析!H$48,"▲","-")),2)</f>
        <v>5.82</v>
      </c>
      <c r="E19" s="176">
        <f>ROUND(VALUE(SUBSTITUTE(実質収支比率等に係る経年分析!I$48,"▲","-")),2)</f>
        <v>6.04</v>
      </c>
      <c r="F19" s="176">
        <f>ROUND(VALUE(SUBSTITUTE(実質収支比率等に係る経年分析!J$48,"▲","-")),2)</f>
        <v>4.9800000000000004</v>
      </c>
    </row>
    <row r="20" spans="1:11" x14ac:dyDescent="0.15">
      <c r="A20" s="176" t="s">
        <v>55</v>
      </c>
      <c r="B20" s="176">
        <f>ROUND(VALUE(SUBSTITUTE(実質収支比率等に係る経年分析!F$47,"▲","-")),2)</f>
        <v>40.4</v>
      </c>
      <c r="C20" s="176">
        <f>ROUND(VALUE(SUBSTITUTE(実質収支比率等に係る経年分析!G$47,"▲","-")),2)</f>
        <v>40.32</v>
      </c>
      <c r="D20" s="176">
        <f>ROUND(VALUE(SUBSTITUTE(実質収支比率等に係る経年分析!H$47,"▲","-")),2)</f>
        <v>40.549999999999997</v>
      </c>
      <c r="E20" s="176">
        <f>ROUND(VALUE(SUBSTITUTE(実質収支比率等に係る経年分析!I$47,"▲","-")),2)</f>
        <v>40.619999999999997</v>
      </c>
      <c r="F20" s="176">
        <f>ROUND(VALUE(SUBSTITUTE(実質収支比率等に係る経年分析!J$47,"▲","-")),2)</f>
        <v>41.78</v>
      </c>
    </row>
    <row r="21" spans="1:11" x14ac:dyDescent="0.15">
      <c r="A21" s="176" t="s">
        <v>56</v>
      </c>
      <c r="B21" s="176">
        <f>IF(ISNUMBER(VALUE(SUBSTITUTE(実質収支比率等に係る経年分析!F$49,"▲","-"))),ROUND(VALUE(SUBSTITUTE(実質収支比率等に係る経年分析!F$49,"▲","-")),2),NA())</f>
        <v>1.8</v>
      </c>
      <c r="C21" s="176">
        <f>IF(ISNUMBER(VALUE(SUBSTITUTE(実質収支比率等に係る経年分析!G$49,"▲","-"))),ROUND(VALUE(SUBSTITUTE(実質収支比率等に係る経年分析!G$49,"▲","-")),2),NA())</f>
        <v>-0.59</v>
      </c>
      <c r="D21" s="176">
        <f>IF(ISNUMBER(VALUE(SUBSTITUTE(実質収支比率等に係る経年分析!H$49,"▲","-"))),ROUND(VALUE(SUBSTITUTE(実質収支比率等に係る経年分析!H$49,"▲","-")),2),NA())</f>
        <v>0.41</v>
      </c>
      <c r="E21" s="176">
        <f>IF(ISNUMBER(VALUE(SUBSTITUTE(実質収支比率等に係る経年分析!I$49,"▲","-"))),ROUND(VALUE(SUBSTITUTE(実質収支比率等に係る経年分析!I$49,"▲","-")),2),NA())</f>
        <v>0.41</v>
      </c>
      <c r="F21" s="176">
        <f>IF(ISNUMBER(VALUE(SUBSTITUTE(実質収支比率等に係る経年分析!J$49,"▲","-"))),ROUND(VALUE(SUBSTITUTE(実質収支比率等に係る経年分析!J$49,"▲","-")),2),NA())</f>
        <v>0.34</v>
      </c>
    </row>
    <row r="24" spans="1:11" x14ac:dyDescent="0.15">
      <c r="A24" s="146" t="s">
        <v>57</v>
      </c>
    </row>
    <row r="25" spans="1:11" x14ac:dyDescent="0.15">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str">
        <f>IF(連結実質赤字比率に係る赤字・黒字の構成分析!C$40="",NA(),連結実質赤字比率に係る赤字・黒字の構成分析!C$40)</f>
        <v>農業集落排水事業特別会計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0.01</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0.01</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0.01</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0.01</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0.01</v>
      </c>
    </row>
    <row r="31" spans="1:11" x14ac:dyDescent="0.15">
      <c r="A31" s="177" t="str">
        <f>IF(連結実質赤字比率に係る赤字・黒字の構成分析!C$39="",NA(),連結実質赤字比率に係る赤字・黒字の構成分析!C$39)</f>
        <v>公共下水道事業特別会計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0.01</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0.01</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0.01</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0.01</v>
      </c>
    </row>
    <row r="32" spans="1:11" x14ac:dyDescent="0.15">
      <c r="A32" s="177" t="str">
        <f>IF(連結実質赤字比率に係る赤字・黒字の構成分析!C$38="",NA(),連結実質赤字比率に係る赤字・黒字の構成分析!C$38)</f>
        <v>後期高齢者医療特別会計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0.01</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0.06</v>
      </c>
    </row>
    <row r="33" spans="1:16" x14ac:dyDescent="0.15">
      <c r="A33" s="177" t="str">
        <f>IF(連結実質赤字比率に係る赤字・黒字の構成分析!C$37="",NA(),連結実質赤字比率に係る赤字・黒字の構成分析!C$37)</f>
        <v>介護保険事業特別会計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0.34</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0.8</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0.5</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0.53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0.3</v>
      </c>
    </row>
    <row r="34" spans="1:16" x14ac:dyDescent="0.15">
      <c r="A34" s="177" t="str">
        <f>IF(連結実質赤字比率に係る赤字・黒字の構成分析!C$36="",NA(),連結実質赤字比率に係る赤字・黒字の構成分析!C$36)</f>
        <v>国民健康保険事業特別会計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1.97</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1.81</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2.09</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2.46</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2.6</v>
      </c>
    </row>
    <row r="35" spans="1:16" x14ac:dyDescent="0.15">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5.72</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5.49</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5.82</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6.04</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4.9800000000000004</v>
      </c>
    </row>
    <row r="36" spans="1:16" x14ac:dyDescent="0.15">
      <c r="A36" s="177" t="str">
        <f>IF(連結実質赤字比率に係る赤字・黒字の構成分析!C$34="",NA(),連結実質赤字比率に係る赤字・黒字の構成分析!C$34)</f>
        <v>甘楽町水道事業会計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12.09</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12.68</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12.79</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12.78</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11.67</v>
      </c>
    </row>
    <row r="39" spans="1:16" x14ac:dyDescent="0.15">
      <c r="A39" s="146" t="s">
        <v>60</v>
      </c>
    </row>
    <row r="40" spans="1:16" x14ac:dyDescent="0.15">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482</v>
      </c>
      <c r="E42" s="178"/>
      <c r="F42" s="178"/>
      <c r="G42" s="178">
        <f>'実質公債費比率（分子）の構造'!L$52</f>
        <v>485</v>
      </c>
      <c r="H42" s="178"/>
      <c r="I42" s="178"/>
      <c r="J42" s="178">
        <f>'実質公債費比率（分子）の構造'!M$52</f>
        <v>462</v>
      </c>
      <c r="K42" s="178"/>
      <c r="L42" s="178"/>
      <c r="M42" s="178">
        <f>'実質公債費比率（分子）の構造'!N$52</f>
        <v>467</v>
      </c>
      <c r="N42" s="178"/>
      <c r="O42" s="178"/>
      <c r="P42" s="178">
        <f>'実質公債費比率（分子）の構造'!O$52</f>
        <v>469</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46</v>
      </c>
      <c r="C45" s="178"/>
      <c r="D45" s="178"/>
      <c r="E45" s="178">
        <f>'実質公債費比率（分子）の構造'!L$49</f>
        <v>45</v>
      </c>
      <c r="F45" s="178"/>
      <c r="G45" s="178"/>
      <c r="H45" s="178">
        <f>'実質公債費比率（分子）の構造'!M$49</f>
        <v>49</v>
      </c>
      <c r="I45" s="178"/>
      <c r="J45" s="178"/>
      <c r="K45" s="178">
        <f>'実質公債費比率（分子）の構造'!N$49</f>
        <v>46</v>
      </c>
      <c r="L45" s="178"/>
      <c r="M45" s="178"/>
      <c r="N45" s="178">
        <f>'実質公債費比率（分子）の構造'!O$49</f>
        <v>38</v>
      </c>
      <c r="O45" s="178"/>
      <c r="P45" s="178"/>
    </row>
    <row r="46" spans="1:16" x14ac:dyDescent="0.15">
      <c r="A46" s="178" t="s">
        <v>67</v>
      </c>
      <c r="B46" s="178">
        <f>'実質公債費比率（分子）の構造'!K$48</f>
        <v>260</v>
      </c>
      <c r="C46" s="178"/>
      <c r="D46" s="178"/>
      <c r="E46" s="178">
        <f>'実質公債費比率（分子）の構造'!L$48</f>
        <v>250</v>
      </c>
      <c r="F46" s="178"/>
      <c r="G46" s="178"/>
      <c r="H46" s="178">
        <f>'実質公債費比率（分子）の構造'!M$48</f>
        <v>249</v>
      </c>
      <c r="I46" s="178"/>
      <c r="J46" s="178"/>
      <c r="K46" s="178">
        <f>'実質公債費比率（分子）の構造'!N$48</f>
        <v>257</v>
      </c>
      <c r="L46" s="178"/>
      <c r="M46" s="178"/>
      <c r="N46" s="178">
        <f>'実質公債費比率（分子）の構造'!O$48</f>
        <v>259</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420</v>
      </c>
      <c r="C49" s="178"/>
      <c r="D49" s="178"/>
      <c r="E49" s="178">
        <f>'実質公債費比率（分子）の構造'!L$45</f>
        <v>417</v>
      </c>
      <c r="F49" s="178"/>
      <c r="G49" s="178"/>
      <c r="H49" s="178">
        <f>'実質公債費比率（分子）の構造'!M$45</f>
        <v>346</v>
      </c>
      <c r="I49" s="178"/>
      <c r="J49" s="178"/>
      <c r="K49" s="178">
        <f>'実質公債費比率（分子）の構造'!N$45</f>
        <v>358</v>
      </c>
      <c r="L49" s="178"/>
      <c r="M49" s="178"/>
      <c r="N49" s="178">
        <f>'実質公債費比率（分子）の構造'!O$45</f>
        <v>407</v>
      </c>
      <c r="O49" s="178"/>
      <c r="P49" s="178"/>
    </row>
    <row r="50" spans="1:16" x14ac:dyDescent="0.15">
      <c r="A50" s="178" t="s">
        <v>71</v>
      </c>
      <c r="B50" s="178" t="e">
        <f>NA()</f>
        <v>#N/A</v>
      </c>
      <c r="C50" s="178">
        <f>IF(ISNUMBER('実質公債費比率（分子）の構造'!K$53),'実質公債費比率（分子）の構造'!K$53,NA())</f>
        <v>244</v>
      </c>
      <c r="D50" s="178" t="e">
        <f>NA()</f>
        <v>#N/A</v>
      </c>
      <c r="E50" s="178" t="e">
        <f>NA()</f>
        <v>#N/A</v>
      </c>
      <c r="F50" s="178">
        <f>IF(ISNUMBER('実質公債費比率（分子）の構造'!L$53),'実質公債費比率（分子）の構造'!L$53,NA())</f>
        <v>227</v>
      </c>
      <c r="G50" s="178" t="e">
        <f>NA()</f>
        <v>#N/A</v>
      </c>
      <c r="H50" s="178" t="e">
        <f>NA()</f>
        <v>#N/A</v>
      </c>
      <c r="I50" s="178">
        <f>IF(ISNUMBER('実質公債費比率（分子）の構造'!M$53),'実質公債費比率（分子）の構造'!M$53,NA())</f>
        <v>182</v>
      </c>
      <c r="J50" s="178" t="e">
        <f>NA()</f>
        <v>#N/A</v>
      </c>
      <c r="K50" s="178" t="e">
        <f>NA()</f>
        <v>#N/A</v>
      </c>
      <c r="L50" s="178">
        <f>IF(ISNUMBER('実質公債費比率（分子）の構造'!N$53),'実質公債費比率（分子）の構造'!N$53,NA())</f>
        <v>194</v>
      </c>
      <c r="M50" s="178" t="e">
        <f>NA()</f>
        <v>#N/A</v>
      </c>
      <c r="N50" s="178" t="e">
        <f>NA()</f>
        <v>#N/A</v>
      </c>
      <c r="O50" s="178">
        <f>IF(ISNUMBER('実質公債費比率（分子）の構造'!O$53),'実質公債費比率（分子）の構造'!O$53,NA())</f>
        <v>235</v>
      </c>
      <c r="P50" s="178" t="e">
        <f>NA()</f>
        <v>#N/A</v>
      </c>
    </row>
    <row r="53" spans="1:16" x14ac:dyDescent="0.15">
      <c r="A53" s="146" t="s">
        <v>72</v>
      </c>
    </row>
    <row r="54" spans="1:16" x14ac:dyDescent="0.15">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5563</v>
      </c>
      <c r="E56" s="177"/>
      <c r="F56" s="177"/>
      <c r="G56" s="177">
        <f>'将来負担比率（分子）の構造'!J$52</f>
        <v>5416</v>
      </c>
      <c r="H56" s="177"/>
      <c r="I56" s="177"/>
      <c r="J56" s="177">
        <f>'将来負担比率（分子）の構造'!K$52</f>
        <v>5373</v>
      </c>
      <c r="K56" s="177"/>
      <c r="L56" s="177"/>
      <c r="M56" s="177">
        <f>'将来負担比率（分子）の構造'!L$52</f>
        <v>5234</v>
      </c>
      <c r="N56" s="177"/>
      <c r="O56" s="177"/>
      <c r="P56" s="177">
        <f>'将来負担比率（分子）の構造'!M$52</f>
        <v>5075</v>
      </c>
    </row>
    <row r="57" spans="1:16" x14ac:dyDescent="0.15">
      <c r="A57" s="177" t="s">
        <v>42</v>
      </c>
      <c r="B57" s="177"/>
      <c r="C57" s="177"/>
      <c r="D57" s="177">
        <f>'将来負担比率（分子）の構造'!I$51</f>
        <v>1</v>
      </c>
      <c r="E57" s="177"/>
      <c r="F57" s="177"/>
      <c r="G57" s="177" t="str">
        <f>'将来負担比率（分子）の構造'!J$51</f>
        <v>-</v>
      </c>
      <c r="H57" s="177"/>
      <c r="I57" s="177"/>
      <c r="J57" s="177" t="str">
        <f>'将来負担比率（分子）の構造'!K$51</f>
        <v>-</v>
      </c>
      <c r="K57" s="177"/>
      <c r="L57" s="177"/>
      <c r="M57" s="177" t="str">
        <f>'将来負担比率（分子）の構造'!L$51</f>
        <v>-</v>
      </c>
      <c r="N57" s="177"/>
      <c r="O57" s="177"/>
      <c r="P57" s="177" t="str">
        <f>'将来負担比率（分子）の構造'!M$51</f>
        <v>-</v>
      </c>
    </row>
    <row r="58" spans="1:16" x14ac:dyDescent="0.15">
      <c r="A58" s="177" t="s">
        <v>41</v>
      </c>
      <c r="B58" s="177"/>
      <c r="C58" s="177"/>
      <c r="D58" s="177">
        <f>'将来負担比率（分子）の構造'!I$50</f>
        <v>2424</v>
      </c>
      <c r="E58" s="177"/>
      <c r="F58" s="177"/>
      <c r="G58" s="177">
        <f>'将来負担比率（分子）の構造'!J$50</f>
        <v>2481</v>
      </c>
      <c r="H58" s="177"/>
      <c r="I58" s="177"/>
      <c r="J58" s="177">
        <f>'将来負担比率（分子）の構造'!K$50</f>
        <v>2615</v>
      </c>
      <c r="K58" s="177"/>
      <c r="L58" s="177"/>
      <c r="M58" s="177">
        <f>'将来負担比率（分子）の構造'!L$50</f>
        <v>2707</v>
      </c>
      <c r="N58" s="177"/>
      <c r="O58" s="177"/>
      <c r="P58" s="177">
        <f>'将来負担比率（分子）の構造'!M$50</f>
        <v>2679</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f>'将来負担比率（分子）の構造'!J$46</f>
        <v>3</v>
      </c>
      <c r="F61" s="177"/>
      <c r="G61" s="177"/>
      <c r="H61" s="177" t="str">
        <f>'将来負担比率（分子）の構造'!K$46</f>
        <v>-</v>
      </c>
      <c r="I61" s="177"/>
      <c r="J61" s="177"/>
      <c r="K61" s="177" t="str">
        <f>'将来負担比率（分子）の構造'!L$46</f>
        <v>-</v>
      </c>
      <c r="L61" s="177"/>
      <c r="M61" s="177"/>
      <c r="N61" s="177">
        <f>'将来負担比率（分子）の構造'!M$46</f>
        <v>7</v>
      </c>
      <c r="O61" s="177"/>
      <c r="P61" s="177"/>
    </row>
    <row r="62" spans="1:16" x14ac:dyDescent="0.15">
      <c r="A62" s="177" t="s">
        <v>35</v>
      </c>
      <c r="B62" s="177">
        <f>'将来負担比率（分子）の構造'!I$45</f>
        <v>1076</v>
      </c>
      <c r="C62" s="177"/>
      <c r="D62" s="177"/>
      <c r="E62" s="177">
        <f>'将来負担比率（分子）の構造'!J$45</f>
        <v>1031</v>
      </c>
      <c r="F62" s="177"/>
      <c r="G62" s="177"/>
      <c r="H62" s="177">
        <f>'将来負担比率（分子）の構造'!K$45</f>
        <v>1016</v>
      </c>
      <c r="I62" s="177"/>
      <c r="J62" s="177"/>
      <c r="K62" s="177">
        <f>'将来負担比率（分子）の構造'!L$45</f>
        <v>958</v>
      </c>
      <c r="L62" s="177"/>
      <c r="M62" s="177"/>
      <c r="N62" s="177">
        <f>'将来負担比率（分子）の構造'!M$45</f>
        <v>907</v>
      </c>
      <c r="O62" s="177"/>
      <c r="P62" s="177"/>
    </row>
    <row r="63" spans="1:16" x14ac:dyDescent="0.15">
      <c r="A63" s="177" t="s">
        <v>34</v>
      </c>
      <c r="B63" s="177">
        <f>'将来負担比率（分子）の構造'!I$44</f>
        <v>355</v>
      </c>
      <c r="C63" s="177"/>
      <c r="D63" s="177"/>
      <c r="E63" s="177">
        <f>'将来負担比率（分子）の構造'!J$44</f>
        <v>329</v>
      </c>
      <c r="F63" s="177"/>
      <c r="G63" s="177"/>
      <c r="H63" s="177">
        <f>'将来負担比率（分子）の構造'!K$44</f>
        <v>303</v>
      </c>
      <c r="I63" s="177"/>
      <c r="J63" s="177"/>
      <c r="K63" s="177">
        <f>'将来負担比率（分子）の構造'!L$44</f>
        <v>281</v>
      </c>
      <c r="L63" s="177"/>
      <c r="M63" s="177"/>
      <c r="N63" s="177">
        <f>'将来負担比率（分子）の構造'!M$44</f>
        <v>300</v>
      </c>
      <c r="O63" s="177"/>
      <c r="P63" s="177"/>
    </row>
    <row r="64" spans="1:16" x14ac:dyDescent="0.15">
      <c r="A64" s="177" t="s">
        <v>33</v>
      </c>
      <c r="B64" s="177">
        <f>'将来負担比率（分子）の構造'!I$43</f>
        <v>3003</v>
      </c>
      <c r="C64" s="177"/>
      <c r="D64" s="177"/>
      <c r="E64" s="177">
        <f>'将来負担比率（分子）の構造'!J$43</f>
        <v>2857</v>
      </c>
      <c r="F64" s="177"/>
      <c r="G64" s="177"/>
      <c r="H64" s="177">
        <f>'将来負担比率（分子）の構造'!K$43</f>
        <v>2658</v>
      </c>
      <c r="I64" s="177"/>
      <c r="J64" s="177"/>
      <c r="K64" s="177">
        <f>'将来負担比率（分子）の構造'!L$43</f>
        <v>2522</v>
      </c>
      <c r="L64" s="177"/>
      <c r="M64" s="177"/>
      <c r="N64" s="177">
        <f>'将来負担比率（分子）の構造'!M$43</f>
        <v>2448</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5428</v>
      </c>
      <c r="C66" s="177"/>
      <c r="D66" s="177"/>
      <c r="E66" s="177">
        <f>'将来負担比率（分子）の構造'!J$41</f>
        <v>5258</v>
      </c>
      <c r="F66" s="177"/>
      <c r="G66" s="177"/>
      <c r="H66" s="177">
        <f>'将来負担比率（分子）の構造'!K$41</f>
        <v>5355</v>
      </c>
      <c r="I66" s="177"/>
      <c r="J66" s="177"/>
      <c r="K66" s="177">
        <f>'将来負担比率（分子）の構造'!L$41</f>
        <v>5274</v>
      </c>
      <c r="L66" s="177"/>
      <c r="M66" s="177"/>
      <c r="N66" s="177">
        <f>'将来負担比率（分子）の構造'!M$41</f>
        <v>5086</v>
      </c>
      <c r="O66" s="177"/>
      <c r="P66" s="177"/>
    </row>
    <row r="67" spans="1:16" x14ac:dyDescent="0.15">
      <c r="A67" s="177" t="s">
        <v>75</v>
      </c>
      <c r="B67" s="177" t="e">
        <f>NA()</f>
        <v>#N/A</v>
      </c>
      <c r="C67" s="177">
        <f>IF(ISNUMBER('将来負担比率（分子）の構造'!I$53), IF('将来負担比率（分子）の構造'!I$53 &lt; 0, 0, '将来負担比率（分子）の構造'!I$53), NA())</f>
        <v>1874</v>
      </c>
      <c r="D67" s="177" t="e">
        <f>NA()</f>
        <v>#N/A</v>
      </c>
      <c r="E67" s="177" t="e">
        <f>NA()</f>
        <v>#N/A</v>
      </c>
      <c r="F67" s="177">
        <f>IF(ISNUMBER('将来負担比率（分子）の構造'!J$53), IF('将来負担比率（分子）の構造'!J$53 &lt; 0, 0, '将来負担比率（分子）の構造'!J$53), NA())</f>
        <v>1582</v>
      </c>
      <c r="G67" s="177" t="e">
        <f>NA()</f>
        <v>#N/A</v>
      </c>
      <c r="H67" s="177" t="e">
        <f>NA()</f>
        <v>#N/A</v>
      </c>
      <c r="I67" s="177">
        <f>IF(ISNUMBER('将来負担比率（分子）の構造'!K$53), IF('将来負担比率（分子）の構造'!K$53 &lt; 0, 0, '将来負担比率（分子）の構造'!K$53), NA())</f>
        <v>1343</v>
      </c>
      <c r="J67" s="177" t="e">
        <f>NA()</f>
        <v>#N/A</v>
      </c>
      <c r="K67" s="177" t="e">
        <f>NA()</f>
        <v>#N/A</v>
      </c>
      <c r="L67" s="177">
        <f>IF(ISNUMBER('将来負担比率（分子）の構造'!L$53), IF('将来負担比率（分子）の構造'!L$53 &lt; 0, 0, '将来負担比率（分子）の構造'!L$53), NA())</f>
        <v>1094</v>
      </c>
      <c r="M67" s="177" t="e">
        <f>NA()</f>
        <v>#N/A</v>
      </c>
      <c r="N67" s="177" t="e">
        <f>NA()</f>
        <v>#N/A</v>
      </c>
      <c r="O67" s="177">
        <f>IF(ISNUMBER('将来負担比率（分子）の構造'!M$53), IF('将来負担比率（分子）の構造'!M$53 &lt; 0, 0, '将来負担比率（分子）の構造'!M$53), NA())</f>
        <v>996</v>
      </c>
      <c r="P67" s="177" t="e">
        <f>NA()</f>
        <v>#N/A</v>
      </c>
    </row>
    <row r="70" spans="1:16" x14ac:dyDescent="0.15">
      <c r="A70" s="179" t="s">
        <v>76</v>
      </c>
      <c r="B70" s="179"/>
      <c r="C70" s="179"/>
      <c r="D70" s="179"/>
      <c r="E70" s="179"/>
      <c r="F70" s="179"/>
    </row>
    <row r="71" spans="1:16" x14ac:dyDescent="0.15">
      <c r="A71" s="180"/>
      <c r="B71" s="180" t="str">
        <f>基金残高に係る経年分析!F54</f>
        <v>H29</v>
      </c>
      <c r="C71" s="180" t="str">
        <f>基金残高に係る経年分析!G54</f>
        <v>H30</v>
      </c>
      <c r="D71" s="180" t="str">
        <f>基金残高に係る経年分析!H54</f>
        <v>R01</v>
      </c>
    </row>
    <row r="72" spans="1:16" x14ac:dyDescent="0.15">
      <c r="A72" s="180" t="s">
        <v>77</v>
      </c>
      <c r="B72" s="181">
        <f>基金残高に係る経年分析!F55</f>
        <v>1434</v>
      </c>
      <c r="C72" s="181">
        <f>基金残高に係る経年分析!G55</f>
        <v>1440</v>
      </c>
      <c r="D72" s="181">
        <f>基金残高に係る経年分析!H55</f>
        <v>1489</v>
      </c>
    </row>
    <row r="73" spans="1:16" x14ac:dyDescent="0.15">
      <c r="A73" s="180" t="s">
        <v>78</v>
      </c>
      <c r="B73" s="181">
        <f>基金残高に係る経年分析!F56</f>
        <v>87</v>
      </c>
      <c r="C73" s="181">
        <f>基金残高に係る経年分析!G56</f>
        <v>87</v>
      </c>
      <c r="D73" s="181">
        <f>基金残高に係る経年分析!H56</f>
        <v>57</v>
      </c>
    </row>
    <row r="74" spans="1:16" x14ac:dyDescent="0.15">
      <c r="A74" s="180" t="s">
        <v>79</v>
      </c>
      <c r="B74" s="181">
        <f>基金残高に係る経年分析!F57</f>
        <v>676</v>
      </c>
      <c r="C74" s="181">
        <f>基金残高に係る経年分析!G57</f>
        <v>890</v>
      </c>
      <c r="D74" s="181">
        <f>基金残高に係る経年分析!H57</f>
        <v>805</v>
      </c>
    </row>
  </sheetData>
  <sheetProtection algorithmName="SHA-512" hashValue="fty2YICr/3WDE/spYgtVSTA0mIh1D/X9qQ31ZU33ZtuAV72gvD1kLYQbuWDlc208e3lU7aPfuTeIVZsSMQeE/A==" saltValue="ztVFWngx/vta1eXG+F1X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55" t="s">
        <v>220</v>
      </c>
      <c r="DI1" s="756"/>
      <c r="DJ1" s="756"/>
      <c r="DK1" s="756"/>
      <c r="DL1" s="756"/>
      <c r="DM1" s="756"/>
      <c r="DN1" s="757"/>
      <c r="DO1" s="222"/>
      <c r="DP1" s="755" t="s">
        <v>221</v>
      </c>
      <c r="DQ1" s="756"/>
      <c r="DR1" s="756"/>
      <c r="DS1" s="756"/>
      <c r="DT1" s="756"/>
      <c r="DU1" s="756"/>
      <c r="DV1" s="756"/>
      <c r="DW1" s="756"/>
      <c r="DX1" s="756"/>
      <c r="DY1" s="756"/>
      <c r="DZ1" s="756"/>
      <c r="EA1" s="756"/>
      <c r="EB1" s="756"/>
      <c r="EC1" s="757"/>
      <c r="ED1" s="220"/>
      <c r="EE1" s="220"/>
      <c r="EF1" s="220"/>
      <c r="EG1" s="220"/>
      <c r="EH1" s="220"/>
      <c r="EI1" s="220"/>
      <c r="EJ1" s="220"/>
      <c r="EK1" s="220"/>
      <c r="EL1" s="220"/>
      <c r="EM1" s="220"/>
    </row>
    <row r="2" spans="2:143" ht="22.5" customHeight="1" x14ac:dyDescent="0.15">
      <c r="B2" s="223" t="s">
        <v>222</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97" t="s">
        <v>223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226</v>
      </c>
      <c r="S4" s="698"/>
      <c r="T4" s="698"/>
      <c r="U4" s="698"/>
      <c r="V4" s="698"/>
      <c r="W4" s="698"/>
      <c r="X4" s="698"/>
      <c r="Y4" s="699"/>
      <c r="Z4" s="697" t="s">
        <v>227</v>
      </c>
      <c r="AA4" s="698"/>
      <c r="AB4" s="698"/>
      <c r="AC4" s="699"/>
      <c r="AD4" s="697" t="s">
        <v>228</v>
      </c>
      <c r="AE4" s="698"/>
      <c r="AF4" s="698"/>
      <c r="AG4" s="698"/>
      <c r="AH4" s="698"/>
      <c r="AI4" s="698"/>
      <c r="AJ4" s="698"/>
      <c r="AK4" s="699"/>
      <c r="AL4" s="697" t="s">
        <v>227</v>
      </c>
      <c r="AM4" s="698"/>
      <c r="AN4" s="698"/>
      <c r="AO4" s="699"/>
      <c r="AP4" s="758" t="s">
        <v>229</v>
      </c>
      <c r="AQ4" s="758"/>
      <c r="AR4" s="758"/>
      <c r="AS4" s="758"/>
      <c r="AT4" s="758"/>
      <c r="AU4" s="758"/>
      <c r="AV4" s="758"/>
      <c r="AW4" s="758"/>
      <c r="AX4" s="758"/>
      <c r="AY4" s="758"/>
      <c r="AZ4" s="758"/>
      <c r="BA4" s="758"/>
      <c r="BB4" s="758"/>
      <c r="BC4" s="758"/>
      <c r="BD4" s="758"/>
      <c r="BE4" s="758"/>
      <c r="BF4" s="758"/>
      <c r="BG4" s="758" t="s">
        <v>230</v>
      </c>
      <c r="BH4" s="758"/>
      <c r="BI4" s="758"/>
      <c r="BJ4" s="758"/>
      <c r="BK4" s="758"/>
      <c r="BL4" s="758"/>
      <c r="BM4" s="758"/>
      <c r="BN4" s="758"/>
      <c r="BO4" s="758" t="s">
        <v>227</v>
      </c>
      <c r="BP4" s="758"/>
      <c r="BQ4" s="758"/>
      <c r="BR4" s="758"/>
      <c r="BS4" s="758" t="s">
        <v>231</v>
      </c>
      <c r="BT4" s="758"/>
      <c r="BU4" s="758"/>
      <c r="BV4" s="758"/>
      <c r="BW4" s="758"/>
      <c r="BX4" s="758"/>
      <c r="BY4" s="758"/>
      <c r="BZ4" s="758"/>
      <c r="CA4" s="758"/>
      <c r="CB4" s="758"/>
      <c r="CD4" s="740" t="s">
        <v>232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6" customFormat="1" ht="11.25" customHeight="1" x14ac:dyDescent="0.15">
      <c r="B5" s="702" t="s">
        <v>233</v>
      </c>
      <c r="C5" s="703"/>
      <c r="D5" s="703"/>
      <c r="E5" s="703"/>
      <c r="F5" s="703"/>
      <c r="G5" s="703"/>
      <c r="H5" s="703"/>
      <c r="I5" s="703"/>
      <c r="J5" s="703"/>
      <c r="K5" s="703"/>
      <c r="L5" s="703"/>
      <c r="M5" s="703"/>
      <c r="N5" s="703"/>
      <c r="O5" s="703"/>
      <c r="P5" s="703"/>
      <c r="Q5" s="704"/>
      <c r="R5" s="691">
        <v>1483809</v>
      </c>
      <c r="S5" s="692"/>
      <c r="T5" s="692"/>
      <c r="U5" s="692"/>
      <c r="V5" s="692"/>
      <c r="W5" s="692"/>
      <c r="X5" s="692"/>
      <c r="Y5" s="735"/>
      <c r="Z5" s="753">
        <v>27.4</v>
      </c>
      <c r="AA5" s="753"/>
      <c r="AB5" s="753"/>
      <c r="AC5" s="753"/>
      <c r="AD5" s="754">
        <v>1483809</v>
      </c>
      <c r="AE5" s="754"/>
      <c r="AF5" s="754"/>
      <c r="AG5" s="754"/>
      <c r="AH5" s="754"/>
      <c r="AI5" s="754"/>
      <c r="AJ5" s="754"/>
      <c r="AK5" s="754"/>
      <c r="AL5" s="736">
        <v>43.1</v>
      </c>
      <c r="AM5" s="707"/>
      <c r="AN5" s="707"/>
      <c r="AO5" s="737"/>
      <c r="AP5" s="702" t="s">
        <v>234</v>
      </c>
      <c r="AQ5" s="703"/>
      <c r="AR5" s="703"/>
      <c r="AS5" s="703"/>
      <c r="AT5" s="703"/>
      <c r="AU5" s="703"/>
      <c r="AV5" s="703"/>
      <c r="AW5" s="703"/>
      <c r="AX5" s="703"/>
      <c r="AY5" s="703"/>
      <c r="AZ5" s="703"/>
      <c r="BA5" s="703"/>
      <c r="BB5" s="703"/>
      <c r="BC5" s="703"/>
      <c r="BD5" s="703"/>
      <c r="BE5" s="703"/>
      <c r="BF5" s="704"/>
      <c r="BG5" s="636">
        <v>1483809</v>
      </c>
      <c r="BH5" s="637"/>
      <c r="BI5" s="637"/>
      <c r="BJ5" s="637"/>
      <c r="BK5" s="637"/>
      <c r="BL5" s="637"/>
      <c r="BM5" s="637"/>
      <c r="BN5" s="638"/>
      <c r="BO5" s="673">
        <v>100</v>
      </c>
      <c r="BP5" s="673"/>
      <c r="BQ5" s="673"/>
      <c r="BR5" s="673"/>
      <c r="BS5" s="674" t="s">
        <v>235</v>
      </c>
      <c r="BT5" s="674"/>
      <c r="BU5" s="674"/>
      <c r="BV5" s="674"/>
      <c r="BW5" s="674"/>
      <c r="BX5" s="674"/>
      <c r="BY5" s="674"/>
      <c r="BZ5" s="674"/>
      <c r="CA5" s="674"/>
      <c r="CB5" s="733"/>
      <c r="CD5" s="740" t="s">
        <v>229</v>
      </c>
      <c r="CE5" s="741"/>
      <c r="CF5" s="741"/>
      <c r="CG5" s="741"/>
      <c r="CH5" s="741"/>
      <c r="CI5" s="741"/>
      <c r="CJ5" s="741"/>
      <c r="CK5" s="741"/>
      <c r="CL5" s="741"/>
      <c r="CM5" s="741"/>
      <c r="CN5" s="741"/>
      <c r="CO5" s="741"/>
      <c r="CP5" s="741"/>
      <c r="CQ5" s="742"/>
      <c r="CR5" s="740" t="s">
        <v>236</v>
      </c>
      <c r="CS5" s="741"/>
      <c r="CT5" s="741"/>
      <c r="CU5" s="741"/>
      <c r="CV5" s="741"/>
      <c r="CW5" s="741"/>
      <c r="CX5" s="741"/>
      <c r="CY5" s="742"/>
      <c r="CZ5" s="740" t="s">
        <v>227</v>
      </c>
      <c r="DA5" s="741"/>
      <c r="DB5" s="741"/>
      <c r="DC5" s="742"/>
      <c r="DD5" s="740" t="s">
        <v>237</v>
      </c>
      <c r="DE5" s="741"/>
      <c r="DF5" s="741"/>
      <c r="DG5" s="741"/>
      <c r="DH5" s="741"/>
      <c r="DI5" s="741"/>
      <c r="DJ5" s="741"/>
      <c r="DK5" s="741"/>
      <c r="DL5" s="741"/>
      <c r="DM5" s="741"/>
      <c r="DN5" s="741"/>
      <c r="DO5" s="741"/>
      <c r="DP5" s="742"/>
      <c r="DQ5" s="740" t="s">
        <v>238</v>
      </c>
      <c r="DR5" s="741"/>
      <c r="DS5" s="741"/>
      <c r="DT5" s="741"/>
      <c r="DU5" s="741"/>
      <c r="DV5" s="741"/>
      <c r="DW5" s="741"/>
      <c r="DX5" s="741"/>
      <c r="DY5" s="741"/>
      <c r="DZ5" s="741"/>
      <c r="EA5" s="741"/>
      <c r="EB5" s="741"/>
      <c r="EC5" s="742"/>
    </row>
    <row r="6" spans="2:143" ht="11.25" customHeight="1" x14ac:dyDescent="0.15">
      <c r="B6" s="633" t="s">
        <v>239</v>
      </c>
      <c r="C6" s="634"/>
      <c r="D6" s="634"/>
      <c r="E6" s="634"/>
      <c r="F6" s="634"/>
      <c r="G6" s="634"/>
      <c r="H6" s="634"/>
      <c r="I6" s="634"/>
      <c r="J6" s="634"/>
      <c r="K6" s="634"/>
      <c r="L6" s="634"/>
      <c r="M6" s="634"/>
      <c r="N6" s="634"/>
      <c r="O6" s="634"/>
      <c r="P6" s="634"/>
      <c r="Q6" s="635"/>
      <c r="R6" s="636">
        <v>72674</v>
      </c>
      <c r="S6" s="637"/>
      <c r="T6" s="637"/>
      <c r="U6" s="637"/>
      <c r="V6" s="637"/>
      <c r="W6" s="637"/>
      <c r="X6" s="637"/>
      <c r="Y6" s="638"/>
      <c r="Z6" s="673">
        <v>1.3</v>
      </c>
      <c r="AA6" s="673"/>
      <c r="AB6" s="673"/>
      <c r="AC6" s="673"/>
      <c r="AD6" s="674">
        <v>72674</v>
      </c>
      <c r="AE6" s="674"/>
      <c r="AF6" s="674"/>
      <c r="AG6" s="674"/>
      <c r="AH6" s="674"/>
      <c r="AI6" s="674"/>
      <c r="AJ6" s="674"/>
      <c r="AK6" s="674"/>
      <c r="AL6" s="639">
        <v>2.1</v>
      </c>
      <c r="AM6" s="640"/>
      <c r="AN6" s="640"/>
      <c r="AO6" s="675"/>
      <c r="AP6" s="633" t="s">
        <v>240</v>
      </c>
      <c r="AQ6" s="634"/>
      <c r="AR6" s="634"/>
      <c r="AS6" s="634"/>
      <c r="AT6" s="634"/>
      <c r="AU6" s="634"/>
      <c r="AV6" s="634"/>
      <c r="AW6" s="634"/>
      <c r="AX6" s="634"/>
      <c r="AY6" s="634"/>
      <c r="AZ6" s="634"/>
      <c r="BA6" s="634"/>
      <c r="BB6" s="634"/>
      <c r="BC6" s="634"/>
      <c r="BD6" s="634"/>
      <c r="BE6" s="634"/>
      <c r="BF6" s="635"/>
      <c r="BG6" s="636">
        <v>1483809</v>
      </c>
      <c r="BH6" s="637"/>
      <c r="BI6" s="637"/>
      <c r="BJ6" s="637"/>
      <c r="BK6" s="637"/>
      <c r="BL6" s="637"/>
      <c r="BM6" s="637"/>
      <c r="BN6" s="638"/>
      <c r="BO6" s="673">
        <v>100</v>
      </c>
      <c r="BP6" s="673"/>
      <c r="BQ6" s="673"/>
      <c r="BR6" s="673"/>
      <c r="BS6" s="674" t="s">
        <v>235</v>
      </c>
      <c r="BT6" s="674"/>
      <c r="BU6" s="674"/>
      <c r="BV6" s="674"/>
      <c r="BW6" s="674"/>
      <c r="BX6" s="674"/>
      <c r="BY6" s="674"/>
      <c r="BZ6" s="674"/>
      <c r="CA6" s="674"/>
      <c r="CB6" s="733"/>
      <c r="CD6" s="694" t="s">
        <v>241</v>
      </c>
      <c r="CE6" s="695"/>
      <c r="CF6" s="695"/>
      <c r="CG6" s="695"/>
      <c r="CH6" s="695"/>
      <c r="CI6" s="695"/>
      <c r="CJ6" s="695"/>
      <c r="CK6" s="695"/>
      <c r="CL6" s="695"/>
      <c r="CM6" s="695"/>
      <c r="CN6" s="695"/>
      <c r="CO6" s="695"/>
      <c r="CP6" s="695"/>
      <c r="CQ6" s="696"/>
      <c r="CR6" s="636">
        <v>72629</v>
      </c>
      <c r="CS6" s="637"/>
      <c r="CT6" s="637"/>
      <c r="CU6" s="637"/>
      <c r="CV6" s="637"/>
      <c r="CW6" s="637"/>
      <c r="CX6" s="637"/>
      <c r="CY6" s="638"/>
      <c r="CZ6" s="736">
        <v>1.4</v>
      </c>
      <c r="DA6" s="707"/>
      <c r="DB6" s="707"/>
      <c r="DC6" s="739"/>
      <c r="DD6" s="642" t="s">
        <v>176</v>
      </c>
      <c r="DE6" s="637"/>
      <c r="DF6" s="637"/>
      <c r="DG6" s="637"/>
      <c r="DH6" s="637"/>
      <c r="DI6" s="637"/>
      <c r="DJ6" s="637"/>
      <c r="DK6" s="637"/>
      <c r="DL6" s="637"/>
      <c r="DM6" s="637"/>
      <c r="DN6" s="637"/>
      <c r="DO6" s="637"/>
      <c r="DP6" s="638"/>
      <c r="DQ6" s="642">
        <v>72629</v>
      </c>
      <c r="DR6" s="637"/>
      <c r="DS6" s="637"/>
      <c r="DT6" s="637"/>
      <c r="DU6" s="637"/>
      <c r="DV6" s="637"/>
      <c r="DW6" s="637"/>
      <c r="DX6" s="637"/>
      <c r="DY6" s="637"/>
      <c r="DZ6" s="637"/>
      <c r="EA6" s="637"/>
      <c r="EB6" s="637"/>
      <c r="EC6" s="680"/>
    </row>
    <row r="7" spans="2:143" ht="11.25" customHeight="1" x14ac:dyDescent="0.15">
      <c r="B7" s="633" t="s">
        <v>242</v>
      </c>
      <c r="C7" s="634"/>
      <c r="D7" s="634"/>
      <c r="E7" s="634"/>
      <c r="F7" s="634"/>
      <c r="G7" s="634"/>
      <c r="H7" s="634"/>
      <c r="I7" s="634"/>
      <c r="J7" s="634"/>
      <c r="K7" s="634"/>
      <c r="L7" s="634"/>
      <c r="M7" s="634"/>
      <c r="N7" s="634"/>
      <c r="O7" s="634"/>
      <c r="P7" s="634"/>
      <c r="Q7" s="635"/>
      <c r="R7" s="636">
        <v>1188</v>
      </c>
      <c r="S7" s="637"/>
      <c r="T7" s="637"/>
      <c r="U7" s="637"/>
      <c r="V7" s="637"/>
      <c r="W7" s="637"/>
      <c r="X7" s="637"/>
      <c r="Y7" s="638"/>
      <c r="Z7" s="673">
        <v>0</v>
      </c>
      <c r="AA7" s="673"/>
      <c r="AB7" s="673"/>
      <c r="AC7" s="673"/>
      <c r="AD7" s="674">
        <v>1188</v>
      </c>
      <c r="AE7" s="674"/>
      <c r="AF7" s="674"/>
      <c r="AG7" s="674"/>
      <c r="AH7" s="674"/>
      <c r="AI7" s="674"/>
      <c r="AJ7" s="674"/>
      <c r="AK7" s="674"/>
      <c r="AL7" s="639">
        <v>0</v>
      </c>
      <c r="AM7" s="640"/>
      <c r="AN7" s="640"/>
      <c r="AO7" s="675"/>
      <c r="AP7" s="633" t="s">
        <v>243</v>
      </c>
      <c r="AQ7" s="634"/>
      <c r="AR7" s="634"/>
      <c r="AS7" s="634"/>
      <c r="AT7" s="634"/>
      <c r="AU7" s="634"/>
      <c r="AV7" s="634"/>
      <c r="AW7" s="634"/>
      <c r="AX7" s="634"/>
      <c r="AY7" s="634"/>
      <c r="AZ7" s="634"/>
      <c r="BA7" s="634"/>
      <c r="BB7" s="634"/>
      <c r="BC7" s="634"/>
      <c r="BD7" s="634"/>
      <c r="BE7" s="634"/>
      <c r="BF7" s="635"/>
      <c r="BG7" s="636">
        <v>619396</v>
      </c>
      <c r="BH7" s="637"/>
      <c r="BI7" s="637"/>
      <c r="BJ7" s="637"/>
      <c r="BK7" s="637"/>
      <c r="BL7" s="637"/>
      <c r="BM7" s="637"/>
      <c r="BN7" s="638"/>
      <c r="BO7" s="673">
        <v>41.7</v>
      </c>
      <c r="BP7" s="673"/>
      <c r="BQ7" s="673"/>
      <c r="BR7" s="673"/>
      <c r="BS7" s="674" t="s">
        <v>235</v>
      </c>
      <c r="BT7" s="674"/>
      <c r="BU7" s="674"/>
      <c r="BV7" s="674"/>
      <c r="BW7" s="674"/>
      <c r="BX7" s="674"/>
      <c r="BY7" s="674"/>
      <c r="BZ7" s="674"/>
      <c r="CA7" s="674"/>
      <c r="CB7" s="733"/>
      <c r="CD7" s="669" t="s">
        <v>244</v>
      </c>
      <c r="CE7" s="670"/>
      <c r="CF7" s="670"/>
      <c r="CG7" s="670"/>
      <c r="CH7" s="670"/>
      <c r="CI7" s="670"/>
      <c r="CJ7" s="670"/>
      <c r="CK7" s="670"/>
      <c r="CL7" s="670"/>
      <c r="CM7" s="670"/>
      <c r="CN7" s="670"/>
      <c r="CO7" s="670"/>
      <c r="CP7" s="670"/>
      <c r="CQ7" s="671"/>
      <c r="CR7" s="636">
        <v>818881</v>
      </c>
      <c r="CS7" s="637"/>
      <c r="CT7" s="637"/>
      <c r="CU7" s="637"/>
      <c r="CV7" s="637"/>
      <c r="CW7" s="637"/>
      <c r="CX7" s="637"/>
      <c r="CY7" s="638"/>
      <c r="CZ7" s="673">
        <v>15.8</v>
      </c>
      <c r="DA7" s="673"/>
      <c r="DB7" s="673"/>
      <c r="DC7" s="673"/>
      <c r="DD7" s="642">
        <v>89260</v>
      </c>
      <c r="DE7" s="637"/>
      <c r="DF7" s="637"/>
      <c r="DG7" s="637"/>
      <c r="DH7" s="637"/>
      <c r="DI7" s="637"/>
      <c r="DJ7" s="637"/>
      <c r="DK7" s="637"/>
      <c r="DL7" s="637"/>
      <c r="DM7" s="637"/>
      <c r="DN7" s="637"/>
      <c r="DO7" s="637"/>
      <c r="DP7" s="638"/>
      <c r="DQ7" s="642">
        <v>731942</v>
      </c>
      <c r="DR7" s="637"/>
      <c r="DS7" s="637"/>
      <c r="DT7" s="637"/>
      <c r="DU7" s="637"/>
      <c r="DV7" s="637"/>
      <c r="DW7" s="637"/>
      <c r="DX7" s="637"/>
      <c r="DY7" s="637"/>
      <c r="DZ7" s="637"/>
      <c r="EA7" s="637"/>
      <c r="EB7" s="637"/>
      <c r="EC7" s="680"/>
    </row>
    <row r="8" spans="2:143" ht="11.25" customHeight="1" x14ac:dyDescent="0.15">
      <c r="B8" s="633" t="s">
        <v>245</v>
      </c>
      <c r="C8" s="634"/>
      <c r="D8" s="634"/>
      <c r="E8" s="634"/>
      <c r="F8" s="634"/>
      <c r="G8" s="634"/>
      <c r="H8" s="634"/>
      <c r="I8" s="634"/>
      <c r="J8" s="634"/>
      <c r="K8" s="634"/>
      <c r="L8" s="634"/>
      <c r="M8" s="634"/>
      <c r="N8" s="634"/>
      <c r="O8" s="634"/>
      <c r="P8" s="634"/>
      <c r="Q8" s="635"/>
      <c r="R8" s="636">
        <v>5825</v>
      </c>
      <c r="S8" s="637"/>
      <c r="T8" s="637"/>
      <c r="U8" s="637"/>
      <c r="V8" s="637"/>
      <c r="W8" s="637"/>
      <c r="X8" s="637"/>
      <c r="Y8" s="638"/>
      <c r="Z8" s="673">
        <v>0.1</v>
      </c>
      <c r="AA8" s="673"/>
      <c r="AB8" s="673"/>
      <c r="AC8" s="673"/>
      <c r="AD8" s="674">
        <v>5825</v>
      </c>
      <c r="AE8" s="674"/>
      <c r="AF8" s="674"/>
      <c r="AG8" s="674"/>
      <c r="AH8" s="674"/>
      <c r="AI8" s="674"/>
      <c r="AJ8" s="674"/>
      <c r="AK8" s="674"/>
      <c r="AL8" s="639">
        <v>0.2</v>
      </c>
      <c r="AM8" s="640"/>
      <c r="AN8" s="640"/>
      <c r="AO8" s="675"/>
      <c r="AP8" s="633" t="s">
        <v>246</v>
      </c>
      <c r="AQ8" s="634"/>
      <c r="AR8" s="634"/>
      <c r="AS8" s="634"/>
      <c r="AT8" s="634"/>
      <c r="AU8" s="634"/>
      <c r="AV8" s="634"/>
      <c r="AW8" s="634"/>
      <c r="AX8" s="634"/>
      <c r="AY8" s="634"/>
      <c r="AZ8" s="634"/>
      <c r="BA8" s="634"/>
      <c r="BB8" s="634"/>
      <c r="BC8" s="634"/>
      <c r="BD8" s="634"/>
      <c r="BE8" s="634"/>
      <c r="BF8" s="635"/>
      <c r="BG8" s="636">
        <v>24012</v>
      </c>
      <c r="BH8" s="637"/>
      <c r="BI8" s="637"/>
      <c r="BJ8" s="637"/>
      <c r="BK8" s="637"/>
      <c r="BL8" s="637"/>
      <c r="BM8" s="637"/>
      <c r="BN8" s="638"/>
      <c r="BO8" s="673">
        <v>1.6</v>
      </c>
      <c r="BP8" s="673"/>
      <c r="BQ8" s="673"/>
      <c r="BR8" s="673"/>
      <c r="BS8" s="642" t="s">
        <v>235</v>
      </c>
      <c r="BT8" s="637"/>
      <c r="BU8" s="637"/>
      <c r="BV8" s="637"/>
      <c r="BW8" s="637"/>
      <c r="BX8" s="637"/>
      <c r="BY8" s="637"/>
      <c r="BZ8" s="637"/>
      <c r="CA8" s="637"/>
      <c r="CB8" s="680"/>
      <c r="CD8" s="669" t="s">
        <v>247</v>
      </c>
      <c r="CE8" s="670"/>
      <c r="CF8" s="670"/>
      <c r="CG8" s="670"/>
      <c r="CH8" s="670"/>
      <c r="CI8" s="670"/>
      <c r="CJ8" s="670"/>
      <c r="CK8" s="670"/>
      <c r="CL8" s="670"/>
      <c r="CM8" s="670"/>
      <c r="CN8" s="670"/>
      <c r="CO8" s="670"/>
      <c r="CP8" s="670"/>
      <c r="CQ8" s="671"/>
      <c r="CR8" s="636">
        <v>1314466</v>
      </c>
      <c r="CS8" s="637"/>
      <c r="CT8" s="637"/>
      <c r="CU8" s="637"/>
      <c r="CV8" s="637"/>
      <c r="CW8" s="637"/>
      <c r="CX8" s="637"/>
      <c r="CY8" s="638"/>
      <c r="CZ8" s="673">
        <v>25.4</v>
      </c>
      <c r="DA8" s="673"/>
      <c r="DB8" s="673"/>
      <c r="DC8" s="673"/>
      <c r="DD8" s="642">
        <v>1010</v>
      </c>
      <c r="DE8" s="637"/>
      <c r="DF8" s="637"/>
      <c r="DG8" s="637"/>
      <c r="DH8" s="637"/>
      <c r="DI8" s="637"/>
      <c r="DJ8" s="637"/>
      <c r="DK8" s="637"/>
      <c r="DL8" s="637"/>
      <c r="DM8" s="637"/>
      <c r="DN8" s="637"/>
      <c r="DO8" s="637"/>
      <c r="DP8" s="638"/>
      <c r="DQ8" s="642">
        <v>710976</v>
      </c>
      <c r="DR8" s="637"/>
      <c r="DS8" s="637"/>
      <c r="DT8" s="637"/>
      <c r="DU8" s="637"/>
      <c r="DV8" s="637"/>
      <c r="DW8" s="637"/>
      <c r="DX8" s="637"/>
      <c r="DY8" s="637"/>
      <c r="DZ8" s="637"/>
      <c r="EA8" s="637"/>
      <c r="EB8" s="637"/>
      <c r="EC8" s="680"/>
    </row>
    <row r="9" spans="2:143" ht="11.25" customHeight="1" x14ac:dyDescent="0.15">
      <c r="B9" s="633" t="s">
        <v>248</v>
      </c>
      <c r="C9" s="634"/>
      <c r="D9" s="634"/>
      <c r="E9" s="634"/>
      <c r="F9" s="634"/>
      <c r="G9" s="634"/>
      <c r="H9" s="634"/>
      <c r="I9" s="634"/>
      <c r="J9" s="634"/>
      <c r="K9" s="634"/>
      <c r="L9" s="634"/>
      <c r="M9" s="634"/>
      <c r="N9" s="634"/>
      <c r="O9" s="634"/>
      <c r="P9" s="634"/>
      <c r="Q9" s="635"/>
      <c r="R9" s="636">
        <v>3466</v>
      </c>
      <c r="S9" s="637"/>
      <c r="T9" s="637"/>
      <c r="U9" s="637"/>
      <c r="V9" s="637"/>
      <c r="W9" s="637"/>
      <c r="X9" s="637"/>
      <c r="Y9" s="638"/>
      <c r="Z9" s="673">
        <v>0.1</v>
      </c>
      <c r="AA9" s="673"/>
      <c r="AB9" s="673"/>
      <c r="AC9" s="673"/>
      <c r="AD9" s="674">
        <v>3466</v>
      </c>
      <c r="AE9" s="674"/>
      <c r="AF9" s="674"/>
      <c r="AG9" s="674"/>
      <c r="AH9" s="674"/>
      <c r="AI9" s="674"/>
      <c r="AJ9" s="674"/>
      <c r="AK9" s="674"/>
      <c r="AL9" s="639">
        <v>0.1</v>
      </c>
      <c r="AM9" s="640"/>
      <c r="AN9" s="640"/>
      <c r="AO9" s="675"/>
      <c r="AP9" s="633" t="s">
        <v>249</v>
      </c>
      <c r="AQ9" s="634"/>
      <c r="AR9" s="634"/>
      <c r="AS9" s="634"/>
      <c r="AT9" s="634"/>
      <c r="AU9" s="634"/>
      <c r="AV9" s="634"/>
      <c r="AW9" s="634"/>
      <c r="AX9" s="634"/>
      <c r="AY9" s="634"/>
      <c r="AZ9" s="634"/>
      <c r="BA9" s="634"/>
      <c r="BB9" s="634"/>
      <c r="BC9" s="634"/>
      <c r="BD9" s="634"/>
      <c r="BE9" s="634"/>
      <c r="BF9" s="635"/>
      <c r="BG9" s="636">
        <v>526316</v>
      </c>
      <c r="BH9" s="637"/>
      <c r="BI9" s="637"/>
      <c r="BJ9" s="637"/>
      <c r="BK9" s="637"/>
      <c r="BL9" s="637"/>
      <c r="BM9" s="637"/>
      <c r="BN9" s="638"/>
      <c r="BO9" s="673">
        <v>35.5</v>
      </c>
      <c r="BP9" s="673"/>
      <c r="BQ9" s="673"/>
      <c r="BR9" s="673"/>
      <c r="BS9" s="642" t="s">
        <v>250</v>
      </c>
      <c r="BT9" s="637"/>
      <c r="BU9" s="637"/>
      <c r="BV9" s="637"/>
      <c r="BW9" s="637"/>
      <c r="BX9" s="637"/>
      <c r="BY9" s="637"/>
      <c r="BZ9" s="637"/>
      <c r="CA9" s="637"/>
      <c r="CB9" s="680"/>
      <c r="CD9" s="669" t="s">
        <v>251</v>
      </c>
      <c r="CE9" s="670"/>
      <c r="CF9" s="670"/>
      <c r="CG9" s="670"/>
      <c r="CH9" s="670"/>
      <c r="CI9" s="670"/>
      <c r="CJ9" s="670"/>
      <c r="CK9" s="670"/>
      <c r="CL9" s="670"/>
      <c r="CM9" s="670"/>
      <c r="CN9" s="670"/>
      <c r="CO9" s="670"/>
      <c r="CP9" s="670"/>
      <c r="CQ9" s="671"/>
      <c r="CR9" s="636">
        <v>400414</v>
      </c>
      <c r="CS9" s="637"/>
      <c r="CT9" s="637"/>
      <c r="CU9" s="637"/>
      <c r="CV9" s="637"/>
      <c r="CW9" s="637"/>
      <c r="CX9" s="637"/>
      <c r="CY9" s="638"/>
      <c r="CZ9" s="673">
        <v>7.7</v>
      </c>
      <c r="DA9" s="673"/>
      <c r="DB9" s="673"/>
      <c r="DC9" s="673"/>
      <c r="DD9" s="642">
        <v>44543</v>
      </c>
      <c r="DE9" s="637"/>
      <c r="DF9" s="637"/>
      <c r="DG9" s="637"/>
      <c r="DH9" s="637"/>
      <c r="DI9" s="637"/>
      <c r="DJ9" s="637"/>
      <c r="DK9" s="637"/>
      <c r="DL9" s="637"/>
      <c r="DM9" s="637"/>
      <c r="DN9" s="637"/>
      <c r="DO9" s="637"/>
      <c r="DP9" s="638"/>
      <c r="DQ9" s="642">
        <v>347882</v>
      </c>
      <c r="DR9" s="637"/>
      <c r="DS9" s="637"/>
      <c r="DT9" s="637"/>
      <c r="DU9" s="637"/>
      <c r="DV9" s="637"/>
      <c r="DW9" s="637"/>
      <c r="DX9" s="637"/>
      <c r="DY9" s="637"/>
      <c r="DZ9" s="637"/>
      <c r="EA9" s="637"/>
      <c r="EB9" s="637"/>
      <c r="EC9" s="680"/>
    </row>
    <row r="10" spans="2:143" ht="11.25" customHeight="1" x14ac:dyDescent="0.15">
      <c r="B10" s="633" t="s">
        <v>252</v>
      </c>
      <c r="C10" s="634"/>
      <c r="D10" s="634"/>
      <c r="E10" s="634"/>
      <c r="F10" s="634"/>
      <c r="G10" s="634"/>
      <c r="H10" s="634"/>
      <c r="I10" s="634"/>
      <c r="J10" s="634"/>
      <c r="K10" s="634"/>
      <c r="L10" s="634"/>
      <c r="M10" s="634"/>
      <c r="N10" s="634"/>
      <c r="O10" s="634"/>
      <c r="P10" s="634"/>
      <c r="Q10" s="635"/>
      <c r="R10" s="636" t="s">
        <v>250</v>
      </c>
      <c r="S10" s="637"/>
      <c r="T10" s="637"/>
      <c r="U10" s="637"/>
      <c r="V10" s="637"/>
      <c r="W10" s="637"/>
      <c r="X10" s="637"/>
      <c r="Y10" s="638"/>
      <c r="Z10" s="673" t="s">
        <v>235</v>
      </c>
      <c r="AA10" s="673"/>
      <c r="AB10" s="673"/>
      <c r="AC10" s="673"/>
      <c r="AD10" s="674" t="s">
        <v>250</v>
      </c>
      <c r="AE10" s="674"/>
      <c r="AF10" s="674"/>
      <c r="AG10" s="674"/>
      <c r="AH10" s="674"/>
      <c r="AI10" s="674"/>
      <c r="AJ10" s="674"/>
      <c r="AK10" s="674"/>
      <c r="AL10" s="639" t="s">
        <v>235</v>
      </c>
      <c r="AM10" s="640"/>
      <c r="AN10" s="640"/>
      <c r="AO10" s="675"/>
      <c r="AP10" s="633" t="s">
        <v>253</v>
      </c>
      <c r="AQ10" s="634"/>
      <c r="AR10" s="634"/>
      <c r="AS10" s="634"/>
      <c r="AT10" s="634"/>
      <c r="AU10" s="634"/>
      <c r="AV10" s="634"/>
      <c r="AW10" s="634"/>
      <c r="AX10" s="634"/>
      <c r="AY10" s="634"/>
      <c r="AZ10" s="634"/>
      <c r="BA10" s="634"/>
      <c r="BB10" s="634"/>
      <c r="BC10" s="634"/>
      <c r="BD10" s="634"/>
      <c r="BE10" s="634"/>
      <c r="BF10" s="635"/>
      <c r="BG10" s="636">
        <v>26466</v>
      </c>
      <c r="BH10" s="637"/>
      <c r="BI10" s="637"/>
      <c r="BJ10" s="637"/>
      <c r="BK10" s="637"/>
      <c r="BL10" s="637"/>
      <c r="BM10" s="637"/>
      <c r="BN10" s="638"/>
      <c r="BO10" s="673">
        <v>1.8</v>
      </c>
      <c r="BP10" s="673"/>
      <c r="BQ10" s="673"/>
      <c r="BR10" s="673"/>
      <c r="BS10" s="642" t="s">
        <v>250</v>
      </c>
      <c r="BT10" s="637"/>
      <c r="BU10" s="637"/>
      <c r="BV10" s="637"/>
      <c r="BW10" s="637"/>
      <c r="BX10" s="637"/>
      <c r="BY10" s="637"/>
      <c r="BZ10" s="637"/>
      <c r="CA10" s="637"/>
      <c r="CB10" s="680"/>
      <c r="CD10" s="669" t="s">
        <v>254</v>
      </c>
      <c r="CE10" s="670"/>
      <c r="CF10" s="670"/>
      <c r="CG10" s="670"/>
      <c r="CH10" s="670"/>
      <c r="CI10" s="670"/>
      <c r="CJ10" s="670"/>
      <c r="CK10" s="670"/>
      <c r="CL10" s="670"/>
      <c r="CM10" s="670"/>
      <c r="CN10" s="670"/>
      <c r="CO10" s="670"/>
      <c r="CP10" s="670"/>
      <c r="CQ10" s="671"/>
      <c r="CR10" s="636">
        <v>43</v>
      </c>
      <c r="CS10" s="637"/>
      <c r="CT10" s="637"/>
      <c r="CU10" s="637"/>
      <c r="CV10" s="637"/>
      <c r="CW10" s="637"/>
      <c r="CX10" s="637"/>
      <c r="CY10" s="638"/>
      <c r="CZ10" s="673">
        <v>0</v>
      </c>
      <c r="DA10" s="673"/>
      <c r="DB10" s="673"/>
      <c r="DC10" s="673"/>
      <c r="DD10" s="642" t="s">
        <v>250</v>
      </c>
      <c r="DE10" s="637"/>
      <c r="DF10" s="637"/>
      <c r="DG10" s="637"/>
      <c r="DH10" s="637"/>
      <c r="DI10" s="637"/>
      <c r="DJ10" s="637"/>
      <c r="DK10" s="637"/>
      <c r="DL10" s="637"/>
      <c r="DM10" s="637"/>
      <c r="DN10" s="637"/>
      <c r="DO10" s="637"/>
      <c r="DP10" s="638"/>
      <c r="DQ10" s="642">
        <v>43</v>
      </c>
      <c r="DR10" s="637"/>
      <c r="DS10" s="637"/>
      <c r="DT10" s="637"/>
      <c r="DU10" s="637"/>
      <c r="DV10" s="637"/>
      <c r="DW10" s="637"/>
      <c r="DX10" s="637"/>
      <c r="DY10" s="637"/>
      <c r="DZ10" s="637"/>
      <c r="EA10" s="637"/>
      <c r="EB10" s="637"/>
      <c r="EC10" s="680"/>
    </row>
    <row r="11" spans="2:143" ht="11.25" customHeight="1" x14ac:dyDescent="0.15">
      <c r="B11" s="633" t="s">
        <v>255</v>
      </c>
      <c r="C11" s="634"/>
      <c r="D11" s="634"/>
      <c r="E11" s="634"/>
      <c r="F11" s="634"/>
      <c r="G11" s="634"/>
      <c r="H11" s="634"/>
      <c r="I11" s="634"/>
      <c r="J11" s="634"/>
      <c r="K11" s="634"/>
      <c r="L11" s="634"/>
      <c r="M11" s="634"/>
      <c r="N11" s="634"/>
      <c r="O11" s="634"/>
      <c r="P11" s="634"/>
      <c r="Q11" s="635"/>
      <c r="R11" s="636">
        <v>226174</v>
      </c>
      <c r="S11" s="637"/>
      <c r="T11" s="637"/>
      <c r="U11" s="637"/>
      <c r="V11" s="637"/>
      <c r="W11" s="637"/>
      <c r="X11" s="637"/>
      <c r="Y11" s="638"/>
      <c r="Z11" s="639">
        <v>4.2</v>
      </c>
      <c r="AA11" s="640"/>
      <c r="AB11" s="640"/>
      <c r="AC11" s="641"/>
      <c r="AD11" s="642">
        <v>226174</v>
      </c>
      <c r="AE11" s="637"/>
      <c r="AF11" s="637"/>
      <c r="AG11" s="637"/>
      <c r="AH11" s="637"/>
      <c r="AI11" s="637"/>
      <c r="AJ11" s="637"/>
      <c r="AK11" s="638"/>
      <c r="AL11" s="639">
        <v>6.6</v>
      </c>
      <c r="AM11" s="640"/>
      <c r="AN11" s="640"/>
      <c r="AO11" s="675"/>
      <c r="AP11" s="633" t="s">
        <v>256</v>
      </c>
      <c r="AQ11" s="634"/>
      <c r="AR11" s="634"/>
      <c r="AS11" s="634"/>
      <c r="AT11" s="634"/>
      <c r="AU11" s="634"/>
      <c r="AV11" s="634"/>
      <c r="AW11" s="634"/>
      <c r="AX11" s="634"/>
      <c r="AY11" s="634"/>
      <c r="AZ11" s="634"/>
      <c r="BA11" s="634"/>
      <c r="BB11" s="634"/>
      <c r="BC11" s="634"/>
      <c r="BD11" s="634"/>
      <c r="BE11" s="634"/>
      <c r="BF11" s="635"/>
      <c r="BG11" s="636">
        <v>42602</v>
      </c>
      <c r="BH11" s="637"/>
      <c r="BI11" s="637"/>
      <c r="BJ11" s="637"/>
      <c r="BK11" s="637"/>
      <c r="BL11" s="637"/>
      <c r="BM11" s="637"/>
      <c r="BN11" s="638"/>
      <c r="BO11" s="673">
        <v>2.9</v>
      </c>
      <c r="BP11" s="673"/>
      <c r="BQ11" s="673"/>
      <c r="BR11" s="673"/>
      <c r="BS11" s="642" t="s">
        <v>235</v>
      </c>
      <c r="BT11" s="637"/>
      <c r="BU11" s="637"/>
      <c r="BV11" s="637"/>
      <c r="BW11" s="637"/>
      <c r="BX11" s="637"/>
      <c r="BY11" s="637"/>
      <c r="BZ11" s="637"/>
      <c r="CA11" s="637"/>
      <c r="CB11" s="680"/>
      <c r="CD11" s="669" t="s">
        <v>257</v>
      </c>
      <c r="CE11" s="670"/>
      <c r="CF11" s="670"/>
      <c r="CG11" s="670"/>
      <c r="CH11" s="670"/>
      <c r="CI11" s="670"/>
      <c r="CJ11" s="670"/>
      <c r="CK11" s="670"/>
      <c r="CL11" s="670"/>
      <c r="CM11" s="670"/>
      <c r="CN11" s="670"/>
      <c r="CO11" s="670"/>
      <c r="CP11" s="670"/>
      <c r="CQ11" s="671"/>
      <c r="CR11" s="636">
        <v>549121</v>
      </c>
      <c r="CS11" s="637"/>
      <c r="CT11" s="637"/>
      <c r="CU11" s="637"/>
      <c r="CV11" s="637"/>
      <c r="CW11" s="637"/>
      <c r="CX11" s="637"/>
      <c r="CY11" s="638"/>
      <c r="CZ11" s="673">
        <v>10.6</v>
      </c>
      <c r="DA11" s="673"/>
      <c r="DB11" s="673"/>
      <c r="DC11" s="673"/>
      <c r="DD11" s="642">
        <v>281901</v>
      </c>
      <c r="DE11" s="637"/>
      <c r="DF11" s="637"/>
      <c r="DG11" s="637"/>
      <c r="DH11" s="637"/>
      <c r="DI11" s="637"/>
      <c r="DJ11" s="637"/>
      <c r="DK11" s="637"/>
      <c r="DL11" s="637"/>
      <c r="DM11" s="637"/>
      <c r="DN11" s="637"/>
      <c r="DO11" s="637"/>
      <c r="DP11" s="638"/>
      <c r="DQ11" s="642">
        <v>309093</v>
      </c>
      <c r="DR11" s="637"/>
      <c r="DS11" s="637"/>
      <c r="DT11" s="637"/>
      <c r="DU11" s="637"/>
      <c r="DV11" s="637"/>
      <c r="DW11" s="637"/>
      <c r="DX11" s="637"/>
      <c r="DY11" s="637"/>
      <c r="DZ11" s="637"/>
      <c r="EA11" s="637"/>
      <c r="EB11" s="637"/>
      <c r="EC11" s="680"/>
    </row>
    <row r="12" spans="2:143" ht="11.25" customHeight="1" x14ac:dyDescent="0.15">
      <c r="B12" s="633" t="s">
        <v>258</v>
      </c>
      <c r="C12" s="634"/>
      <c r="D12" s="634"/>
      <c r="E12" s="634"/>
      <c r="F12" s="634"/>
      <c r="G12" s="634"/>
      <c r="H12" s="634"/>
      <c r="I12" s="634"/>
      <c r="J12" s="634"/>
      <c r="K12" s="634"/>
      <c r="L12" s="634"/>
      <c r="M12" s="634"/>
      <c r="N12" s="634"/>
      <c r="O12" s="634"/>
      <c r="P12" s="634"/>
      <c r="Q12" s="635"/>
      <c r="R12" s="636">
        <v>41178</v>
      </c>
      <c r="S12" s="637"/>
      <c r="T12" s="637"/>
      <c r="U12" s="637"/>
      <c r="V12" s="637"/>
      <c r="W12" s="637"/>
      <c r="X12" s="637"/>
      <c r="Y12" s="638"/>
      <c r="Z12" s="673">
        <v>0.8</v>
      </c>
      <c r="AA12" s="673"/>
      <c r="AB12" s="673"/>
      <c r="AC12" s="673"/>
      <c r="AD12" s="674">
        <v>41178</v>
      </c>
      <c r="AE12" s="674"/>
      <c r="AF12" s="674"/>
      <c r="AG12" s="674"/>
      <c r="AH12" s="674"/>
      <c r="AI12" s="674"/>
      <c r="AJ12" s="674"/>
      <c r="AK12" s="674"/>
      <c r="AL12" s="639">
        <v>1.2</v>
      </c>
      <c r="AM12" s="640"/>
      <c r="AN12" s="640"/>
      <c r="AO12" s="675"/>
      <c r="AP12" s="633" t="s">
        <v>259</v>
      </c>
      <c r="AQ12" s="634"/>
      <c r="AR12" s="634"/>
      <c r="AS12" s="634"/>
      <c r="AT12" s="634"/>
      <c r="AU12" s="634"/>
      <c r="AV12" s="634"/>
      <c r="AW12" s="634"/>
      <c r="AX12" s="634"/>
      <c r="AY12" s="634"/>
      <c r="AZ12" s="634"/>
      <c r="BA12" s="634"/>
      <c r="BB12" s="634"/>
      <c r="BC12" s="634"/>
      <c r="BD12" s="634"/>
      <c r="BE12" s="634"/>
      <c r="BF12" s="635"/>
      <c r="BG12" s="636">
        <v>756792</v>
      </c>
      <c r="BH12" s="637"/>
      <c r="BI12" s="637"/>
      <c r="BJ12" s="637"/>
      <c r="BK12" s="637"/>
      <c r="BL12" s="637"/>
      <c r="BM12" s="637"/>
      <c r="BN12" s="638"/>
      <c r="BO12" s="673">
        <v>51</v>
      </c>
      <c r="BP12" s="673"/>
      <c r="BQ12" s="673"/>
      <c r="BR12" s="673"/>
      <c r="BS12" s="642" t="s">
        <v>235</v>
      </c>
      <c r="BT12" s="637"/>
      <c r="BU12" s="637"/>
      <c r="BV12" s="637"/>
      <c r="BW12" s="637"/>
      <c r="BX12" s="637"/>
      <c r="BY12" s="637"/>
      <c r="BZ12" s="637"/>
      <c r="CA12" s="637"/>
      <c r="CB12" s="680"/>
      <c r="CD12" s="669" t="s">
        <v>260</v>
      </c>
      <c r="CE12" s="670"/>
      <c r="CF12" s="670"/>
      <c r="CG12" s="670"/>
      <c r="CH12" s="670"/>
      <c r="CI12" s="670"/>
      <c r="CJ12" s="670"/>
      <c r="CK12" s="670"/>
      <c r="CL12" s="670"/>
      <c r="CM12" s="670"/>
      <c r="CN12" s="670"/>
      <c r="CO12" s="670"/>
      <c r="CP12" s="670"/>
      <c r="CQ12" s="671"/>
      <c r="CR12" s="636">
        <v>100770</v>
      </c>
      <c r="CS12" s="637"/>
      <c r="CT12" s="637"/>
      <c r="CU12" s="637"/>
      <c r="CV12" s="637"/>
      <c r="CW12" s="637"/>
      <c r="CX12" s="637"/>
      <c r="CY12" s="638"/>
      <c r="CZ12" s="673">
        <v>1.9</v>
      </c>
      <c r="DA12" s="673"/>
      <c r="DB12" s="673"/>
      <c r="DC12" s="673"/>
      <c r="DD12" s="642">
        <v>10444</v>
      </c>
      <c r="DE12" s="637"/>
      <c r="DF12" s="637"/>
      <c r="DG12" s="637"/>
      <c r="DH12" s="637"/>
      <c r="DI12" s="637"/>
      <c r="DJ12" s="637"/>
      <c r="DK12" s="637"/>
      <c r="DL12" s="637"/>
      <c r="DM12" s="637"/>
      <c r="DN12" s="637"/>
      <c r="DO12" s="637"/>
      <c r="DP12" s="638"/>
      <c r="DQ12" s="642">
        <v>76876</v>
      </c>
      <c r="DR12" s="637"/>
      <c r="DS12" s="637"/>
      <c r="DT12" s="637"/>
      <c r="DU12" s="637"/>
      <c r="DV12" s="637"/>
      <c r="DW12" s="637"/>
      <c r="DX12" s="637"/>
      <c r="DY12" s="637"/>
      <c r="DZ12" s="637"/>
      <c r="EA12" s="637"/>
      <c r="EB12" s="637"/>
      <c r="EC12" s="680"/>
    </row>
    <row r="13" spans="2:143" ht="11.25" customHeight="1" x14ac:dyDescent="0.15">
      <c r="B13" s="633" t="s">
        <v>261</v>
      </c>
      <c r="C13" s="634"/>
      <c r="D13" s="634"/>
      <c r="E13" s="634"/>
      <c r="F13" s="634"/>
      <c r="G13" s="634"/>
      <c r="H13" s="634"/>
      <c r="I13" s="634"/>
      <c r="J13" s="634"/>
      <c r="K13" s="634"/>
      <c r="L13" s="634"/>
      <c r="M13" s="634"/>
      <c r="N13" s="634"/>
      <c r="O13" s="634"/>
      <c r="P13" s="634"/>
      <c r="Q13" s="635"/>
      <c r="R13" s="636" t="s">
        <v>235</v>
      </c>
      <c r="S13" s="637"/>
      <c r="T13" s="637"/>
      <c r="U13" s="637"/>
      <c r="V13" s="637"/>
      <c r="W13" s="637"/>
      <c r="X13" s="637"/>
      <c r="Y13" s="638"/>
      <c r="Z13" s="673" t="s">
        <v>176</v>
      </c>
      <c r="AA13" s="673"/>
      <c r="AB13" s="673"/>
      <c r="AC13" s="673"/>
      <c r="AD13" s="674" t="s">
        <v>250</v>
      </c>
      <c r="AE13" s="674"/>
      <c r="AF13" s="674"/>
      <c r="AG13" s="674"/>
      <c r="AH13" s="674"/>
      <c r="AI13" s="674"/>
      <c r="AJ13" s="674"/>
      <c r="AK13" s="674"/>
      <c r="AL13" s="639" t="s">
        <v>235</v>
      </c>
      <c r="AM13" s="640"/>
      <c r="AN13" s="640"/>
      <c r="AO13" s="675"/>
      <c r="AP13" s="633" t="s">
        <v>262</v>
      </c>
      <c r="AQ13" s="634"/>
      <c r="AR13" s="634"/>
      <c r="AS13" s="634"/>
      <c r="AT13" s="634"/>
      <c r="AU13" s="634"/>
      <c r="AV13" s="634"/>
      <c r="AW13" s="634"/>
      <c r="AX13" s="634"/>
      <c r="AY13" s="634"/>
      <c r="AZ13" s="634"/>
      <c r="BA13" s="634"/>
      <c r="BB13" s="634"/>
      <c r="BC13" s="634"/>
      <c r="BD13" s="634"/>
      <c r="BE13" s="634"/>
      <c r="BF13" s="635"/>
      <c r="BG13" s="636">
        <v>754459</v>
      </c>
      <c r="BH13" s="637"/>
      <c r="BI13" s="637"/>
      <c r="BJ13" s="637"/>
      <c r="BK13" s="637"/>
      <c r="BL13" s="637"/>
      <c r="BM13" s="637"/>
      <c r="BN13" s="638"/>
      <c r="BO13" s="673">
        <v>50.8</v>
      </c>
      <c r="BP13" s="673"/>
      <c r="BQ13" s="673"/>
      <c r="BR13" s="673"/>
      <c r="BS13" s="642" t="s">
        <v>250</v>
      </c>
      <c r="BT13" s="637"/>
      <c r="BU13" s="637"/>
      <c r="BV13" s="637"/>
      <c r="BW13" s="637"/>
      <c r="BX13" s="637"/>
      <c r="BY13" s="637"/>
      <c r="BZ13" s="637"/>
      <c r="CA13" s="637"/>
      <c r="CB13" s="680"/>
      <c r="CD13" s="669" t="s">
        <v>263</v>
      </c>
      <c r="CE13" s="670"/>
      <c r="CF13" s="670"/>
      <c r="CG13" s="670"/>
      <c r="CH13" s="670"/>
      <c r="CI13" s="670"/>
      <c r="CJ13" s="670"/>
      <c r="CK13" s="670"/>
      <c r="CL13" s="670"/>
      <c r="CM13" s="670"/>
      <c r="CN13" s="670"/>
      <c r="CO13" s="670"/>
      <c r="CP13" s="670"/>
      <c r="CQ13" s="671"/>
      <c r="CR13" s="636">
        <v>622688</v>
      </c>
      <c r="CS13" s="637"/>
      <c r="CT13" s="637"/>
      <c r="CU13" s="637"/>
      <c r="CV13" s="637"/>
      <c r="CW13" s="637"/>
      <c r="CX13" s="637"/>
      <c r="CY13" s="638"/>
      <c r="CZ13" s="673">
        <v>12</v>
      </c>
      <c r="DA13" s="673"/>
      <c r="DB13" s="673"/>
      <c r="DC13" s="673"/>
      <c r="DD13" s="642">
        <v>370708</v>
      </c>
      <c r="DE13" s="637"/>
      <c r="DF13" s="637"/>
      <c r="DG13" s="637"/>
      <c r="DH13" s="637"/>
      <c r="DI13" s="637"/>
      <c r="DJ13" s="637"/>
      <c r="DK13" s="637"/>
      <c r="DL13" s="637"/>
      <c r="DM13" s="637"/>
      <c r="DN13" s="637"/>
      <c r="DO13" s="637"/>
      <c r="DP13" s="638"/>
      <c r="DQ13" s="642">
        <v>438350</v>
      </c>
      <c r="DR13" s="637"/>
      <c r="DS13" s="637"/>
      <c r="DT13" s="637"/>
      <c r="DU13" s="637"/>
      <c r="DV13" s="637"/>
      <c r="DW13" s="637"/>
      <c r="DX13" s="637"/>
      <c r="DY13" s="637"/>
      <c r="DZ13" s="637"/>
      <c r="EA13" s="637"/>
      <c r="EB13" s="637"/>
      <c r="EC13" s="680"/>
    </row>
    <row r="14" spans="2:143" ht="11.25" customHeight="1" x14ac:dyDescent="0.15">
      <c r="B14" s="633" t="s">
        <v>264</v>
      </c>
      <c r="C14" s="634"/>
      <c r="D14" s="634"/>
      <c r="E14" s="634"/>
      <c r="F14" s="634"/>
      <c r="G14" s="634"/>
      <c r="H14" s="634"/>
      <c r="I14" s="634"/>
      <c r="J14" s="634"/>
      <c r="K14" s="634"/>
      <c r="L14" s="634"/>
      <c r="M14" s="634"/>
      <c r="N14" s="634"/>
      <c r="O14" s="634"/>
      <c r="P14" s="634"/>
      <c r="Q14" s="635"/>
      <c r="R14" s="636">
        <v>10849</v>
      </c>
      <c r="S14" s="637"/>
      <c r="T14" s="637"/>
      <c r="U14" s="637"/>
      <c r="V14" s="637"/>
      <c r="W14" s="637"/>
      <c r="X14" s="637"/>
      <c r="Y14" s="638"/>
      <c r="Z14" s="673">
        <v>0.2</v>
      </c>
      <c r="AA14" s="673"/>
      <c r="AB14" s="673"/>
      <c r="AC14" s="673"/>
      <c r="AD14" s="674">
        <v>10849</v>
      </c>
      <c r="AE14" s="674"/>
      <c r="AF14" s="674"/>
      <c r="AG14" s="674"/>
      <c r="AH14" s="674"/>
      <c r="AI14" s="674"/>
      <c r="AJ14" s="674"/>
      <c r="AK14" s="674"/>
      <c r="AL14" s="639">
        <v>0.3</v>
      </c>
      <c r="AM14" s="640"/>
      <c r="AN14" s="640"/>
      <c r="AO14" s="675"/>
      <c r="AP14" s="633" t="s">
        <v>265</v>
      </c>
      <c r="AQ14" s="634"/>
      <c r="AR14" s="634"/>
      <c r="AS14" s="634"/>
      <c r="AT14" s="634"/>
      <c r="AU14" s="634"/>
      <c r="AV14" s="634"/>
      <c r="AW14" s="634"/>
      <c r="AX14" s="634"/>
      <c r="AY14" s="634"/>
      <c r="AZ14" s="634"/>
      <c r="BA14" s="634"/>
      <c r="BB14" s="634"/>
      <c r="BC14" s="634"/>
      <c r="BD14" s="634"/>
      <c r="BE14" s="634"/>
      <c r="BF14" s="635"/>
      <c r="BG14" s="636">
        <v>48179</v>
      </c>
      <c r="BH14" s="637"/>
      <c r="BI14" s="637"/>
      <c r="BJ14" s="637"/>
      <c r="BK14" s="637"/>
      <c r="BL14" s="637"/>
      <c r="BM14" s="637"/>
      <c r="BN14" s="638"/>
      <c r="BO14" s="673">
        <v>3.2</v>
      </c>
      <c r="BP14" s="673"/>
      <c r="BQ14" s="673"/>
      <c r="BR14" s="673"/>
      <c r="BS14" s="642" t="s">
        <v>250</v>
      </c>
      <c r="BT14" s="637"/>
      <c r="BU14" s="637"/>
      <c r="BV14" s="637"/>
      <c r="BW14" s="637"/>
      <c r="BX14" s="637"/>
      <c r="BY14" s="637"/>
      <c r="BZ14" s="637"/>
      <c r="CA14" s="637"/>
      <c r="CB14" s="680"/>
      <c r="CD14" s="669" t="s">
        <v>266</v>
      </c>
      <c r="CE14" s="670"/>
      <c r="CF14" s="670"/>
      <c r="CG14" s="670"/>
      <c r="CH14" s="670"/>
      <c r="CI14" s="670"/>
      <c r="CJ14" s="670"/>
      <c r="CK14" s="670"/>
      <c r="CL14" s="670"/>
      <c r="CM14" s="670"/>
      <c r="CN14" s="670"/>
      <c r="CO14" s="670"/>
      <c r="CP14" s="670"/>
      <c r="CQ14" s="671"/>
      <c r="CR14" s="636">
        <v>283599</v>
      </c>
      <c r="CS14" s="637"/>
      <c r="CT14" s="637"/>
      <c r="CU14" s="637"/>
      <c r="CV14" s="637"/>
      <c r="CW14" s="637"/>
      <c r="CX14" s="637"/>
      <c r="CY14" s="638"/>
      <c r="CZ14" s="673">
        <v>5.5</v>
      </c>
      <c r="DA14" s="673"/>
      <c r="DB14" s="673"/>
      <c r="DC14" s="673"/>
      <c r="DD14" s="642">
        <v>32139</v>
      </c>
      <c r="DE14" s="637"/>
      <c r="DF14" s="637"/>
      <c r="DG14" s="637"/>
      <c r="DH14" s="637"/>
      <c r="DI14" s="637"/>
      <c r="DJ14" s="637"/>
      <c r="DK14" s="637"/>
      <c r="DL14" s="637"/>
      <c r="DM14" s="637"/>
      <c r="DN14" s="637"/>
      <c r="DO14" s="637"/>
      <c r="DP14" s="638"/>
      <c r="DQ14" s="642">
        <v>258828</v>
      </c>
      <c r="DR14" s="637"/>
      <c r="DS14" s="637"/>
      <c r="DT14" s="637"/>
      <c r="DU14" s="637"/>
      <c r="DV14" s="637"/>
      <c r="DW14" s="637"/>
      <c r="DX14" s="637"/>
      <c r="DY14" s="637"/>
      <c r="DZ14" s="637"/>
      <c r="EA14" s="637"/>
      <c r="EB14" s="637"/>
      <c r="EC14" s="680"/>
    </row>
    <row r="15" spans="2:143" ht="11.25" customHeight="1" x14ac:dyDescent="0.15">
      <c r="B15" s="633" t="s">
        <v>267</v>
      </c>
      <c r="C15" s="634"/>
      <c r="D15" s="634"/>
      <c r="E15" s="634"/>
      <c r="F15" s="634"/>
      <c r="G15" s="634"/>
      <c r="H15" s="634"/>
      <c r="I15" s="634"/>
      <c r="J15" s="634"/>
      <c r="K15" s="634"/>
      <c r="L15" s="634"/>
      <c r="M15" s="634"/>
      <c r="N15" s="634"/>
      <c r="O15" s="634"/>
      <c r="P15" s="634"/>
      <c r="Q15" s="635"/>
      <c r="R15" s="636" t="s">
        <v>250</v>
      </c>
      <c r="S15" s="637"/>
      <c r="T15" s="637"/>
      <c r="U15" s="637"/>
      <c r="V15" s="637"/>
      <c r="W15" s="637"/>
      <c r="X15" s="637"/>
      <c r="Y15" s="638"/>
      <c r="Z15" s="673" t="s">
        <v>235</v>
      </c>
      <c r="AA15" s="673"/>
      <c r="AB15" s="673"/>
      <c r="AC15" s="673"/>
      <c r="AD15" s="674" t="s">
        <v>176</v>
      </c>
      <c r="AE15" s="674"/>
      <c r="AF15" s="674"/>
      <c r="AG15" s="674"/>
      <c r="AH15" s="674"/>
      <c r="AI15" s="674"/>
      <c r="AJ15" s="674"/>
      <c r="AK15" s="674"/>
      <c r="AL15" s="639" t="s">
        <v>250</v>
      </c>
      <c r="AM15" s="640"/>
      <c r="AN15" s="640"/>
      <c r="AO15" s="675"/>
      <c r="AP15" s="633" t="s">
        <v>268</v>
      </c>
      <c r="AQ15" s="634"/>
      <c r="AR15" s="634"/>
      <c r="AS15" s="634"/>
      <c r="AT15" s="634"/>
      <c r="AU15" s="634"/>
      <c r="AV15" s="634"/>
      <c r="AW15" s="634"/>
      <c r="AX15" s="634"/>
      <c r="AY15" s="634"/>
      <c r="AZ15" s="634"/>
      <c r="BA15" s="634"/>
      <c r="BB15" s="634"/>
      <c r="BC15" s="634"/>
      <c r="BD15" s="634"/>
      <c r="BE15" s="634"/>
      <c r="BF15" s="635"/>
      <c r="BG15" s="636">
        <v>59442</v>
      </c>
      <c r="BH15" s="637"/>
      <c r="BI15" s="637"/>
      <c r="BJ15" s="637"/>
      <c r="BK15" s="637"/>
      <c r="BL15" s="637"/>
      <c r="BM15" s="637"/>
      <c r="BN15" s="638"/>
      <c r="BO15" s="673">
        <v>4</v>
      </c>
      <c r="BP15" s="673"/>
      <c r="BQ15" s="673"/>
      <c r="BR15" s="673"/>
      <c r="BS15" s="642" t="s">
        <v>176</v>
      </c>
      <c r="BT15" s="637"/>
      <c r="BU15" s="637"/>
      <c r="BV15" s="637"/>
      <c r="BW15" s="637"/>
      <c r="BX15" s="637"/>
      <c r="BY15" s="637"/>
      <c r="BZ15" s="637"/>
      <c r="CA15" s="637"/>
      <c r="CB15" s="680"/>
      <c r="CD15" s="669" t="s">
        <v>269</v>
      </c>
      <c r="CE15" s="670"/>
      <c r="CF15" s="670"/>
      <c r="CG15" s="670"/>
      <c r="CH15" s="670"/>
      <c r="CI15" s="670"/>
      <c r="CJ15" s="670"/>
      <c r="CK15" s="670"/>
      <c r="CL15" s="670"/>
      <c r="CM15" s="670"/>
      <c r="CN15" s="670"/>
      <c r="CO15" s="670"/>
      <c r="CP15" s="670"/>
      <c r="CQ15" s="671"/>
      <c r="CR15" s="636">
        <v>559742</v>
      </c>
      <c r="CS15" s="637"/>
      <c r="CT15" s="637"/>
      <c r="CU15" s="637"/>
      <c r="CV15" s="637"/>
      <c r="CW15" s="637"/>
      <c r="CX15" s="637"/>
      <c r="CY15" s="638"/>
      <c r="CZ15" s="673">
        <v>10.8</v>
      </c>
      <c r="DA15" s="673"/>
      <c r="DB15" s="673"/>
      <c r="DC15" s="673"/>
      <c r="DD15" s="642">
        <v>9393</v>
      </c>
      <c r="DE15" s="637"/>
      <c r="DF15" s="637"/>
      <c r="DG15" s="637"/>
      <c r="DH15" s="637"/>
      <c r="DI15" s="637"/>
      <c r="DJ15" s="637"/>
      <c r="DK15" s="637"/>
      <c r="DL15" s="637"/>
      <c r="DM15" s="637"/>
      <c r="DN15" s="637"/>
      <c r="DO15" s="637"/>
      <c r="DP15" s="638"/>
      <c r="DQ15" s="642">
        <v>465104</v>
      </c>
      <c r="DR15" s="637"/>
      <c r="DS15" s="637"/>
      <c r="DT15" s="637"/>
      <c r="DU15" s="637"/>
      <c r="DV15" s="637"/>
      <c r="DW15" s="637"/>
      <c r="DX15" s="637"/>
      <c r="DY15" s="637"/>
      <c r="DZ15" s="637"/>
      <c r="EA15" s="637"/>
      <c r="EB15" s="637"/>
      <c r="EC15" s="680"/>
    </row>
    <row r="16" spans="2:143" ht="11.25" customHeight="1" x14ac:dyDescent="0.15">
      <c r="B16" s="633" t="s">
        <v>270</v>
      </c>
      <c r="C16" s="634"/>
      <c r="D16" s="634"/>
      <c r="E16" s="634"/>
      <c r="F16" s="634"/>
      <c r="G16" s="634"/>
      <c r="H16" s="634"/>
      <c r="I16" s="634"/>
      <c r="J16" s="634"/>
      <c r="K16" s="634"/>
      <c r="L16" s="634"/>
      <c r="M16" s="634"/>
      <c r="N16" s="634"/>
      <c r="O16" s="634"/>
      <c r="P16" s="634"/>
      <c r="Q16" s="635"/>
      <c r="R16" s="636">
        <v>3186</v>
      </c>
      <c r="S16" s="637"/>
      <c r="T16" s="637"/>
      <c r="U16" s="637"/>
      <c r="V16" s="637"/>
      <c r="W16" s="637"/>
      <c r="X16" s="637"/>
      <c r="Y16" s="638"/>
      <c r="Z16" s="673">
        <v>0.1</v>
      </c>
      <c r="AA16" s="673"/>
      <c r="AB16" s="673"/>
      <c r="AC16" s="673"/>
      <c r="AD16" s="674">
        <v>3186</v>
      </c>
      <c r="AE16" s="674"/>
      <c r="AF16" s="674"/>
      <c r="AG16" s="674"/>
      <c r="AH16" s="674"/>
      <c r="AI16" s="674"/>
      <c r="AJ16" s="674"/>
      <c r="AK16" s="674"/>
      <c r="AL16" s="639">
        <v>0.1</v>
      </c>
      <c r="AM16" s="640"/>
      <c r="AN16" s="640"/>
      <c r="AO16" s="675"/>
      <c r="AP16" s="633" t="s">
        <v>271</v>
      </c>
      <c r="AQ16" s="634"/>
      <c r="AR16" s="634"/>
      <c r="AS16" s="634"/>
      <c r="AT16" s="634"/>
      <c r="AU16" s="634"/>
      <c r="AV16" s="634"/>
      <c r="AW16" s="634"/>
      <c r="AX16" s="634"/>
      <c r="AY16" s="634"/>
      <c r="AZ16" s="634"/>
      <c r="BA16" s="634"/>
      <c r="BB16" s="634"/>
      <c r="BC16" s="634"/>
      <c r="BD16" s="634"/>
      <c r="BE16" s="634"/>
      <c r="BF16" s="635"/>
      <c r="BG16" s="636" t="s">
        <v>235</v>
      </c>
      <c r="BH16" s="637"/>
      <c r="BI16" s="637"/>
      <c r="BJ16" s="637"/>
      <c r="BK16" s="637"/>
      <c r="BL16" s="637"/>
      <c r="BM16" s="637"/>
      <c r="BN16" s="638"/>
      <c r="BO16" s="673" t="s">
        <v>176</v>
      </c>
      <c r="BP16" s="673"/>
      <c r="BQ16" s="673"/>
      <c r="BR16" s="673"/>
      <c r="BS16" s="642" t="s">
        <v>235</v>
      </c>
      <c r="BT16" s="637"/>
      <c r="BU16" s="637"/>
      <c r="BV16" s="637"/>
      <c r="BW16" s="637"/>
      <c r="BX16" s="637"/>
      <c r="BY16" s="637"/>
      <c r="BZ16" s="637"/>
      <c r="CA16" s="637"/>
      <c r="CB16" s="680"/>
      <c r="CD16" s="669" t="s">
        <v>272</v>
      </c>
      <c r="CE16" s="670"/>
      <c r="CF16" s="670"/>
      <c r="CG16" s="670"/>
      <c r="CH16" s="670"/>
      <c r="CI16" s="670"/>
      <c r="CJ16" s="670"/>
      <c r="CK16" s="670"/>
      <c r="CL16" s="670"/>
      <c r="CM16" s="670"/>
      <c r="CN16" s="670"/>
      <c r="CO16" s="670"/>
      <c r="CP16" s="670"/>
      <c r="CQ16" s="671"/>
      <c r="CR16" s="636">
        <v>41028</v>
      </c>
      <c r="CS16" s="637"/>
      <c r="CT16" s="637"/>
      <c r="CU16" s="637"/>
      <c r="CV16" s="637"/>
      <c r="CW16" s="637"/>
      <c r="CX16" s="637"/>
      <c r="CY16" s="638"/>
      <c r="CZ16" s="673">
        <v>0.8</v>
      </c>
      <c r="DA16" s="673"/>
      <c r="DB16" s="673"/>
      <c r="DC16" s="673"/>
      <c r="DD16" s="642" t="s">
        <v>235</v>
      </c>
      <c r="DE16" s="637"/>
      <c r="DF16" s="637"/>
      <c r="DG16" s="637"/>
      <c r="DH16" s="637"/>
      <c r="DI16" s="637"/>
      <c r="DJ16" s="637"/>
      <c r="DK16" s="637"/>
      <c r="DL16" s="637"/>
      <c r="DM16" s="637"/>
      <c r="DN16" s="637"/>
      <c r="DO16" s="637"/>
      <c r="DP16" s="638"/>
      <c r="DQ16" s="642">
        <v>30253</v>
      </c>
      <c r="DR16" s="637"/>
      <c r="DS16" s="637"/>
      <c r="DT16" s="637"/>
      <c r="DU16" s="637"/>
      <c r="DV16" s="637"/>
      <c r="DW16" s="637"/>
      <c r="DX16" s="637"/>
      <c r="DY16" s="637"/>
      <c r="DZ16" s="637"/>
      <c r="EA16" s="637"/>
      <c r="EB16" s="637"/>
      <c r="EC16" s="680"/>
    </row>
    <row r="17" spans="2:133" ht="11.25" customHeight="1" x14ac:dyDescent="0.15">
      <c r="B17" s="633" t="s">
        <v>273</v>
      </c>
      <c r="C17" s="634"/>
      <c r="D17" s="634"/>
      <c r="E17" s="634"/>
      <c r="F17" s="634"/>
      <c r="G17" s="634"/>
      <c r="H17" s="634"/>
      <c r="I17" s="634"/>
      <c r="J17" s="634"/>
      <c r="K17" s="634"/>
      <c r="L17" s="634"/>
      <c r="M17" s="634"/>
      <c r="N17" s="634"/>
      <c r="O17" s="634"/>
      <c r="P17" s="634"/>
      <c r="Q17" s="635"/>
      <c r="R17" s="636">
        <v>42748</v>
      </c>
      <c r="S17" s="637"/>
      <c r="T17" s="637"/>
      <c r="U17" s="637"/>
      <c r="V17" s="637"/>
      <c r="W17" s="637"/>
      <c r="X17" s="637"/>
      <c r="Y17" s="638"/>
      <c r="Z17" s="673">
        <v>0.8</v>
      </c>
      <c r="AA17" s="673"/>
      <c r="AB17" s="673"/>
      <c r="AC17" s="673"/>
      <c r="AD17" s="674">
        <v>42748</v>
      </c>
      <c r="AE17" s="674"/>
      <c r="AF17" s="674"/>
      <c r="AG17" s="674"/>
      <c r="AH17" s="674"/>
      <c r="AI17" s="674"/>
      <c r="AJ17" s="674"/>
      <c r="AK17" s="674"/>
      <c r="AL17" s="639">
        <v>1.2</v>
      </c>
      <c r="AM17" s="640"/>
      <c r="AN17" s="640"/>
      <c r="AO17" s="675"/>
      <c r="AP17" s="633" t="s">
        <v>274</v>
      </c>
      <c r="AQ17" s="634"/>
      <c r="AR17" s="634"/>
      <c r="AS17" s="634"/>
      <c r="AT17" s="634"/>
      <c r="AU17" s="634"/>
      <c r="AV17" s="634"/>
      <c r="AW17" s="634"/>
      <c r="AX17" s="634"/>
      <c r="AY17" s="634"/>
      <c r="AZ17" s="634"/>
      <c r="BA17" s="634"/>
      <c r="BB17" s="634"/>
      <c r="BC17" s="634"/>
      <c r="BD17" s="634"/>
      <c r="BE17" s="634"/>
      <c r="BF17" s="635"/>
      <c r="BG17" s="636" t="s">
        <v>250</v>
      </c>
      <c r="BH17" s="637"/>
      <c r="BI17" s="637"/>
      <c r="BJ17" s="637"/>
      <c r="BK17" s="637"/>
      <c r="BL17" s="637"/>
      <c r="BM17" s="637"/>
      <c r="BN17" s="638"/>
      <c r="BO17" s="673" t="s">
        <v>250</v>
      </c>
      <c r="BP17" s="673"/>
      <c r="BQ17" s="673"/>
      <c r="BR17" s="673"/>
      <c r="BS17" s="642" t="s">
        <v>235</v>
      </c>
      <c r="BT17" s="637"/>
      <c r="BU17" s="637"/>
      <c r="BV17" s="637"/>
      <c r="BW17" s="637"/>
      <c r="BX17" s="637"/>
      <c r="BY17" s="637"/>
      <c r="BZ17" s="637"/>
      <c r="CA17" s="637"/>
      <c r="CB17" s="680"/>
      <c r="CD17" s="669" t="s">
        <v>275</v>
      </c>
      <c r="CE17" s="670"/>
      <c r="CF17" s="670"/>
      <c r="CG17" s="670"/>
      <c r="CH17" s="670"/>
      <c r="CI17" s="670"/>
      <c r="CJ17" s="670"/>
      <c r="CK17" s="670"/>
      <c r="CL17" s="670"/>
      <c r="CM17" s="670"/>
      <c r="CN17" s="670"/>
      <c r="CO17" s="670"/>
      <c r="CP17" s="670"/>
      <c r="CQ17" s="671"/>
      <c r="CR17" s="636">
        <v>406730</v>
      </c>
      <c r="CS17" s="637"/>
      <c r="CT17" s="637"/>
      <c r="CU17" s="637"/>
      <c r="CV17" s="637"/>
      <c r="CW17" s="637"/>
      <c r="CX17" s="637"/>
      <c r="CY17" s="638"/>
      <c r="CZ17" s="673">
        <v>7.9</v>
      </c>
      <c r="DA17" s="673"/>
      <c r="DB17" s="673"/>
      <c r="DC17" s="673"/>
      <c r="DD17" s="642" t="s">
        <v>250</v>
      </c>
      <c r="DE17" s="637"/>
      <c r="DF17" s="637"/>
      <c r="DG17" s="637"/>
      <c r="DH17" s="637"/>
      <c r="DI17" s="637"/>
      <c r="DJ17" s="637"/>
      <c r="DK17" s="637"/>
      <c r="DL17" s="637"/>
      <c r="DM17" s="637"/>
      <c r="DN17" s="637"/>
      <c r="DO17" s="637"/>
      <c r="DP17" s="638"/>
      <c r="DQ17" s="642">
        <v>406730</v>
      </c>
      <c r="DR17" s="637"/>
      <c r="DS17" s="637"/>
      <c r="DT17" s="637"/>
      <c r="DU17" s="637"/>
      <c r="DV17" s="637"/>
      <c r="DW17" s="637"/>
      <c r="DX17" s="637"/>
      <c r="DY17" s="637"/>
      <c r="DZ17" s="637"/>
      <c r="EA17" s="637"/>
      <c r="EB17" s="637"/>
      <c r="EC17" s="680"/>
    </row>
    <row r="18" spans="2:133" ht="11.25" customHeight="1" x14ac:dyDescent="0.15">
      <c r="B18" s="633" t="s">
        <v>276</v>
      </c>
      <c r="C18" s="634"/>
      <c r="D18" s="634"/>
      <c r="E18" s="634"/>
      <c r="F18" s="634"/>
      <c r="G18" s="634"/>
      <c r="H18" s="634"/>
      <c r="I18" s="634"/>
      <c r="J18" s="634"/>
      <c r="K18" s="634"/>
      <c r="L18" s="634"/>
      <c r="M18" s="634"/>
      <c r="N18" s="634"/>
      <c r="O18" s="634"/>
      <c r="P18" s="634"/>
      <c r="Q18" s="635"/>
      <c r="R18" s="636">
        <v>9492</v>
      </c>
      <c r="S18" s="637"/>
      <c r="T18" s="637"/>
      <c r="U18" s="637"/>
      <c r="V18" s="637"/>
      <c r="W18" s="637"/>
      <c r="X18" s="637"/>
      <c r="Y18" s="638"/>
      <c r="Z18" s="673">
        <v>0.2</v>
      </c>
      <c r="AA18" s="673"/>
      <c r="AB18" s="673"/>
      <c r="AC18" s="673"/>
      <c r="AD18" s="674">
        <v>9492</v>
      </c>
      <c r="AE18" s="674"/>
      <c r="AF18" s="674"/>
      <c r="AG18" s="674"/>
      <c r="AH18" s="674"/>
      <c r="AI18" s="674"/>
      <c r="AJ18" s="674"/>
      <c r="AK18" s="674"/>
      <c r="AL18" s="639">
        <v>0.3</v>
      </c>
      <c r="AM18" s="640"/>
      <c r="AN18" s="640"/>
      <c r="AO18" s="675"/>
      <c r="AP18" s="633" t="s">
        <v>277</v>
      </c>
      <c r="AQ18" s="634"/>
      <c r="AR18" s="634"/>
      <c r="AS18" s="634"/>
      <c r="AT18" s="634"/>
      <c r="AU18" s="634"/>
      <c r="AV18" s="634"/>
      <c r="AW18" s="634"/>
      <c r="AX18" s="634"/>
      <c r="AY18" s="634"/>
      <c r="AZ18" s="634"/>
      <c r="BA18" s="634"/>
      <c r="BB18" s="634"/>
      <c r="BC18" s="634"/>
      <c r="BD18" s="634"/>
      <c r="BE18" s="634"/>
      <c r="BF18" s="635"/>
      <c r="BG18" s="636" t="s">
        <v>250</v>
      </c>
      <c r="BH18" s="637"/>
      <c r="BI18" s="637"/>
      <c r="BJ18" s="637"/>
      <c r="BK18" s="637"/>
      <c r="BL18" s="637"/>
      <c r="BM18" s="637"/>
      <c r="BN18" s="638"/>
      <c r="BO18" s="673" t="s">
        <v>235</v>
      </c>
      <c r="BP18" s="673"/>
      <c r="BQ18" s="673"/>
      <c r="BR18" s="673"/>
      <c r="BS18" s="642" t="s">
        <v>235</v>
      </c>
      <c r="BT18" s="637"/>
      <c r="BU18" s="637"/>
      <c r="BV18" s="637"/>
      <c r="BW18" s="637"/>
      <c r="BX18" s="637"/>
      <c r="BY18" s="637"/>
      <c r="BZ18" s="637"/>
      <c r="CA18" s="637"/>
      <c r="CB18" s="680"/>
      <c r="CD18" s="669" t="s">
        <v>278</v>
      </c>
      <c r="CE18" s="670"/>
      <c r="CF18" s="670"/>
      <c r="CG18" s="670"/>
      <c r="CH18" s="670"/>
      <c r="CI18" s="670"/>
      <c r="CJ18" s="670"/>
      <c r="CK18" s="670"/>
      <c r="CL18" s="670"/>
      <c r="CM18" s="670"/>
      <c r="CN18" s="670"/>
      <c r="CO18" s="670"/>
      <c r="CP18" s="670"/>
      <c r="CQ18" s="671"/>
      <c r="CR18" s="636" t="s">
        <v>250</v>
      </c>
      <c r="CS18" s="637"/>
      <c r="CT18" s="637"/>
      <c r="CU18" s="637"/>
      <c r="CV18" s="637"/>
      <c r="CW18" s="637"/>
      <c r="CX18" s="637"/>
      <c r="CY18" s="638"/>
      <c r="CZ18" s="673" t="s">
        <v>235</v>
      </c>
      <c r="DA18" s="673"/>
      <c r="DB18" s="673"/>
      <c r="DC18" s="673"/>
      <c r="DD18" s="642" t="s">
        <v>250</v>
      </c>
      <c r="DE18" s="637"/>
      <c r="DF18" s="637"/>
      <c r="DG18" s="637"/>
      <c r="DH18" s="637"/>
      <c r="DI18" s="637"/>
      <c r="DJ18" s="637"/>
      <c r="DK18" s="637"/>
      <c r="DL18" s="637"/>
      <c r="DM18" s="637"/>
      <c r="DN18" s="637"/>
      <c r="DO18" s="637"/>
      <c r="DP18" s="638"/>
      <c r="DQ18" s="642" t="s">
        <v>176</v>
      </c>
      <c r="DR18" s="637"/>
      <c r="DS18" s="637"/>
      <c r="DT18" s="637"/>
      <c r="DU18" s="637"/>
      <c r="DV18" s="637"/>
      <c r="DW18" s="637"/>
      <c r="DX18" s="637"/>
      <c r="DY18" s="637"/>
      <c r="DZ18" s="637"/>
      <c r="EA18" s="637"/>
      <c r="EB18" s="637"/>
      <c r="EC18" s="680"/>
    </row>
    <row r="19" spans="2:133" ht="11.25" customHeight="1" x14ac:dyDescent="0.15">
      <c r="B19" s="633" t="s">
        <v>279</v>
      </c>
      <c r="C19" s="634"/>
      <c r="D19" s="634"/>
      <c r="E19" s="634"/>
      <c r="F19" s="634"/>
      <c r="G19" s="634"/>
      <c r="H19" s="634"/>
      <c r="I19" s="634"/>
      <c r="J19" s="634"/>
      <c r="K19" s="634"/>
      <c r="L19" s="634"/>
      <c r="M19" s="634"/>
      <c r="N19" s="634"/>
      <c r="O19" s="634"/>
      <c r="P19" s="634"/>
      <c r="Q19" s="635"/>
      <c r="R19" s="636">
        <v>1680</v>
      </c>
      <c r="S19" s="637"/>
      <c r="T19" s="637"/>
      <c r="U19" s="637"/>
      <c r="V19" s="637"/>
      <c r="W19" s="637"/>
      <c r="X19" s="637"/>
      <c r="Y19" s="638"/>
      <c r="Z19" s="673">
        <v>0</v>
      </c>
      <c r="AA19" s="673"/>
      <c r="AB19" s="673"/>
      <c r="AC19" s="673"/>
      <c r="AD19" s="674">
        <v>1680</v>
      </c>
      <c r="AE19" s="674"/>
      <c r="AF19" s="674"/>
      <c r="AG19" s="674"/>
      <c r="AH19" s="674"/>
      <c r="AI19" s="674"/>
      <c r="AJ19" s="674"/>
      <c r="AK19" s="674"/>
      <c r="AL19" s="639">
        <v>0</v>
      </c>
      <c r="AM19" s="640"/>
      <c r="AN19" s="640"/>
      <c r="AO19" s="675"/>
      <c r="AP19" s="633" t="s">
        <v>280</v>
      </c>
      <c r="AQ19" s="634"/>
      <c r="AR19" s="634"/>
      <c r="AS19" s="634"/>
      <c r="AT19" s="634"/>
      <c r="AU19" s="634"/>
      <c r="AV19" s="634"/>
      <c r="AW19" s="634"/>
      <c r="AX19" s="634"/>
      <c r="AY19" s="634"/>
      <c r="AZ19" s="634"/>
      <c r="BA19" s="634"/>
      <c r="BB19" s="634"/>
      <c r="BC19" s="634"/>
      <c r="BD19" s="634"/>
      <c r="BE19" s="634"/>
      <c r="BF19" s="635"/>
      <c r="BG19" s="636" t="s">
        <v>250</v>
      </c>
      <c r="BH19" s="637"/>
      <c r="BI19" s="637"/>
      <c r="BJ19" s="637"/>
      <c r="BK19" s="637"/>
      <c r="BL19" s="637"/>
      <c r="BM19" s="637"/>
      <c r="BN19" s="638"/>
      <c r="BO19" s="673" t="s">
        <v>250</v>
      </c>
      <c r="BP19" s="673"/>
      <c r="BQ19" s="673"/>
      <c r="BR19" s="673"/>
      <c r="BS19" s="642" t="s">
        <v>250</v>
      </c>
      <c r="BT19" s="637"/>
      <c r="BU19" s="637"/>
      <c r="BV19" s="637"/>
      <c r="BW19" s="637"/>
      <c r="BX19" s="637"/>
      <c r="BY19" s="637"/>
      <c r="BZ19" s="637"/>
      <c r="CA19" s="637"/>
      <c r="CB19" s="680"/>
      <c r="CD19" s="669" t="s">
        <v>281</v>
      </c>
      <c r="CE19" s="670"/>
      <c r="CF19" s="670"/>
      <c r="CG19" s="670"/>
      <c r="CH19" s="670"/>
      <c r="CI19" s="670"/>
      <c r="CJ19" s="670"/>
      <c r="CK19" s="670"/>
      <c r="CL19" s="670"/>
      <c r="CM19" s="670"/>
      <c r="CN19" s="670"/>
      <c r="CO19" s="670"/>
      <c r="CP19" s="670"/>
      <c r="CQ19" s="671"/>
      <c r="CR19" s="636" t="s">
        <v>176</v>
      </c>
      <c r="CS19" s="637"/>
      <c r="CT19" s="637"/>
      <c r="CU19" s="637"/>
      <c r="CV19" s="637"/>
      <c r="CW19" s="637"/>
      <c r="CX19" s="637"/>
      <c r="CY19" s="638"/>
      <c r="CZ19" s="673" t="s">
        <v>176</v>
      </c>
      <c r="DA19" s="673"/>
      <c r="DB19" s="673"/>
      <c r="DC19" s="673"/>
      <c r="DD19" s="642" t="s">
        <v>235</v>
      </c>
      <c r="DE19" s="637"/>
      <c r="DF19" s="637"/>
      <c r="DG19" s="637"/>
      <c r="DH19" s="637"/>
      <c r="DI19" s="637"/>
      <c r="DJ19" s="637"/>
      <c r="DK19" s="637"/>
      <c r="DL19" s="637"/>
      <c r="DM19" s="637"/>
      <c r="DN19" s="637"/>
      <c r="DO19" s="637"/>
      <c r="DP19" s="638"/>
      <c r="DQ19" s="642" t="s">
        <v>235</v>
      </c>
      <c r="DR19" s="637"/>
      <c r="DS19" s="637"/>
      <c r="DT19" s="637"/>
      <c r="DU19" s="637"/>
      <c r="DV19" s="637"/>
      <c r="DW19" s="637"/>
      <c r="DX19" s="637"/>
      <c r="DY19" s="637"/>
      <c r="DZ19" s="637"/>
      <c r="EA19" s="637"/>
      <c r="EB19" s="637"/>
      <c r="EC19" s="680"/>
    </row>
    <row r="20" spans="2:133" ht="11.25" customHeight="1" x14ac:dyDescent="0.15">
      <c r="B20" s="633" t="s">
        <v>282</v>
      </c>
      <c r="C20" s="634"/>
      <c r="D20" s="634"/>
      <c r="E20" s="634"/>
      <c r="F20" s="634"/>
      <c r="G20" s="634"/>
      <c r="H20" s="634"/>
      <c r="I20" s="634"/>
      <c r="J20" s="634"/>
      <c r="K20" s="634"/>
      <c r="L20" s="634"/>
      <c r="M20" s="634"/>
      <c r="N20" s="634"/>
      <c r="O20" s="634"/>
      <c r="P20" s="634"/>
      <c r="Q20" s="635"/>
      <c r="R20" s="636">
        <v>288</v>
      </c>
      <c r="S20" s="637"/>
      <c r="T20" s="637"/>
      <c r="U20" s="637"/>
      <c r="V20" s="637"/>
      <c r="W20" s="637"/>
      <c r="X20" s="637"/>
      <c r="Y20" s="638"/>
      <c r="Z20" s="673">
        <v>0</v>
      </c>
      <c r="AA20" s="673"/>
      <c r="AB20" s="673"/>
      <c r="AC20" s="673"/>
      <c r="AD20" s="674">
        <v>288</v>
      </c>
      <c r="AE20" s="674"/>
      <c r="AF20" s="674"/>
      <c r="AG20" s="674"/>
      <c r="AH20" s="674"/>
      <c r="AI20" s="674"/>
      <c r="AJ20" s="674"/>
      <c r="AK20" s="674"/>
      <c r="AL20" s="639">
        <v>0</v>
      </c>
      <c r="AM20" s="640"/>
      <c r="AN20" s="640"/>
      <c r="AO20" s="675"/>
      <c r="AP20" s="633" t="s">
        <v>283</v>
      </c>
      <c r="AQ20" s="634"/>
      <c r="AR20" s="634"/>
      <c r="AS20" s="634"/>
      <c r="AT20" s="634"/>
      <c r="AU20" s="634"/>
      <c r="AV20" s="634"/>
      <c r="AW20" s="634"/>
      <c r="AX20" s="634"/>
      <c r="AY20" s="634"/>
      <c r="AZ20" s="634"/>
      <c r="BA20" s="634"/>
      <c r="BB20" s="634"/>
      <c r="BC20" s="634"/>
      <c r="BD20" s="634"/>
      <c r="BE20" s="634"/>
      <c r="BF20" s="635"/>
      <c r="BG20" s="636" t="s">
        <v>235</v>
      </c>
      <c r="BH20" s="637"/>
      <c r="BI20" s="637"/>
      <c r="BJ20" s="637"/>
      <c r="BK20" s="637"/>
      <c r="BL20" s="637"/>
      <c r="BM20" s="637"/>
      <c r="BN20" s="638"/>
      <c r="BO20" s="673" t="s">
        <v>235</v>
      </c>
      <c r="BP20" s="673"/>
      <c r="BQ20" s="673"/>
      <c r="BR20" s="673"/>
      <c r="BS20" s="642" t="s">
        <v>235</v>
      </c>
      <c r="BT20" s="637"/>
      <c r="BU20" s="637"/>
      <c r="BV20" s="637"/>
      <c r="BW20" s="637"/>
      <c r="BX20" s="637"/>
      <c r="BY20" s="637"/>
      <c r="BZ20" s="637"/>
      <c r="CA20" s="637"/>
      <c r="CB20" s="680"/>
      <c r="CD20" s="669" t="s">
        <v>284</v>
      </c>
      <c r="CE20" s="670"/>
      <c r="CF20" s="670"/>
      <c r="CG20" s="670"/>
      <c r="CH20" s="670"/>
      <c r="CI20" s="670"/>
      <c r="CJ20" s="670"/>
      <c r="CK20" s="670"/>
      <c r="CL20" s="670"/>
      <c r="CM20" s="670"/>
      <c r="CN20" s="670"/>
      <c r="CO20" s="670"/>
      <c r="CP20" s="670"/>
      <c r="CQ20" s="671"/>
      <c r="CR20" s="636">
        <v>5170111</v>
      </c>
      <c r="CS20" s="637"/>
      <c r="CT20" s="637"/>
      <c r="CU20" s="637"/>
      <c r="CV20" s="637"/>
      <c r="CW20" s="637"/>
      <c r="CX20" s="637"/>
      <c r="CY20" s="638"/>
      <c r="CZ20" s="673">
        <v>100</v>
      </c>
      <c r="DA20" s="673"/>
      <c r="DB20" s="673"/>
      <c r="DC20" s="673"/>
      <c r="DD20" s="642">
        <v>839398</v>
      </c>
      <c r="DE20" s="637"/>
      <c r="DF20" s="637"/>
      <c r="DG20" s="637"/>
      <c r="DH20" s="637"/>
      <c r="DI20" s="637"/>
      <c r="DJ20" s="637"/>
      <c r="DK20" s="637"/>
      <c r="DL20" s="637"/>
      <c r="DM20" s="637"/>
      <c r="DN20" s="637"/>
      <c r="DO20" s="637"/>
      <c r="DP20" s="638"/>
      <c r="DQ20" s="642">
        <v>3848706</v>
      </c>
      <c r="DR20" s="637"/>
      <c r="DS20" s="637"/>
      <c r="DT20" s="637"/>
      <c r="DU20" s="637"/>
      <c r="DV20" s="637"/>
      <c r="DW20" s="637"/>
      <c r="DX20" s="637"/>
      <c r="DY20" s="637"/>
      <c r="DZ20" s="637"/>
      <c r="EA20" s="637"/>
      <c r="EB20" s="637"/>
      <c r="EC20" s="680"/>
    </row>
    <row r="21" spans="2:133" ht="11.25" customHeight="1" x14ac:dyDescent="0.15">
      <c r="B21" s="633" t="s">
        <v>285</v>
      </c>
      <c r="C21" s="634"/>
      <c r="D21" s="634"/>
      <c r="E21" s="634"/>
      <c r="F21" s="634"/>
      <c r="G21" s="634"/>
      <c r="H21" s="634"/>
      <c r="I21" s="634"/>
      <c r="J21" s="634"/>
      <c r="K21" s="634"/>
      <c r="L21" s="634"/>
      <c r="M21" s="634"/>
      <c r="N21" s="634"/>
      <c r="O21" s="634"/>
      <c r="P21" s="634"/>
      <c r="Q21" s="635"/>
      <c r="R21" s="636">
        <v>31288</v>
      </c>
      <c r="S21" s="637"/>
      <c r="T21" s="637"/>
      <c r="U21" s="637"/>
      <c r="V21" s="637"/>
      <c r="W21" s="637"/>
      <c r="X21" s="637"/>
      <c r="Y21" s="638"/>
      <c r="Z21" s="673">
        <v>0.6</v>
      </c>
      <c r="AA21" s="673"/>
      <c r="AB21" s="673"/>
      <c r="AC21" s="673"/>
      <c r="AD21" s="674">
        <v>31288</v>
      </c>
      <c r="AE21" s="674"/>
      <c r="AF21" s="674"/>
      <c r="AG21" s="674"/>
      <c r="AH21" s="674"/>
      <c r="AI21" s="674"/>
      <c r="AJ21" s="674"/>
      <c r="AK21" s="674"/>
      <c r="AL21" s="639">
        <v>0.9</v>
      </c>
      <c r="AM21" s="640"/>
      <c r="AN21" s="640"/>
      <c r="AO21" s="675"/>
      <c r="AP21" s="730" t="s">
        <v>286</v>
      </c>
      <c r="AQ21" s="738"/>
      <c r="AR21" s="738"/>
      <c r="AS21" s="738"/>
      <c r="AT21" s="738"/>
      <c r="AU21" s="738"/>
      <c r="AV21" s="738"/>
      <c r="AW21" s="738"/>
      <c r="AX21" s="738"/>
      <c r="AY21" s="738"/>
      <c r="AZ21" s="738"/>
      <c r="BA21" s="738"/>
      <c r="BB21" s="738"/>
      <c r="BC21" s="738"/>
      <c r="BD21" s="738"/>
      <c r="BE21" s="738"/>
      <c r="BF21" s="732"/>
      <c r="BG21" s="636" t="s">
        <v>250</v>
      </c>
      <c r="BH21" s="637"/>
      <c r="BI21" s="637"/>
      <c r="BJ21" s="637"/>
      <c r="BK21" s="637"/>
      <c r="BL21" s="637"/>
      <c r="BM21" s="637"/>
      <c r="BN21" s="638"/>
      <c r="BO21" s="673" t="s">
        <v>235</v>
      </c>
      <c r="BP21" s="673"/>
      <c r="BQ21" s="673"/>
      <c r="BR21" s="673"/>
      <c r="BS21" s="642" t="s">
        <v>235</v>
      </c>
      <c r="BT21" s="637"/>
      <c r="BU21" s="637"/>
      <c r="BV21" s="637"/>
      <c r="BW21" s="637"/>
      <c r="BX21" s="637"/>
      <c r="BY21" s="637"/>
      <c r="BZ21" s="637"/>
      <c r="CA21" s="637"/>
      <c r="CB21" s="680"/>
      <c r="CD21" s="743"/>
      <c r="CE21" s="686"/>
      <c r="CF21" s="686"/>
      <c r="CG21" s="686"/>
      <c r="CH21" s="686"/>
      <c r="CI21" s="686"/>
      <c r="CJ21" s="686"/>
      <c r="CK21" s="686"/>
      <c r="CL21" s="686"/>
      <c r="CM21" s="686"/>
      <c r="CN21" s="686"/>
      <c r="CO21" s="686"/>
      <c r="CP21" s="686"/>
      <c r="CQ21" s="687"/>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287</v>
      </c>
      <c r="C22" s="634"/>
      <c r="D22" s="634"/>
      <c r="E22" s="634"/>
      <c r="F22" s="634"/>
      <c r="G22" s="634"/>
      <c r="H22" s="634"/>
      <c r="I22" s="634"/>
      <c r="J22" s="634"/>
      <c r="K22" s="634"/>
      <c r="L22" s="634"/>
      <c r="M22" s="634"/>
      <c r="N22" s="634"/>
      <c r="O22" s="634"/>
      <c r="P22" s="634"/>
      <c r="Q22" s="635"/>
      <c r="R22" s="636">
        <v>1745610</v>
      </c>
      <c r="S22" s="637"/>
      <c r="T22" s="637"/>
      <c r="U22" s="637"/>
      <c r="V22" s="637"/>
      <c r="W22" s="637"/>
      <c r="X22" s="637"/>
      <c r="Y22" s="638"/>
      <c r="Z22" s="673">
        <v>32.200000000000003</v>
      </c>
      <c r="AA22" s="673"/>
      <c r="AB22" s="673"/>
      <c r="AC22" s="673"/>
      <c r="AD22" s="674">
        <v>1551385</v>
      </c>
      <c r="AE22" s="674"/>
      <c r="AF22" s="674"/>
      <c r="AG22" s="674"/>
      <c r="AH22" s="674"/>
      <c r="AI22" s="674"/>
      <c r="AJ22" s="674"/>
      <c r="AK22" s="674"/>
      <c r="AL22" s="639">
        <v>45</v>
      </c>
      <c r="AM22" s="640"/>
      <c r="AN22" s="640"/>
      <c r="AO22" s="675"/>
      <c r="AP22" s="730" t="s">
        <v>288</v>
      </c>
      <c r="AQ22" s="738"/>
      <c r="AR22" s="738"/>
      <c r="AS22" s="738"/>
      <c r="AT22" s="738"/>
      <c r="AU22" s="738"/>
      <c r="AV22" s="738"/>
      <c r="AW22" s="738"/>
      <c r="AX22" s="738"/>
      <c r="AY22" s="738"/>
      <c r="AZ22" s="738"/>
      <c r="BA22" s="738"/>
      <c r="BB22" s="738"/>
      <c r="BC22" s="738"/>
      <c r="BD22" s="738"/>
      <c r="BE22" s="738"/>
      <c r="BF22" s="732"/>
      <c r="BG22" s="636" t="s">
        <v>250</v>
      </c>
      <c r="BH22" s="637"/>
      <c r="BI22" s="637"/>
      <c r="BJ22" s="637"/>
      <c r="BK22" s="637"/>
      <c r="BL22" s="637"/>
      <c r="BM22" s="637"/>
      <c r="BN22" s="638"/>
      <c r="BO22" s="673" t="s">
        <v>176</v>
      </c>
      <c r="BP22" s="673"/>
      <c r="BQ22" s="673"/>
      <c r="BR22" s="673"/>
      <c r="BS22" s="642" t="s">
        <v>176</v>
      </c>
      <c r="BT22" s="637"/>
      <c r="BU22" s="637"/>
      <c r="BV22" s="637"/>
      <c r="BW22" s="637"/>
      <c r="BX22" s="637"/>
      <c r="BY22" s="637"/>
      <c r="BZ22" s="637"/>
      <c r="CA22" s="637"/>
      <c r="CB22" s="680"/>
      <c r="CD22" s="740" t="s">
        <v>289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290</v>
      </c>
      <c r="C23" s="634"/>
      <c r="D23" s="634"/>
      <c r="E23" s="634"/>
      <c r="F23" s="634"/>
      <c r="G23" s="634"/>
      <c r="H23" s="634"/>
      <c r="I23" s="634"/>
      <c r="J23" s="634"/>
      <c r="K23" s="634"/>
      <c r="L23" s="634"/>
      <c r="M23" s="634"/>
      <c r="N23" s="634"/>
      <c r="O23" s="634"/>
      <c r="P23" s="634"/>
      <c r="Q23" s="635"/>
      <c r="R23" s="636">
        <v>1551385</v>
      </c>
      <c r="S23" s="637"/>
      <c r="T23" s="637"/>
      <c r="U23" s="637"/>
      <c r="V23" s="637"/>
      <c r="W23" s="637"/>
      <c r="X23" s="637"/>
      <c r="Y23" s="638"/>
      <c r="Z23" s="673">
        <v>28.6</v>
      </c>
      <c r="AA23" s="673"/>
      <c r="AB23" s="673"/>
      <c r="AC23" s="673"/>
      <c r="AD23" s="674">
        <v>1551385</v>
      </c>
      <c r="AE23" s="674"/>
      <c r="AF23" s="674"/>
      <c r="AG23" s="674"/>
      <c r="AH23" s="674"/>
      <c r="AI23" s="674"/>
      <c r="AJ23" s="674"/>
      <c r="AK23" s="674"/>
      <c r="AL23" s="639">
        <v>45</v>
      </c>
      <c r="AM23" s="640"/>
      <c r="AN23" s="640"/>
      <c r="AO23" s="675"/>
      <c r="AP23" s="730" t="s">
        <v>291</v>
      </c>
      <c r="AQ23" s="738"/>
      <c r="AR23" s="738"/>
      <c r="AS23" s="738"/>
      <c r="AT23" s="738"/>
      <c r="AU23" s="738"/>
      <c r="AV23" s="738"/>
      <c r="AW23" s="738"/>
      <c r="AX23" s="738"/>
      <c r="AY23" s="738"/>
      <c r="AZ23" s="738"/>
      <c r="BA23" s="738"/>
      <c r="BB23" s="738"/>
      <c r="BC23" s="738"/>
      <c r="BD23" s="738"/>
      <c r="BE23" s="738"/>
      <c r="BF23" s="732"/>
      <c r="BG23" s="636" t="s">
        <v>250</v>
      </c>
      <c r="BH23" s="637"/>
      <c r="BI23" s="637"/>
      <c r="BJ23" s="637"/>
      <c r="BK23" s="637"/>
      <c r="BL23" s="637"/>
      <c r="BM23" s="637"/>
      <c r="BN23" s="638"/>
      <c r="BO23" s="673" t="s">
        <v>250</v>
      </c>
      <c r="BP23" s="673"/>
      <c r="BQ23" s="673"/>
      <c r="BR23" s="673"/>
      <c r="BS23" s="642" t="s">
        <v>250</v>
      </c>
      <c r="BT23" s="637"/>
      <c r="BU23" s="637"/>
      <c r="BV23" s="637"/>
      <c r="BW23" s="637"/>
      <c r="BX23" s="637"/>
      <c r="BY23" s="637"/>
      <c r="BZ23" s="637"/>
      <c r="CA23" s="637"/>
      <c r="CB23" s="680"/>
      <c r="CD23" s="740" t="s">
        <v>229</v>
      </c>
      <c r="CE23" s="741"/>
      <c r="CF23" s="741"/>
      <c r="CG23" s="741"/>
      <c r="CH23" s="741"/>
      <c r="CI23" s="741"/>
      <c r="CJ23" s="741"/>
      <c r="CK23" s="741"/>
      <c r="CL23" s="741"/>
      <c r="CM23" s="741"/>
      <c r="CN23" s="741"/>
      <c r="CO23" s="741"/>
      <c r="CP23" s="741"/>
      <c r="CQ23" s="742"/>
      <c r="CR23" s="740" t="s">
        <v>292</v>
      </c>
      <c r="CS23" s="741"/>
      <c r="CT23" s="741"/>
      <c r="CU23" s="741"/>
      <c r="CV23" s="741"/>
      <c r="CW23" s="741"/>
      <c r="CX23" s="741"/>
      <c r="CY23" s="742"/>
      <c r="CZ23" s="740" t="s">
        <v>293</v>
      </c>
      <c r="DA23" s="741"/>
      <c r="DB23" s="741"/>
      <c r="DC23" s="742"/>
      <c r="DD23" s="740" t="s">
        <v>294</v>
      </c>
      <c r="DE23" s="741"/>
      <c r="DF23" s="741"/>
      <c r="DG23" s="741"/>
      <c r="DH23" s="741"/>
      <c r="DI23" s="741"/>
      <c r="DJ23" s="741"/>
      <c r="DK23" s="742"/>
      <c r="DL23" s="749" t="s">
        <v>295</v>
      </c>
      <c r="DM23" s="750"/>
      <c r="DN23" s="750"/>
      <c r="DO23" s="750"/>
      <c r="DP23" s="750"/>
      <c r="DQ23" s="750"/>
      <c r="DR23" s="750"/>
      <c r="DS23" s="750"/>
      <c r="DT23" s="750"/>
      <c r="DU23" s="750"/>
      <c r="DV23" s="751"/>
      <c r="DW23" s="740" t="s">
        <v>296</v>
      </c>
      <c r="DX23" s="741"/>
      <c r="DY23" s="741"/>
      <c r="DZ23" s="741"/>
      <c r="EA23" s="741"/>
      <c r="EB23" s="741"/>
      <c r="EC23" s="742"/>
    </row>
    <row r="24" spans="2:133" ht="11.25" customHeight="1" x14ac:dyDescent="0.15">
      <c r="B24" s="633" t="s">
        <v>297</v>
      </c>
      <c r="C24" s="634"/>
      <c r="D24" s="634"/>
      <c r="E24" s="634"/>
      <c r="F24" s="634"/>
      <c r="G24" s="634"/>
      <c r="H24" s="634"/>
      <c r="I24" s="634"/>
      <c r="J24" s="634"/>
      <c r="K24" s="634"/>
      <c r="L24" s="634"/>
      <c r="M24" s="634"/>
      <c r="N24" s="634"/>
      <c r="O24" s="634"/>
      <c r="P24" s="634"/>
      <c r="Q24" s="635"/>
      <c r="R24" s="636">
        <v>194225</v>
      </c>
      <c r="S24" s="637"/>
      <c r="T24" s="637"/>
      <c r="U24" s="637"/>
      <c r="V24" s="637"/>
      <c r="W24" s="637"/>
      <c r="X24" s="637"/>
      <c r="Y24" s="638"/>
      <c r="Z24" s="673">
        <v>3.6</v>
      </c>
      <c r="AA24" s="673"/>
      <c r="AB24" s="673"/>
      <c r="AC24" s="673"/>
      <c r="AD24" s="674" t="s">
        <v>235</v>
      </c>
      <c r="AE24" s="674"/>
      <c r="AF24" s="674"/>
      <c r="AG24" s="674"/>
      <c r="AH24" s="674"/>
      <c r="AI24" s="674"/>
      <c r="AJ24" s="674"/>
      <c r="AK24" s="674"/>
      <c r="AL24" s="639" t="s">
        <v>235</v>
      </c>
      <c r="AM24" s="640"/>
      <c r="AN24" s="640"/>
      <c r="AO24" s="675"/>
      <c r="AP24" s="730" t="s">
        <v>298</v>
      </c>
      <c r="AQ24" s="738"/>
      <c r="AR24" s="738"/>
      <c r="AS24" s="738"/>
      <c r="AT24" s="738"/>
      <c r="AU24" s="738"/>
      <c r="AV24" s="738"/>
      <c r="AW24" s="738"/>
      <c r="AX24" s="738"/>
      <c r="AY24" s="738"/>
      <c r="AZ24" s="738"/>
      <c r="BA24" s="738"/>
      <c r="BB24" s="738"/>
      <c r="BC24" s="738"/>
      <c r="BD24" s="738"/>
      <c r="BE24" s="738"/>
      <c r="BF24" s="732"/>
      <c r="BG24" s="636" t="s">
        <v>235</v>
      </c>
      <c r="BH24" s="637"/>
      <c r="BI24" s="637"/>
      <c r="BJ24" s="637"/>
      <c r="BK24" s="637"/>
      <c r="BL24" s="637"/>
      <c r="BM24" s="637"/>
      <c r="BN24" s="638"/>
      <c r="BO24" s="673" t="s">
        <v>235</v>
      </c>
      <c r="BP24" s="673"/>
      <c r="BQ24" s="673"/>
      <c r="BR24" s="673"/>
      <c r="BS24" s="642" t="s">
        <v>235</v>
      </c>
      <c r="BT24" s="637"/>
      <c r="BU24" s="637"/>
      <c r="BV24" s="637"/>
      <c r="BW24" s="637"/>
      <c r="BX24" s="637"/>
      <c r="BY24" s="637"/>
      <c r="BZ24" s="637"/>
      <c r="CA24" s="637"/>
      <c r="CB24" s="680"/>
      <c r="CD24" s="694" t="s">
        <v>299</v>
      </c>
      <c r="CE24" s="695"/>
      <c r="CF24" s="695"/>
      <c r="CG24" s="695"/>
      <c r="CH24" s="695"/>
      <c r="CI24" s="695"/>
      <c r="CJ24" s="695"/>
      <c r="CK24" s="695"/>
      <c r="CL24" s="695"/>
      <c r="CM24" s="695"/>
      <c r="CN24" s="695"/>
      <c r="CO24" s="695"/>
      <c r="CP24" s="695"/>
      <c r="CQ24" s="696"/>
      <c r="CR24" s="691">
        <v>1870080</v>
      </c>
      <c r="CS24" s="692"/>
      <c r="CT24" s="692"/>
      <c r="CU24" s="692"/>
      <c r="CV24" s="692"/>
      <c r="CW24" s="692"/>
      <c r="CX24" s="692"/>
      <c r="CY24" s="735"/>
      <c r="CZ24" s="736">
        <v>36.200000000000003</v>
      </c>
      <c r="DA24" s="707"/>
      <c r="DB24" s="707"/>
      <c r="DC24" s="739"/>
      <c r="DD24" s="734">
        <v>1371156</v>
      </c>
      <c r="DE24" s="692"/>
      <c r="DF24" s="692"/>
      <c r="DG24" s="692"/>
      <c r="DH24" s="692"/>
      <c r="DI24" s="692"/>
      <c r="DJ24" s="692"/>
      <c r="DK24" s="735"/>
      <c r="DL24" s="734">
        <v>1326760</v>
      </c>
      <c r="DM24" s="692"/>
      <c r="DN24" s="692"/>
      <c r="DO24" s="692"/>
      <c r="DP24" s="692"/>
      <c r="DQ24" s="692"/>
      <c r="DR24" s="692"/>
      <c r="DS24" s="692"/>
      <c r="DT24" s="692"/>
      <c r="DU24" s="692"/>
      <c r="DV24" s="735"/>
      <c r="DW24" s="736">
        <v>36.799999999999997</v>
      </c>
      <c r="DX24" s="707"/>
      <c r="DY24" s="707"/>
      <c r="DZ24" s="707"/>
      <c r="EA24" s="707"/>
      <c r="EB24" s="707"/>
      <c r="EC24" s="737"/>
    </row>
    <row r="25" spans="2:133" ht="11.25" customHeight="1" x14ac:dyDescent="0.15">
      <c r="B25" s="633" t="s">
        <v>300</v>
      </c>
      <c r="C25" s="634"/>
      <c r="D25" s="634"/>
      <c r="E25" s="634"/>
      <c r="F25" s="634"/>
      <c r="G25" s="634"/>
      <c r="H25" s="634"/>
      <c r="I25" s="634"/>
      <c r="J25" s="634"/>
      <c r="K25" s="634"/>
      <c r="L25" s="634"/>
      <c r="M25" s="634"/>
      <c r="N25" s="634"/>
      <c r="O25" s="634"/>
      <c r="P25" s="634"/>
      <c r="Q25" s="635"/>
      <c r="R25" s="636" t="s">
        <v>250</v>
      </c>
      <c r="S25" s="637"/>
      <c r="T25" s="637"/>
      <c r="U25" s="637"/>
      <c r="V25" s="637"/>
      <c r="W25" s="637"/>
      <c r="X25" s="637"/>
      <c r="Y25" s="638"/>
      <c r="Z25" s="673" t="s">
        <v>235</v>
      </c>
      <c r="AA25" s="673"/>
      <c r="AB25" s="673"/>
      <c r="AC25" s="673"/>
      <c r="AD25" s="674" t="s">
        <v>250</v>
      </c>
      <c r="AE25" s="674"/>
      <c r="AF25" s="674"/>
      <c r="AG25" s="674"/>
      <c r="AH25" s="674"/>
      <c r="AI25" s="674"/>
      <c r="AJ25" s="674"/>
      <c r="AK25" s="674"/>
      <c r="AL25" s="639" t="s">
        <v>235</v>
      </c>
      <c r="AM25" s="640"/>
      <c r="AN25" s="640"/>
      <c r="AO25" s="675"/>
      <c r="AP25" s="730" t="s">
        <v>301</v>
      </c>
      <c r="AQ25" s="738"/>
      <c r="AR25" s="738"/>
      <c r="AS25" s="738"/>
      <c r="AT25" s="738"/>
      <c r="AU25" s="738"/>
      <c r="AV25" s="738"/>
      <c r="AW25" s="738"/>
      <c r="AX25" s="738"/>
      <c r="AY25" s="738"/>
      <c r="AZ25" s="738"/>
      <c r="BA25" s="738"/>
      <c r="BB25" s="738"/>
      <c r="BC25" s="738"/>
      <c r="BD25" s="738"/>
      <c r="BE25" s="738"/>
      <c r="BF25" s="732"/>
      <c r="BG25" s="636" t="s">
        <v>235</v>
      </c>
      <c r="BH25" s="637"/>
      <c r="BI25" s="637"/>
      <c r="BJ25" s="637"/>
      <c r="BK25" s="637"/>
      <c r="BL25" s="637"/>
      <c r="BM25" s="637"/>
      <c r="BN25" s="638"/>
      <c r="BO25" s="673" t="s">
        <v>250</v>
      </c>
      <c r="BP25" s="673"/>
      <c r="BQ25" s="673"/>
      <c r="BR25" s="673"/>
      <c r="BS25" s="642" t="s">
        <v>250</v>
      </c>
      <c r="BT25" s="637"/>
      <c r="BU25" s="637"/>
      <c r="BV25" s="637"/>
      <c r="BW25" s="637"/>
      <c r="BX25" s="637"/>
      <c r="BY25" s="637"/>
      <c r="BZ25" s="637"/>
      <c r="CA25" s="637"/>
      <c r="CB25" s="680"/>
      <c r="CD25" s="669" t="s">
        <v>302</v>
      </c>
      <c r="CE25" s="670"/>
      <c r="CF25" s="670"/>
      <c r="CG25" s="670"/>
      <c r="CH25" s="670"/>
      <c r="CI25" s="670"/>
      <c r="CJ25" s="670"/>
      <c r="CK25" s="670"/>
      <c r="CL25" s="670"/>
      <c r="CM25" s="670"/>
      <c r="CN25" s="670"/>
      <c r="CO25" s="670"/>
      <c r="CP25" s="670"/>
      <c r="CQ25" s="671"/>
      <c r="CR25" s="636">
        <v>828452</v>
      </c>
      <c r="CS25" s="655"/>
      <c r="CT25" s="655"/>
      <c r="CU25" s="655"/>
      <c r="CV25" s="655"/>
      <c r="CW25" s="655"/>
      <c r="CX25" s="655"/>
      <c r="CY25" s="656"/>
      <c r="CZ25" s="639">
        <v>16</v>
      </c>
      <c r="DA25" s="657"/>
      <c r="DB25" s="657"/>
      <c r="DC25" s="658"/>
      <c r="DD25" s="642">
        <v>770062</v>
      </c>
      <c r="DE25" s="655"/>
      <c r="DF25" s="655"/>
      <c r="DG25" s="655"/>
      <c r="DH25" s="655"/>
      <c r="DI25" s="655"/>
      <c r="DJ25" s="655"/>
      <c r="DK25" s="656"/>
      <c r="DL25" s="642">
        <v>755816</v>
      </c>
      <c r="DM25" s="655"/>
      <c r="DN25" s="655"/>
      <c r="DO25" s="655"/>
      <c r="DP25" s="655"/>
      <c r="DQ25" s="655"/>
      <c r="DR25" s="655"/>
      <c r="DS25" s="655"/>
      <c r="DT25" s="655"/>
      <c r="DU25" s="655"/>
      <c r="DV25" s="656"/>
      <c r="DW25" s="639">
        <v>21</v>
      </c>
      <c r="DX25" s="657"/>
      <c r="DY25" s="657"/>
      <c r="DZ25" s="657"/>
      <c r="EA25" s="657"/>
      <c r="EB25" s="657"/>
      <c r="EC25" s="672"/>
    </row>
    <row r="26" spans="2:133" ht="11.25" customHeight="1" x14ac:dyDescent="0.15">
      <c r="B26" s="633" t="s">
        <v>303</v>
      </c>
      <c r="C26" s="634"/>
      <c r="D26" s="634"/>
      <c r="E26" s="634"/>
      <c r="F26" s="634"/>
      <c r="G26" s="634"/>
      <c r="H26" s="634"/>
      <c r="I26" s="634"/>
      <c r="J26" s="634"/>
      <c r="K26" s="634"/>
      <c r="L26" s="634"/>
      <c r="M26" s="634"/>
      <c r="N26" s="634"/>
      <c r="O26" s="634"/>
      <c r="P26" s="634"/>
      <c r="Q26" s="635"/>
      <c r="R26" s="636">
        <v>3636707</v>
      </c>
      <c r="S26" s="637"/>
      <c r="T26" s="637"/>
      <c r="U26" s="637"/>
      <c r="V26" s="637"/>
      <c r="W26" s="637"/>
      <c r="X26" s="637"/>
      <c r="Y26" s="638"/>
      <c r="Z26" s="673">
        <v>67.099999999999994</v>
      </c>
      <c r="AA26" s="673"/>
      <c r="AB26" s="673"/>
      <c r="AC26" s="673"/>
      <c r="AD26" s="674">
        <v>3442482</v>
      </c>
      <c r="AE26" s="674"/>
      <c r="AF26" s="674"/>
      <c r="AG26" s="674"/>
      <c r="AH26" s="674"/>
      <c r="AI26" s="674"/>
      <c r="AJ26" s="674"/>
      <c r="AK26" s="674"/>
      <c r="AL26" s="639">
        <v>99.9</v>
      </c>
      <c r="AM26" s="640"/>
      <c r="AN26" s="640"/>
      <c r="AO26" s="675"/>
      <c r="AP26" s="730" t="s">
        <v>304</v>
      </c>
      <c r="AQ26" s="731"/>
      <c r="AR26" s="731"/>
      <c r="AS26" s="731"/>
      <c r="AT26" s="731"/>
      <c r="AU26" s="731"/>
      <c r="AV26" s="731"/>
      <c r="AW26" s="731"/>
      <c r="AX26" s="731"/>
      <c r="AY26" s="731"/>
      <c r="AZ26" s="731"/>
      <c r="BA26" s="731"/>
      <c r="BB26" s="731"/>
      <c r="BC26" s="731"/>
      <c r="BD26" s="731"/>
      <c r="BE26" s="731"/>
      <c r="BF26" s="732"/>
      <c r="BG26" s="636" t="s">
        <v>235</v>
      </c>
      <c r="BH26" s="637"/>
      <c r="BI26" s="637"/>
      <c r="BJ26" s="637"/>
      <c r="BK26" s="637"/>
      <c r="BL26" s="637"/>
      <c r="BM26" s="637"/>
      <c r="BN26" s="638"/>
      <c r="BO26" s="673" t="s">
        <v>176</v>
      </c>
      <c r="BP26" s="673"/>
      <c r="BQ26" s="673"/>
      <c r="BR26" s="673"/>
      <c r="BS26" s="642" t="s">
        <v>235</v>
      </c>
      <c r="BT26" s="637"/>
      <c r="BU26" s="637"/>
      <c r="BV26" s="637"/>
      <c r="BW26" s="637"/>
      <c r="BX26" s="637"/>
      <c r="BY26" s="637"/>
      <c r="BZ26" s="637"/>
      <c r="CA26" s="637"/>
      <c r="CB26" s="680"/>
      <c r="CD26" s="669" t="s">
        <v>305</v>
      </c>
      <c r="CE26" s="670"/>
      <c r="CF26" s="670"/>
      <c r="CG26" s="670"/>
      <c r="CH26" s="670"/>
      <c r="CI26" s="670"/>
      <c r="CJ26" s="670"/>
      <c r="CK26" s="670"/>
      <c r="CL26" s="670"/>
      <c r="CM26" s="670"/>
      <c r="CN26" s="670"/>
      <c r="CO26" s="670"/>
      <c r="CP26" s="670"/>
      <c r="CQ26" s="671"/>
      <c r="CR26" s="636">
        <v>512808</v>
      </c>
      <c r="CS26" s="637"/>
      <c r="CT26" s="637"/>
      <c r="CU26" s="637"/>
      <c r="CV26" s="637"/>
      <c r="CW26" s="637"/>
      <c r="CX26" s="637"/>
      <c r="CY26" s="638"/>
      <c r="CZ26" s="639">
        <v>9.9</v>
      </c>
      <c r="DA26" s="657"/>
      <c r="DB26" s="657"/>
      <c r="DC26" s="658"/>
      <c r="DD26" s="642">
        <v>459890</v>
      </c>
      <c r="DE26" s="637"/>
      <c r="DF26" s="637"/>
      <c r="DG26" s="637"/>
      <c r="DH26" s="637"/>
      <c r="DI26" s="637"/>
      <c r="DJ26" s="637"/>
      <c r="DK26" s="638"/>
      <c r="DL26" s="642" t="s">
        <v>250</v>
      </c>
      <c r="DM26" s="637"/>
      <c r="DN26" s="637"/>
      <c r="DO26" s="637"/>
      <c r="DP26" s="637"/>
      <c r="DQ26" s="637"/>
      <c r="DR26" s="637"/>
      <c r="DS26" s="637"/>
      <c r="DT26" s="637"/>
      <c r="DU26" s="637"/>
      <c r="DV26" s="638"/>
      <c r="DW26" s="639" t="s">
        <v>235</v>
      </c>
      <c r="DX26" s="657"/>
      <c r="DY26" s="657"/>
      <c r="DZ26" s="657"/>
      <c r="EA26" s="657"/>
      <c r="EB26" s="657"/>
      <c r="EC26" s="672"/>
    </row>
    <row r="27" spans="2:133" ht="11.25" customHeight="1" x14ac:dyDescent="0.15">
      <c r="B27" s="633" t="s">
        <v>306</v>
      </c>
      <c r="C27" s="634"/>
      <c r="D27" s="634"/>
      <c r="E27" s="634"/>
      <c r="F27" s="634"/>
      <c r="G27" s="634"/>
      <c r="H27" s="634"/>
      <c r="I27" s="634"/>
      <c r="J27" s="634"/>
      <c r="K27" s="634"/>
      <c r="L27" s="634"/>
      <c r="M27" s="634"/>
      <c r="N27" s="634"/>
      <c r="O27" s="634"/>
      <c r="P27" s="634"/>
      <c r="Q27" s="635"/>
      <c r="R27" s="636">
        <v>1053</v>
      </c>
      <c r="S27" s="637"/>
      <c r="T27" s="637"/>
      <c r="U27" s="637"/>
      <c r="V27" s="637"/>
      <c r="W27" s="637"/>
      <c r="X27" s="637"/>
      <c r="Y27" s="638"/>
      <c r="Z27" s="673">
        <v>0</v>
      </c>
      <c r="AA27" s="673"/>
      <c r="AB27" s="673"/>
      <c r="AC27" s="673"/>
      <c r="AD27" s="674">
        <v>1053</v>
      </c>
      <c r="AE27" s="674"/>
      <c r="AF27" s="674"/>
      <c r="AG27" s="674"/>
      <c r="AH27" s="674"/>
      <c r="AI27" s="674"/>
      <c r="AJ27" s="674"/>
      <c r="AK27" s="674"/>
      <c r="AL27" s="639">
        <v>0</v>
      </c>
      <c r="AM27" s="640"/>
      <c r="AN27" s="640"/>
      <c r="AO27" s="675"/>
      <c r="AP27" s="633" t="s">
        <v>307</v>
      </c>
      <c r="AQ27" s="634"/>
      <c r="AR27" s="634"/>
      <c r="AS27" s="634"/>
      <c r="AT27" s="634"/>
      <c r="AU27" s="634"/>
      <c r="AV27" s="634"/>
      <c r="AW27" s="634"/>
      <c r="AX27" s="634"/>
      <c r="AY27" s="634"/>
      <c r="AZ27" s="634"/>
      <c r="BA27" s="634"/>
      <c r="BB27" s="634"/>
      <c r="BC27" s="634"/>
      <c r="BD27" s="634"/>
      <c r="BE27" s="634"/>
      <c r="BF27" s="635"/>
      <c r="BG27" s="636">
        <v>1483809</v>
      </c>
      <c r="BH27" s="637"/>
      <c r="BI27" s="637"/>
      <c r="BJ27" s="637"/>
      <c r="BK27" s="637"/>
      <c r="BL27" s="637"/>
      <c r="BM27" s="637"/>
      <c r="BN27" s="638"/>
      <c r="BO27" s="673">
        <v>100</v>
      </c>
      <c r="BP27" s="673"/>
      <c r="BQ27" s="673"/>
      <c r="BR27" s="673"/>
      <c r="BS27" s="642" t="s">
        <v>250</v>
      </c>
      <c r="BT27" s="637"/>
      <c r="BU27" s="637"/>
      <c r="BV27" s="637"/>
      <c r="BW27" s="637"/>
      <c r="BX27" s="637"/>
      <c r="BY27" s="637"/>
      <c r="BZ27" s="637"/>
      <c r="CA27" s="637"/>
      <c r="CB27" s="680"/>
      <c r="CD27" s="669" t="s">
        <v>308</v>
      </c>
      <c r="CE27" s="670"/>
      <c r="CF27" s="670"/>
      <c r="CG27" s="670"/>
      <c r="CH27" s="670"/>
      <c r="CI27" s="670"/>
      <c r="CJ27" s="670"/>
      <c r="CK27" s="670"/>
      <c r="CL27" s="670"/>
      <c r="CM27" s="670"/>
      <c r="CN27" s="670"/>
      <c r="CO27" s="670"/>
      <c r="CP27" s="670"/>
      <c r="CQ27" s="671"/>
      <c r="CR27" s="636">
        <v>634898</v>
      </c>
      <c r="CS27" s="655"/>
      <c r="CT27" s="655"/>
      <c r="CU27" s="655"/>
      <c r="CV27" s="655"/>
      <c r="CW27" s="655"/>
      <c r="CX27" s="655"/>
      <c r="CY27" s="656"/>
      <c r="CZ27" s="639">
        <v>12.3</v>
      </c>
      <c r="DA27" s="657"/>
      <c r="DB27" s="657"/>
      <c r="DC27" s="658"/>
      <c r="DD27" s="642">
        <v>194364</v>
      </c>
      <c r="DE27" s="655"/>
      <c r="DF27" s="655"/>
      <c r="DG27" s="655"/>
      <c r="DH27" s="655"/>
      <c r="DI27" s="655"/>
      <c r="DJ27" s="655"/>
      <c r="DK27" s="656"/>
      <c r="DL27" s="642">
        <v>194214</v>
      </c>
      <c r="DM27" s="655"/>
      <c r="DN27" s="655"/>
      <c r="DO27" s="655"/>
      <c r="DP27" s="655"/>
      <c r="DQ27" s="655"/>
      <c r="DR27" s="655"/>
      <c r="DS27" s="655"/>
      <c r="DT27" s="655"/>
      <c r="DU27" s="655"/>
      <c r="DV27" s="656"/>
      <c r="DW27" s="639">
        <v>5.4</v>
      </c>
      <c r="DX27" s="657"/>
      <c r="DY27" s="657"/>
      <c r="DZ27" s="657"/>
      <c r="EA27" s="657"/>
      <c r="EB27" s="657"/>
      <c r="EC27" s="672"/>
    </row>
    <row r="28" spans="2:133" ht="11.25" customHeight="1" x14ac:dyDescent="0.15">
      <c r="B28" s="633" t="s">
        <v>309</v>
      </c>
      <c r="C28" s="634"/>
      <c r="D28" s="634"/>
      <c r="E28" s="634"/>
      <c r="F28" s="634"/>
      <c r="G28" s="634"/>
      <c r="H28" s="634"/>
      <c r="I28" s="634"/>
      <c r="J28" s="634"/>
      <c r="K28" s="634"/>
      <c r="L28" s="634"/>
      <c r="M28" s="634"/>
      <c r="N28" s="634"/>
      <c r="O28" s="634"/>
      <c r="P28" s="634"/>
      <c r="Q28" s="635"/>
      <c r="R28" s="636">
        <v>5360</v>
      </c>
      <c r="S28" s="637"/>
      <c r="T28" s="637"/>
      <c r="U28" s="637"/>
      <c r="V28" s="637"/>
      <c r="W28" s="637"/>
      <c r="X28" s="637"/>
      <c r="Y28" s="638"/>
      <c r="Z28" s="673">
        <v>0.1</v>
      </c>
      <c r="AA28" s="673"/>
      <c r="AB28" s="673"/>
      <c r="AC28" s="673"/>
      <c r="AD28" s="674" t="s">
        <v>250</v>
      </c>
      <c r="AE28" s="674"/>
      <c r="AF28" s="674"/>
      <c r="AG28" s="674"/>
      <c r="AH28" s="674"/>
      <c r="AI28" s="674"/>
      <c r="AJ28" s="674"/>
      <c r="AK28" s="674"/>
      <c r="AL28" s="639" t="s">
        <v>176</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0"/>
      <c r="CD28" s="669" t="s">
        <v>310</v>
      </c>
      <c r="CE28" s="670"/>
      <c r="CF28" s="670"/>
      <c r="CG28" s="670"/>
      <c r="CH28" s="670"/>
      <c r="CI28" s="670"/>
      <c r="CJ28" s="670"/>
      <c r="CK28" s="670"/>
      <c r="CL28" s="670"/>
      <c r="CM28" s="670"/>
      <c r="CN28" s="670"/>
      <c r="CO28" s="670"/>
      <c r="CP28" s="670"/>
      <c r="CQ28" s="671"/>
      <c r="CR28" s="636">
        <v>406730</v>
      </c>
      <c r="CS28" s="637"/>
      <c r="CT28" s="637"/>
      <c r="CU28" s="637"/>
      <c r="CV28" s="637"/>
      <c r="CW28" s="637"/>
      <c r="CX28" s="637"/>
      <c r="CY28" s="638"/>
      <c r="CZ28" s="639">
        <v>7.9</v>
      </c>
      <c r="DA28" s="657"/>
      <c r="DB28" s="657"/>
      <c r="DC28" s="658"/>
      <c r="DD28" s="642">
        <v>406730</v>
      </c>
      <c r="DE28" s="637"/>
      <c r="DF28" s="637"/>
      <c r="DG28" s="637"/>
      <c r="DH28" s="637"/>
      <c r="DI28" s="637"/>
      <c r="DJ28" s="637"/>
      <c r="DK28" s="638"/>
      <c r="DL28" s="642">
        <v>376730</v>
      </c>
      <c r="DM28" s="637"/>
      <c r="DN28" s="637"/>
      <c r="DO28" s="637"/>
      <c r="DP28" s="637"/>
      <c r="DQ28" s="637"/>
      <c r="DR28" s="637"/>
      <c r="DS28" s="637"/>
      <c r="DT28" s="637"/>
      <c r="DU28" s="637"/>
      <c r="DV28" s="638"/>
      <c r="DW28" s="639">
        <v>10.4</v>
      </c>
      <c r="DX28" s="657"/>
      <c r="DY28" s="657"/>
      <c r="DZ28" s="657"/>
      <c r="EA28" s="657"/>
      <c r="EB28" s="657"/>
      <c r="EC28" s="672"/>
    </row>
    <row r="29" spans="2:133" ht="11.25" customHeight="1" x14ac:dyDescent="0.15">
      <c r="B29" s="633" t="s">
        <v>311</v>
      </c>
      <c r="C29" s="634"/>
      <c r="D29" s="634"/>
      <c r="E29" s="634"/>
      <c r="F29" s="634"/>
      <c r="G29" s="634"/>
      <c r="H29" s="634"/>
      <c r="I29" s="634"/>
      <c r="J29" s="634"/>
      <c r="K29" s="634"/>
      <c r="L29" s="634"/>
      <c r="M29" s="634"/>
      <c r="N29" s="634"/>
      <c r="O29" s="634"/>
      <c r="P29" s="634"/>
      <c r="Q29" s="635"/>
      <c r="R29" s="636">
        <v>93906</v>
      </c>
      <c r="S29" s="637"/>
      <c r="T29" s="637"/>
      <c r="U29" s="637"/>
      <c r="V29" s="637"/>
      <c r="W29" s="637"/>
      <c r="X29" s="637"/>
      <c r="Y29" s="638"/>
      <c r="Z29" s="673">
        <v>1.7</v>
      </c>
      <c r="AA29" s="673"/>
      <c r="AB29" s="673"/>
      <c r="AC29" s="673"/>
      <c r="AD29" s="674">
        <v>2030</v>
      </c>
      <c r="AE29" s="674"/>
      <c r="AF29" s="674"/>
      <c r="AG29" s="674"/>
      <c r="AH29" s="674"/>
      <c r="AI29" s="674"/>
      <c r="AJ29" s="674"/>
      <c r="AK29" s="674"/>
      <c r="AL29" s="639">
        <v>0.1</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33"/>
      <c r="CD29" s="721" t="s">
        <v>312</v>
      </c>
      <c r="CE29" s="722"/>
      <c r="CF29" s="669" t="s">
        <v>313</v>
      </c>
      <c r="CG29" s="670"/>
      <c r="CH29" s="670"/>
      <c r="CI29" s="670"/>
      <c r="CJ29" s="670"/>
      <c r="CK29" s="670"/>
      <c r="CL29" s="670"/>
      <c r="CM29" s="670"/>
      <c r="CN29" s="670"/>
      <c r="CO29" s="670"/>
      <c r="CP29" s="670"/>
      <c r="CQ29" s="671"/>
      <c r="CR29" s="636">
        <v>406730</v>
      </c>
      <c r="CS29" s="655"/>
      <c r="CT29" s="655"/>
      <c r="CU29" s="655"/>
      <c r="CV29" s="655"/>
      <c r="CW29" s="655"/>
      <c r="CX29" s="655"/>
      <c r="CY29" s="656"/>
      <c r="CZ29" s="639">
        <v>7.9</v>
      </c>
      <c r="DA29" s="657"/>
      <c r="DB29" s="657"/>
      <c r="DC29" s="658"/>
      <c r="DD29" s="642">
        <v>406730</v>
      </c>
      <c r="DE29" s="655"/>
      <c r="DF29" s="655"/>
      <c r="DG29" s="655"/>
      <c r="DH29" s="655"/>
      <c r="DI29" s="655"/>
      <c r="DJ29" s="655"/>
      <c r="DK29" s="656"/>
      <c r="DL29" s="642">
        <v>376730</v>
      </c>
      <c r="DM29" s="655"/>
      <c r="DN29" s="655"/>
      <c r="DO29" s="655"/>
      <c r="DP29" s="655"/>
      <c r="DQ29" s="655"/>
      <c r="DR29" s="655"/>
      <c r="DS29" s="655"/>
      <c r="DT29" s="655"/>
      <c r="DU29" s="655"/>
      <c r="DV29" s="656"/>
      <c r="DW29" s="639">
        <v>10.4</v>
      </c>
      <c r="DX29" s="657"/>
      <c r="DY29" s="657"/>
      <c r="DZ29" s="657"/>
      <c r="EA29" s="657"/>
      <c r="EB29" s="657"/>
      <c r="EC29" s="672"/>
    </row>
    <row r="30" spans="2:133" ht="11.25" customHeight="1" x14ac:dyDescent="0.15">
      <c r="B30" s="633" t="s">
        <v>314</v>
      </c>
      <c r="C30" s="634"/>
      <c r="D30" s="634"/>
      <c r="E30" s="634"/>
      <c r="F30" s="634"/>
      <c r="G30" s="634"/>
      <c r="H30" s="634"/>
      <c r="I30" s="634"/>
      <c r="J30" s="634"/>
      <c r="K30" s="634"/>
      <c r="L30" s="634"/>
      <c r="M30" s="634"/>
      <c r="N30" s="634"/>
      <c r="O30" s="634"/>
      <c r="P30" s="634"/>
      <c r="Q30" s="635"/>
      <c r="R30" s="636">
        <v>31191</v>
      </c>
      <c r="S30" s="637"/>
      <c r="T30" s="637"/>
      <c r="U30" s="637"/>
      <c r="V30" s="637"/>
      <c r="W30" s="637"/>
      <c r="X30" s="637"/>
      <c r="Y30" s="638"/>
      <c r="Z30" s="673">
        <v>0.6</v>
      </c>
      <c r="AA30" s="673"/>
      <c r="AB30" s="673"/>
      <c r="AC30" s="673"/>
      <c r="AD30" s="674" t="s">
        <v>235</v>
      </c>
      <c r="AE30" s="674"/>
      <c r="AF30" s="674"/>
      <c r="AG30" s="674"/>
      <c r="AH30" s="674"/>
      <c r="AI30" s="674"/>
      <c r="AJ30" s="674"/>
      <c r="AK30" s="674"/>
      <c r="AL30" s="639" t="s">
        <v>235</v>
      </c>
      <c r="AM30" s="640"/>
      <c r="AN30" s="640"/>
      <c r="AO30" s="675"/>
      <c r="AP30" s="697" t="s">
        <v>229</v>
      </c>
      <c r="AQ30" s="698"/>
      <c r="AR30" s="698"/>
      <c r="AS30" s="698"/>
      <c r="AT30" s="698"/>
      <c r="AU30" s="698"/>
      <c r="AV30" s="698"/>
      <c r="AW30" s="698"/>
      <c r="AX30" s="698"/>
      <c r="AY30" s="698"/>
      <c r="AZ30" s="698"/>
      <c r="BA30" s="698"/>
      <c r="BB30" s="698"/>
      <c r="BC30" s="698"/>
      <c r="BD30" s="698"/>
      <c r="BE30" s="698"/>
      <c r="BF30" s="699"/>
      <c r="BG30" s="697" t="s">
        <v>315</v>
      </c>
      <c r="BH30" s="710"/>
      <c r="BI30" s="710"/>
      <c r="BJ30" s="710"/>
      <c r="BK30" s="710"/>
      <c r="BL30" s="710"/>
      <c r="BM30" s="710"/>
      <c r="BN30" s="710"/>
      <c r="BO30" s="710"/>
      <c r="BP30" s="710"/>
      <c r="BQ30" s="711"/>
      <c r="BR30" s="697" t="s">
        <v>316</v>
      </c>
      <c r="BS30" s="710"/>
      <c r="BT30" s="710"/>
      <c r="BU30" s="710"/>
      <c r="BV30" s="710"/>
      <c r="BW30" s="710"/>
      <c r="BX30" s="710"/>
      <c r="BY30" s="710"/>
      <c r="BZ30" s="710"/>
      <c r="CA30" s="710"/>
      <c r="CB30" s="711"/>
      <c r="CD30" s="723"/>
      <c r="CE30" s="724"/>
      <c r="CF30" s="669" t="s">
        <v>317</v>
      </c>
      <c r="CG30" s="670"/>
      <c r="CH30" s="670"/>
      <c r="CI30" s="670"/>
      <c r="CJ30" s="670"/>
      <c r="CK30" s="670"/>
      <c r="CL30" s="670"/>
      <c r="CM30" s="670"/>
      <c r="CN30" s="670"/>
      <c r="CO30" s="670"/>
      <c r="CP30" s="670"/>
      <c r="CQ30" s="671"/>
      <c r="CR30" s="636">
        <v>379158</v>
      </c>
      <c r="CS30" s="637"/>
      <c r="CT30" s="637"/>
      <c r="CU30" s="637"/>
      <c r="CV30" s="637"/>
      <c r="CW30" s="637"/>
      <c r="CX30" s="637"/>
      <c r="CY30" s="638"/>
      <c r="CZ30" s="639">
        <v>7.3</v>
      </c>
      <c r="DA30" s="657"/>
      <c r="DB30" s="657"/>
      <c r="DC30" s="658"/>
      <c r="DD30" s="642">
        <v>379158</v>
      </c>
      <c r="DE30" s="637"/>
      <c r="DF30" s="637"/>
      <c r="DG30" s="637"/>
      <c r="DH30" s="637"/>
      <c r="DI30" s="637"/>
      <c r="DJ30" s="637"/>
      <c r="DK30" s="638"/>
      <c r="DL30" s="642">
        <v>349158</v>
      </c>
      <c r="DM30" s="637"/>
      <c r="DN30" s="637"/>
      <c r="DO30" s="637"/>
      <c r="DP30" s="637"/>
      <c r="DQ30" s="637"/>
      <c r="DR30" s="637"/>
      <c r="DS30" s="637"/>
      <c r="DT30" s="637"/>
      <c r="DU30" s="637"/>
      <c r="DV30" s="638"/>
      <c r="DW30" s="639">
        <v>9.6999999999999993</v>
      </c>
      <c r="DX30" s="657"/>
      <c r="DY30" s="657"/>
      <c r="DZ30" s="657"/>
      <c r="EA30" s="657"/>
      <c r="EB30" s="657"/>
      <c r="EC30" s="672"/>
    </row>
    <row r="31" spans="2:133" ht="11.25" customHeight="1" x14ac:dyDescent="0.15">
      <c r="B31" s="633" t="s">
        <v>318</v>
      </c>
      <c r="C31" s="634"/>
      <c r="D31" s="634"/>
      <c r="E31" s="634"/>
      <c r="F31" s="634"/>
      <c r="G31" s="634"/>
      <c r="H31" s="634"/>
      <c r="I31" s="634"/>
      <c r="J31" s="634"/>
      <c r="K31" s="634"/>
      <c r="L31" s="634"/>
      <c r="M31" s="634"/>
      <c r="N31" s="634"/>
      <c r="O31" s="634"/>
      <c r="P31" s="634"/>
      <c r="Q31" s="635"/>
      <c r="R31" s="636">
        <v>467833</v>
      </c>
      <c r="S31" s="637"/>
      <c r="T31" s="637"/>
      <c r="U31" s="637"/>
      <c r="V31" s="637"/>
      <c r="W31" s="637"/>
      <c r="X31" s="637"/>
      <c r="Y31" s="638"/>
      <c r="Z31" s="673">
        <v>8.6</v>
      </c>
      <c r="AA31" s="673"/>
      <c r="AB31" s="673"/>
      <c r="AC31" s="673"/>
      <c r="AD31" s="674" t="s">
        <v>235</v>
      </c>
      <c r="AE31" s="674"/>
      <c r="AF31" s="674"/>
      <c r="AG31" s="674"/>
      <c r="AH31" s="674"/>
      <c r="AI31" s="674"/>
      <c r="AJ31" s="674"/>
      <c r="AK31" s="674"/>
      <c r="AL31" s="639" t="s">
        <v>235</v>
      </c>
      <c r="AM31" s="640"/>
      <c r="AN31" s="640"/>
      <c r="AO31" s="675"/>
      <c r="AP31" s="712" t="s">
        <v>319</v>
      </c>
      <c r="AQ31" s="713"/>
      <c r="AR31" s="713"/>
      <c r="AS31" s="713"/>
      <c r="AT31" s="718" t="s">
        <v>320</v>
      </c>
      <c r="AU31" s="227"/>
      <c r="AV31" s="227"/>
      <c r="AW31" s="227"/>
      <c r="AX31" s="702" t="s">
        <v>191</v>
      </c>
      <c r="AY31" s="703"/>
      <c r="AZ31" s="703"/>
      <c r="BA31" s="703"/>
      <c r="BB31" s="703"/>
      <c r="BC31" s="703"/>
      <c r="BD31" s="703"/>
      <c r="BE31" s="703"/>
      <c r="BF31" s="704"/>
      <c r="BG31" s="705">
        <v>99.1</v>
      </c>
      <c r="BH31" s="706"/>
      <c r="BI31" s="706"/>
      <c r="BJ31" s="706"/>
      <c r="BK31" s="706"/>
      <c r="BL31" s="706"/>
      <c r="BM31" s="707">
        <v>97.2</v>
      </c>
      <c r="BN31" s="706"/>
      <c r="BO31" s="706"/>
      <c r="BP31" s="706"/>
      <c r="BQ31" s="708"/>
      <c r="BR31" s="705">
        <v>99.2</v>
      </c>
      <c r="BS31" s="706"/>
      <c r="BT31" s="706"/>
      <c r="BU31" s="706"/>
      <c r="BV31" s="706"/>
      <c r="BW31" s="706"/>
      <c r="BX31" s="707">
        <v>97</v>
      </c>
      <c r="BY31" s="706"/>
      <c r="BZ31" s="706"/>
      <c r="CA31" s="706"/>
      <c r="CB31" s="708"/>
      <c r="CD31" s="723"/>
      <c r="CE31" s="724"/>
      <c r="CF31" s="669" t="s">
        <v>321</v>
      </c>
      <c r="CG31" s="670"/>
      <c r="CH31" s="670"/>
      <c r="CI31" s="670"/>
      <c r="CJ31" s="670"/>
      <c r="CK31" s="670"/>
      <c r="CL31" s="670"/>
      <c r="CM31" s="670"/>
      <c r="CN31" s="670"/>
      <c r="CO31" s="670"/>
      <c r="CP31" s="670"/>
      <c r="CQ31" s="671"/>
      <c r="CR31" s="636">
        <v>27572</v>
      </c>
      <c r="CS31" s="655"/>
      <c r="CT31" s="655"/>
      <c r="CU31" s="655"/>
      <c r="CV31" s="655"/>
      <c r="CW31" s="655"/>
      <c r="CX31" s="655"/>
      <c r="CY31" s="656"/>
      <c r="CZ31" s="639">
        <v>0.5</v>
      </c>
      <c r="DA31" s="657"/>
      <c r="DB31" s="657"/>
      <c r="DC31" s="658"/>
      <c r="DD31" s="642">
        <v>27572</v>
      </c>
      <c r="DE31" s="655"/>
      <c r="DF31" s="655"/>
      <c r="DG31" s="655"/>
      <c r="DH31" s="655"/>
      <c r="DI31" s="655"/>
      <c r="DJ31" s="655"/>
      <c r="DK31" s="656"/>
      <c r="DL31" s="642">
        <v>27572</v>
      </c>
      <c r="DM31" s="655"/>
      <c r="DN31" s="655"/>
      <c r="DO31" s="655"/>
      <c r="DP31" s="655"/>
      <c r="DQ31" s="655"/>
      <c r="DR31" s="655"/>
      <c r="DS31" s="655"/>
      <c r="DT31" s="655"/>
      <c r="DU31" s="655"/>
      <c r="DV31" s="656"/>
      <c r="DW31" s="639">
        <v>0.8</v>
      </c>
      <c r="DX31" s="657"/>
      <c r="DY31" s="657"/>
      <c r="DZ31" s="657"/>
      <c r="EA31" s="657"/>
      <c r="EB31" s="657"/>
      <c r="EC31" s="672"/>
    </row>
    <row r="32" spans="2:133" ht="11.25" customHeight="1" x14ac:dyDescent="0.15">
      <c r="B32" s="727" t="s">
        <v>322</v>
      </c>
      <c r="C32" s="728"/>
      <c r="D32" s="728"/>
      <c r="E32" s="728"/>
      <c r="F32" s="728"/>
      <c r="G32" s="728"/>
      <c r="H32" s="728"/>
      <c r="I32" s="728"/>
      <c r="J32" s="728"/>
      <c r="K32" s="728"/>
      <c r="L32" s="728"/>
      <c r="M32" s="728"/>
      <c r="N32" s="728"/>
      <c r="O32" s="728"/>
      <c r="P32" s="728"/>
      <c r="Q32" s="729"/>
      <c r="R32" s="636" t="s">
        <v>250</v>
      </c>
      <c r="S32" s="637"/>
      <c r="T32" s="637"/>
      <c r="U32" s="637"/>
      <c r="V32" s="637"/>
      <c r="W32" s="637"/>
      <c r="X32" s="637"/>
      <c r="Y32" s="638"/>
      <c r="Z32" s="673" t="s">
        <v>235</v>
      </c>
      <c r="AA32" s="673"/>
      <c r="AB32" s="673"/>
      <c r="AC32" s="673"/>
      <c r="AD32" s="674" t="s">
        <v>176</v>
      </c>
      <c r="AE32" s="674"/>
      <c r="AF32" s="674"/>
      <c r="AG32" s="674"/>
      <c r="AH32" s="674"/>
      <c r="AI32" s="674"/>
      <c r="AJ32" s="674"/>
      <c r="AK32" s="674"/>
      <c r="AL32" s="639" t="s">
        <v>250</v>
      </c>
      <c r="AM32" s="640"/>
      <c r="AN32" s="640"/>
      <c r="AO32" s="675"/>
      <c r="AP32" s="714"/>
      <c r="AQ32" s="715"/>
      <c r="AR32" s="715"/>
      <c r="AS32" s="715"/>
      <c r="AT32" s="719"/>
      <c r="AU32" s="226" t="s">
        <v>323</v>
      </c>
      <c r="AV32" s="226"/>
      <c r="AW32" s="226"/>
      <c r="AX32" s="633" t="s">
        <v>324</v>
      </c>
      <c r="AY32" s="634"/>
      <c r="AZ32" s="634"/>
      <c r="BA32" s="634"/>
      <c r="BB32" s="634"/>
      <c r="BC32" s="634"/>
      <c r="BD32" s="634"/>
      <c r="BE32" s="634"/>
      <c r="BF32" s="635"/>
      <c r="BG32" s="709">
        <v>99.4</v>
      </c>
      <c r="BH32" s="655"/>
      <c r="BI32" s="655"/>
      <c r="BJ32" s="655"/>
      <c r="BK32" s="655"/>
      <c r="BL32" s="655"/>
      <c r="BM32" s="640">
        <v>98.8</v>
      </c>
      <c r="BN32" s="701"/>
      <c r="BO32" s="701"/>
      <c r="BP32" s="701"/>
      <c r="BQ32" s="679"/>
      <c r="BR32" s="709">
        <v>99.4</v>
      </c>
      <c r="BS32" s="655"/>
      <c r="BT32" s="655"/>
      <c r="BU32" s="655"/>
      <c r="BV32" s="655"/>
      <c r="BW32" s="655"/>
      <c r="BX32" s="640">
        <v>98.4</v>
      </c>
      <c r="BY32" s="701"/>
      <c r="BZ32" s="701"/>
      <c r="CA32" s="701"/>
      <c r="CB32" s="679"/>
      <c r="CD32" s="725"/>
      <c r="CE32" s="726"/>
      <c r="CF32" s="669" t="s">
        <v>325</v>
      </c>
      <c r="CG32" s="670"/>
      <c r="CH32" s="670"/>
      <c r="CI32" s="670"/>
      <c r="CJ32" s="670"/>
      <c r="CK32" s="670"/>
      <c r="CL32" s="670"/>
      <c r="CM32" s="670"/>
      <c r="CN32" s="670"/>
      <c r="CO32" s="670"/>
      <c r="CP32" s="670"/>
      <c r="CQ32" s="671"/>
      <c r="CR32" s="636" t="s">
        <v>235</v>
      </c>
      <c r="CS32" s="637"/>
      <c r="CT32" s="637"/>
      <c r="CU32" s="637"/>
      <c r="CV32" s="637"/>
      <c r="CW32" s="637"/>
      <c r="CX32" s="637"/>
      <c r="CY32" s="638"/>
      <c r="CZ32" s="639" t="s">
        <v>176</v>
      </c>
      <c r="DA32" s="657"/>
      <c r="DB32" s="657"/>
      <c r="DC32" s="658"/>
      <c r="DD32" s="642" t="s">
        <v>235</v>
      </c>
      <c r="DE32" s="637"/>
      <c r="DF32" s="637"/>
      <c r="DG32" s="637"/>
      <c r="DH32" s="637"/>
      <c r="DI32" s="637"/>
      <c r="DJ32" s="637"/>
      <c r="DK32" s="638"/>
      <c r="DL32" s="642" t="s">
        <v>235</v>
      </c>
      <c r="DM32" s="637"/>
      <c r="DN32" s="637"/>
      <c r="DO32" s="637"/>
      <c r="DP32" s="637"/>
      <c r="DQ32" s="637"/>
      <c r="DR32" s="637"/>
      <c r="DS32" s="637"/>
      <c r="DT32" s="637"/>
      <c r="DU32" s="637"/>
      <c r="DV32" s="638"/>
      <c r="DW32" s="639" t="s">
        <v>235</v>
      </c>
      <c r="DX32" s="657"/>
      <c r="DY32" s="657"/>
      <c r="DZ32" s="657"/>
      <c r="EA32" s="657"/>
      <c r="EB32" s="657"/>
      <c r="EC32" s="672"/>
    </row>
    <row r="33" spans="2:133" ht="11.25" customHeight="1" x14ac:dyDescent="0.15">
      <c r="B33" s="633" t="s">
        <v>326</v>
      </c>
      <c r="C33" s="634"/>
      <c r="D33" s="634"/>
      <c r="E33" s="634"/>
      <c r="F33" s="634"/>
      <c r="G33" s="634"/>
      <c r="H33" s="634"/>
      <c r="I33" s="634"/>
      <c r="J33" s="634"/>
      <c r="K33" s="634"/>
      <c r="L33" s="634"/>
      <c r="M33" s="634"/>
      <c r="N33" s="634"/>
      <c r="O33" s="634"/>
      <c r="P33" s="634"/>
      <c r="Q33" s="635"/>
      <c r="R33" s="636">
        <v>333655</v>
      </c>
      <c r="S33" s="637"/>
      <c r="T33" s="637"/>
      <c r="U33" s="637"/>
      <c r="V33" s="637"/>
      <c r="W33" s="637"/>
      <c r="X33" s="637"/>
      <c r="Y33" s="638"/>
      <c r="Z33" s="673">
        <v>6.2</v>
      </c>
      <c r="AA33" s="673"/>
      <c r="AB33" s="673"/>
      <c r="AC33" s="673"/>
      <c r="AD33" s="674" t="s">
        <v>235</v>
      </c>
      <c r="AE33" s="674"/>
      <c r="AF33" s="674"/>
      <c r="AG33" s="674"/>
      <c r="AH33" s="674"/>
      <c r="AI33" s="674"/>
      <c r="AJ33" s="674"/>
      <c r="AK33" s="674"/>
      <c r="AL33" s="639" t="s">
        <v>235</v>
      </c>
      <c r="AM33" s="640"/>
      <c r="AN33" s="640"/>
      <c r="AO33" s="675"/>
      <c r="AP33" s="716"/>
      <c r="AQ33" s="717"/>
      <c r="AR33" s="717"/>
      <c r="AS33" s="717"/>
      <c r="AT33" s="720"/>
      <c r="AU33" s="228"/>
      <c r="AV33" s="228"/>
      <c r="AW33" s="228"/>
      <c r="AX33" s="617" t="s">
        <v>327</v>
      </c>
      <c r="AY33" s="618"/>
      <c r="AZ33" s="618"/>
      <c r="BA33" s="618"/>
      <c r="BB33" s="618"/>
      <c r="BC33" s="618"/>
      <c r="BD33" s="618"/>
      <c r="BE33" s="618"/>
      <c r="BF33" s="619"/>
      <c r="BG33" s="700">
        <v>98.7</v>
      </c>
      <c r="BH33" s="621"/>
      <c r="BI33" s="621"/>
      <c r="BJ33" s="621"/>
      <c r="BK33" s="621"/>
      <c r="BL33" s="621"/>
      <c r="BM33" s="664">
        <v>95.6</v>
      </c>
      <c r="BN33" s="621"/>
      <c r="BO33" s="621"/>
      <c r="BP33" s="621"/>
      <c r="BQ33" s="685"/>
      <c r="BR33" s="700">
        <v>98.9</v>
      </c>
      <c r="BS33" s="621"/>
      <c r="BT33" s="621"/>
      <c r="BU33" s="621"/>
      <c r="BV33" s="621"/>
      <c r="BW33" s="621"/>
      <c r="BX33" s="664">
        <v>95.6</v>
      </c>
      <c r="BY33" s="621"/>
      <c r="BZ33" s="621"/>
      <c r="CA33" s="621"/>
      <c r="CB33" s="685"/>
      <c r="CD33" s="669" t="s">
        <v>328</v>
      </c>
      <c r="CE33" s="670"/>
      <c r="CF33" s="670"/>
      <c r="CG33" s="670"/>
      <c r="CH33" s="670"/>
      <c r="CI33" s="670"/>
      <c r="CJ33" s="670"/>
      <c r="CK33" s="670"/>
      <c r="CL33" s="670"/>
      <c r="CM33" s="670"/>
      <c r="CN33" s="670"/>
      <c r="CO33" s="670"/>
      <c r="CP33" s="670"/>
      <c r="CQ33" s="671"/>
      <c r="CR33" s="636">
        <v>2419605</v>
      </c>
      <c r="CS33" s="655"/>
      <c r="CT33" s="655"/>
      <c r="CU33" s="655"/>
      <c r="CV33" s="655"/>
      <c r="CW33" s="655"/>
      <c r="CX33" s="655"/>
      <c r="CY33" s="656"/>
      <c r="CZ33" s="639">
        <v>46.8</v>
      </c>
      <c r="DA33" s="657"/>
      <c r="DB33" s="657"/>
      <c r="DC33" s="658"/>
      <c r="DD33" s="642">
        <v>1947530</v>
      </c>
      <c r="DE33" s="655"/>
      <c r="DF33" s="655"/>
      <c r="DG33" s="655"/>
      <c r="DH33" s="655"/>
      <c r="DI33" s="655"/>
      <c r="DJ33" s="655"/>
      <c r="DK33" s="656"/>
      <c r="DL33" s="642">
        <v>1744277</v>
      </c>
      <c r="DM33" s="655"/>
      <c r="DN33" s="655"/>
      <c r="DO33" s="655"/>
      <c r="DP33" s="655"/>
      <c r="DQ33" s="655"/>
      <c r="DR33" s="655"/>
      <c r="DS33" s="655"/>
      <c r="DT33" s="655"/>
      <c r="DU33" s="655"/>
      <c r="DV33" s="656"/>
      <c r="DW33" s="639">
        <v>48.4</v>
      </c>
      <c r="DX33" s="657"/>
      <c r="DY33" s="657"/>
      <c r="DZ33" s="657"/>
      <c r="EA33" s="657"/>
      <c r="EB33" s="657"/>
      <c r="EC33" s="672"/>
    </row>
    <row r="34" spans="2:133" ht="11.25" customHeight="1" x14ac:dyDescent="0.15">
      <c r="B34" s="633" t="s">
        <v>329</v>
      </c>
      <c r="C34" s="634"/>
      <c r="D34" s="634"/>
      <c r="E34" s="634"/>
      <c r="F34" s="634"/>
      <c r="G34" s="634"/>
      <c r="H34" s="634"/>
      <c r="I34" s="634"/>
      <c r="J34" s="634"/>
      <c r="K34" s="634"/>
      <c r="L34" s="634"/>
      <c r="M34" s="634"/>
      <c r="N34" s="634"/>
      <c r="O34" s="634"/>
      <c r="P34" s="634"/>
      <c r="Q34" s="635"/>
      <c r="R34" s="636">
        <v>18012</v>
      </c>
      <c r="S34" s="637"/>
      <c r="T34" s="637"/>
      <c r="U34" s="637"/>
      <c r="V34" s="637"/>
      <c r="W34" s="637"/>
      <c r="X34" s="637"/>
      <c r="Y34" s="638"/>
      <c r="Z34" s="673">
        <v>0.3</v>
      </c>
      <c r="AA34" s="673"/>
      <c r="AB34" s="673"/>
      <c r="AC34" s="673"/>
      <c r="AD34" s="674" t="s">
        <v>235</v>
      </c>
      <c r="AE34" s="674"/>
      <c r="AF34" s="674"/>
      <c r="AG34" s="674"/>
      <c r="AH34" s="674"/>
      <c r="AI34" s="674"/>
      <c r="AJ34" s="674"/>
      <c r="AK34" s="674"/>
      <c r="AL34" s="639" t="s">
        <v>235</v>
      </c>
      <c r="AM34" s="640"/>
      <c r="AN34" s="640"/>
      <c r="AO34" s="675"/>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69" t="s">
        <v>330</v>
      </c>
      <c r="CE34" s="670"/>
      <c r="CF34" s="670"/>
      <c r="CG34" s="670"/>
      <c r="CH34" s="670"/>
      <c r="CI34" s="670"/>
      <c r="CJ34" s="670"/>
      <c r="CK34" s="670"/>
      <c r="CL34" s="670"/>
      <c r="CM34" s="670"/>
      <c r="CN34" s="670"/>
      <c r="CO34" s="670"/>
      <c r="CP34" s="670"/>
      <c r="CQ34" s="671"/>
      <c r="CR34" s="636">
        <v>1019302</v>
      </c>
      <c r="CS34" s="637"/>
      <c r="CT34" s="637"/>
      <c r="CU34" s="637"/>
      <c r="CV34" s="637"/>
      <c r="CW34" s="637"/>
      <c r="CX34" s="637"/>
      <c r="CY34" s="638"/>
      <c r="CZ34" s="639">
        <v>19.7</v>
      </c>
      <c r="DA34" s="657"/>
      <c r="DB34" s="657"/>
      <c r="DC34" s="658"/>
      <c r="DD34" s="642">
        <v>753085</v>
      </c>
      <c r="DE34" s="637"/>
      <c r="DF34" s="637"/>
      <c r="DG34" s="637"/>
      <c r="DH34" s="637"/>
      <c r="DI34" s="637"/>
      <c r="DJ34" s="637"/>
      <c r="DK34" s="638"/>
      <c r="DL34" s="642">
        <v>709732</v>
      </c>
      <c r="DM34" s="637"/>
      <c r="DN34" s="637"/>
      <c r="DO34" s="637"/>
      <c r="DP34" s="637"/>
      <c r="DQ34" s="637"/>
      <c r="DR34" s="637"/>
      <c r="DS34" s="637"/>
      <c r="DT34" s="637"/>
      <c r="DU34" s="637"/>
      <c r="DV34" s="638"/>
      <c r="DW34" s="639">
        <v>19.7</v>
      </c>
      <c r="DX34" s="657"/>
      <c r="DY34" s="657"/>
      <c r="DZ34" s="657"/>
      <c r="EA34" s="657"/>
      <c r="EB34" s="657"/>
      <c r="EC34" s="672"/>
    </row>
    <row r="35" spans="2:133" ht="11.25" customHeight="1" x14ac:dyDescent="0.15">
      <c r="B35" s="633" t="s">
        <v>331</v>
      </c>
      <c r="C35" s="634"/>
      <c r="D35" s="634"/>
      <c r="E35" s="634"/>
      <c r="F35" s="634"/>
      <c r="G35" s="634"/>
      <c r="H35" s="634"/>
      <c r="I35" s="634"/>
      <c r="J35" s="634"/>
      <c r="K35" s="634"/>
      <c r="L35" s="634"/>
      <c r="M35" s="634"/>
      <c r="N35" s="634"/>
      <c r="O35" s="634"/>
      <c r="P35" s="634"/>
      <c r="Q35" s="635"/>
      <c r="R35" s="636">
        <v>51162</v>
      </c>
      <c r="S35" s="637"/>
      <c r="T35" s="637"/>
      <c r="U35" s="637"/>
      <c r="V35" s="637"/>
      <c r="W35" s="637"/>
      <c r="X35" s="637"/>
      <c r="Y35" s="638"/>
      <c r="Z35" s="673">
        <v>0.9</v>
      </c>
      <c r="AA35" s="673"/>
      <c r="AB35" s="673"/>
      <c r="AC35" s="673"/>
      <c r="AD35" s="674" t="s">
        <v>250</v>
      </c>
      <c r="AE35" s="674"/>
      <c r="AF35" s="674"/>
      <c r="AG35" s="674"/>
      <c r="AH35" s="674"/>
      <c r="AI35" s="674"/>
      <c r="AJ35" s="674"/>
      <c r="AK35" s="674"/>
      <c r="AL35" s="639" t="s">
        <v>235</v>
      </c>
      <c r="AM35" s="640"/>
      <c r="AN35" s="640"/>
      <c r="AO35" s="675"/>
      <c r="AP35" s="231"/>
      <c r="AQ35" s="697" t="s">
        <v>332</v>
      </c>
      <c r="AR35" s="698"/>
      <c r="AS35" s="698"/>
      <c r="AT35" s="698"/>
      <c r="AU35" s="698"/>
      <c r="AV35" s="698"/>
      <c r="AW35" s="698"/>
      <c r="AX35" s="698"/>
      <c r="AY35" s="698"/>
      <c r="AZ35" s="698"/>
      <c r="BA35" s="698"/>
      <c r="BB35" s="698"/>
      <c r="BC35" s="698"/>
      <c r="BD35" s="698"/>
      <c r="BE35" s="698"/>
      <c r="BF35" s="699"/>
      <c r="BG35" s="697" t="s">
        <v>333</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69" t="s">
        <v>334</v>
      </c>
      <c r="CE35" s="670"/>
      <c r="CF35" s="670"/>
      <c r="CG35" s="670"/>
      <c r="CH35" s="670"/>
      <c r="CI35" s="670"/>
      <c r="CJ35" s="670"/>
      <c r="CK35" s="670"/>
      <c r="CL35" s="670"/>
      <c r="CM35" s="670"/>
      <c r="CN35" s="670"/>
      <c r="CO35" s="670"/>
      <c r="CP35" s="670"/>
      <c r="CQ35" s="671"/>
      <c r="CR35" s="636">
        <v>30215</v>
      </c>
      <c r="CS35" s="655"/>
      <c r="CT35" s="655"/>
      <c r="CU35" s="655"/>
      <c r="CV35" s="655"/>
      <c r="CW35" s="655"/>
      <c r="CX35" s="655"/>
      <c r="CY35" s="656"/>
      <c r="CZ35" s="639">
        <v>0.6</v>
      </c>
      <c r="DA35" s="657"/>
      <c r="DB35" s="657"/>
      <c r="DC35" s="658"/>
      <c r="DD35" s="642">
        <v>26847</v>
      </c>
      <c r="DE35" s="655"/>
      <c r="DF35" s="655"/>
      <c r="DG35" s="655"/>
      <c r="DH35" s="655"/>
      <c r="DI35" s="655"/>
      <c r="DJ35" s="655"/>
      <c r="DK35" s="656"/>
      <c r="DL35" s="642">
        <v>26847</v>
      </c>
      <c r="DM35" s="655"/>
      <c r="DN35" s="655"/>
      <c r="DO35" s="655"/>
      <c r="DP35" s="655"/>
      <c r="DQ35" s="655"/>
      <c r="DR35" s="655"/>
      <c r="DS35" s="655"/>
      <c r="DT35" s="655"/>
      <c r="DU35" s="655"/>
      <c r="DV35" s="656"/>
      <c r="DW35" s="639">
        <v>0.7</v>
      </c>
      <c r="DX35" s="657"/>
      <c r="DY35" s="657"/>
      <c r="DZ35" s="657"/>
      <c r="EA35" s="657"/>
      <c r="EB35" s="657"/>
      <c r="EC35" s="672"/>
    </row>
    <row r="36" spans="2:133" ht="11.25" customHeight="1" x14ac:dyDescent="0.15">
      <c r="B36" s="633" t="s">
        <v>335</v>
      </c>
      <c r="C36" s="634"/>
      <c r="D36" s="634"/>
      <c r="E36" s="634"/>
      <c r="F36" s="634"/>
      <c r="G36" s="634"/>
      <c r="H36" s="634"/>
      <c r="I36" s="634"/>
      <c r="J36" s="634"/>
      <c r="K36" s="634"/>
      <c r="L36" s="634"/>
      <c r="M36" s="634"/>
      <c r="N36" s="634"/>
      <c r="O36" s="634"/>
      <c r="P36" s="634"/>
      <c r="Q36" s="635"/>
      <c r="R36" s="636">
        <v>192676</v>
      </c>
      <c r="S36" s="637"/>
      <c r="T36" s="637"/>
      <c r="U36" s="637"/>
      <c r="V36" s="637"/>
      <c r="W36" s="637"/>
      <c r="X36" s="637"/>
      <c r="Y36" s="638"/>
      <c r="Z36" s="673">
        <v>3.6</v>
      </c>
      <c r="AA36" s="673"/>
      <c r="AB36" s="673"/>
      <c r="AC36" s="673"/>
      <c r="AD36" s="674" t="s">
        <v>235</v>
      </c>
      <c r="AE36" s="674"/>
      <c r="AF36" s="674"/>
      <c r="AG36" s="674"/>
      <c r="AH36" s="674"/>
      <c r="AI36" s="674"/>
      <c r="AJ36" s="674"/>
      <c r="AK36" s="674"/>
      <c r="AL36" s="639" t="s">
        <v>176</v>
      </c>
      <c r="AM36" s="640"/>
      <c r="AN36" s="640"/>
      <c r="AO36" s="675"/>
      <c r="AP36" s="231"/>
      <c r="AQ36" s="688" t="s">
        <v>336</v>
      </c>
      <c r="AR36" s="689"/>
      <c r="AS36" s="689"/>
      <c r="AT36" s="689"/>
      <c r="AU36" s="689"/>
      <c r="AV36" s="689"/>
      <c r="AW36" s="689"/>
      <c r="AX36" s="689"/>
      <c r="AY36" s="690"/>
      <c r="AZ36" s="691">
        <v>762728</v>
      </c>
      <c r="BA36" s="692"/>
      <c r="BB36" s="692"/>
      <c r="BC36" s="692"/>
      <c r="BD36" s="692"/>
      <c r="BE36" s="692"/>
      <c r="BF36" s="693"/>
      <c r="BG36" s="694" t="s">
        <v>337</v>
      </c>
      <c r="BH36" s="695"/>
      <c r="BI36" s="695"/>
      <c r="BJ36" s="695"/>
      <c r="BK36" s="695"/>
      <c r="BL36" s="695"/>
      <c r="BM36" s="695"/>
      <c r="BN36" s="695"/>
      <c r="BO36" s="695"/>
      <c r="BP36" s="695"/>
      <c r="BQ36" s="695"/>
      <c r="BR36" s="695"/>
      <c r="BS36" s="695"/>
      <c r="BT36" s="695"/>
      <c r="BU36" s="696"/>
      <c r="BV36" s="691">
        <v>92931</v>
      </c>
      <c r="BW36" s="692"/>
      <c r="BX36" s="692"/>
      <c r="BY36" s="692"/>
      <c r="BZ36" s="692"/>
      <c r="CA36" s="692"/>
      <c r="CB36" s="693"/>
      <c r="CD36" s="669" t="s">
        <v>338</v>
      </c>
      <c r="CE36" s="670"/>
      <c r="CF36" s="670"/>
      <c r="CG36" s="670"/>
      <c r="CH36" s="670"/>
      <c r="CI36" s="670"/>
      <c r="CJ36" s="670"/>
      <c r="CK36" s="670"/>
      <c r="CL36" s="670"/>
      <c r="CM36" s="670"/>
      <c r="CN36" s="670"/>
      <c r="CO36" s="670"/>
      <c r="CP36" s="670"/>
      <c r="CQ36" s="671"/>
      <c r="CR36" s="636">
        <v>510482</v>
      </c>
      <c r="CS36" s="637"/>
      <c r="CT36" s="637"/>
      <c r="CU36" s="637"/>
      <c r="CV36" s="637"/>
      <c r="CW36" s="637"/>
      <c r="CX36" s="637"/>
      <c r="CY36" s="638"/>
      <c r="CZ36" s="639">
        <v>9.9</v>
      </c>
      <c r="DA36" s="657"/>
      <c r="DB36" s="657"/>
      <c r="DC36" s="658"/>
      <c r="DD36" s="642">
        <v>478519</v>
      </c>
      <c r="DE36" s="637"/>
      <c r="DF36" s="637"/>
      <c r="DG36" s="637"/>
      <c r="DH36" s="637"/>
      <c r="DI36" s="637"/>
      <c r="DJ36" s="637"/>
      <c r="DK36" s="638"/>
      <c r="DL36" s="642">
        <v>423593</v>
      </c>
      <c r="DM36" s="637"/>
      <c r="DN36" s="637"/>
      <c r="DO36" s="637"/>
      <c r="DP36" s="637"/>
      <c r="DQ36" s="637"/>
      <c r="DR36" s="637"/>
      <c r="DS36" s="637"/>
      <c r="DT36" s="637"/>
      <c r="DU36" s="637"/>
      <c r="DV36" s="638"/>
      <c r="DW36" s="639">
        <v>11.7</v>
      </c>
      <c r="DX36" s="657"/>
      <c r="DY36" s="657"/>
      <c r="DZ36" s="657"/>
      <c r="EA36" s="657"/>
      <c r="EB36" s="657"/>
      <c r="EC36" s="672"/>
    </row>
    <row r="37" spans="2:133" ht="11.25" customHeight="1" x14ac:dyDescent="0.15">
      <c r="B37" s="633" t="s">
        <v>339</v>
      </c>
      <c r="C37" s="634"/>
      <c r="D37" s="634"/>
      <c r="E37" s="634"/>
      <c r="F37" s="634"/>
      <c r="G37" s="634"/>
      <c r="H37" s="634"/>
      <c r="I37" s="634"/>
      <c r="J37" s="634"/>
      <c r="K37" s="634"/>
      <c r="L37" s="634"/>
      <c r="M37" s="634"/>
      <c r="N37" s="634"/>
      <c r="O37" s="634"/>
      <c r="P37" s="634"/>
      <c r="Q37" s="635"/>
      <c r="R37" s="636">
        <v>230575</v>
      </c>
      <c r="S37" s="637"/>
      <c r="T37" s="637"/>
      <c r="U37" s="637"/>
      <c r="V37" s="637"/>
      <c r="W37" s="637"/>
      <c r="X37" s="637"/>
      <c r="Y37" s="638"/>
      <c r="Z37" s="673">
        <v>4.3</v>
      </c>
      <c r="AA37" s="673"/>
      <c r="AB37" s="673"/>
      <c r="AC37" s="673"/>
      <c r="AD37" s="674" t="s">
        <v>235</v>
      </c>
      <c r="AE37" s="674"/>
      <c r="AF37" s="674"/>
      <c r="AG37" s="674"/>
      <c r="AH37" s="674"/>
      <c r="AI37" s="674"/>
      <c r="AJ37" s="674"/>
      <c r="AK37" s="674"/>
      <c r="AL37" s="639" t="s">
        <v>235</v>
      </c>
      <c r="AM37" s="640"/>
      <c r="AN37" s="640"/>
      <c r="AO37" s="675"/>
      <c r="AQ37" s="676" t="s">
        <v>340</v>
      </c>
      <c r="AR37" s="677"/>
      <c r="AS37" s="677"/>
      <c r="AT37" s="677"/>
      <c r="AU37" s="677"/>
      <c r="AV37" s="677"/>
      <c r="AW37" s="677"/>
      <c r="AX37" s="677"/>
      <c r="AY37" s="678"/>
      <c r="AZ37" s="636">
        <v>286100</v>
      </c>
      <c r="BA37" s="637"/>
      <c r="BB37" s="637"/>
      <c r="BC37" s="637"/>
      <c r="BD37" s="655"/>
      <c r="BE37" s="655"/>
      <c r="BF37" s="679"/>
      <c r="BG37" s="669" t="s">
        <v>341</v>
      </c>
      <c r="BH37" s="670"/>
      <c r="BI37" s="670"/>
      <c r="BJ37" s="670"/>
      <c r="BK37" s="670"/>
      <c r="BL37" s="670"/>
      <c r="BM37" s="670"/>
      <c r="BN37" s="670"/>
      <c r="BO37" s="670"/>
      <c r="BP37" s="670"/>
      <c r="BQ37" s="670"/>
      <c r="BR37" s="670"/>
      <c r="BS37" s="670"/>
      <c r="BT37" s="670"/>
      <c r="BU37" s="671"/>
      <c r="BV37" s="636">
        <v>84531</v>
      </c>
      <c r="BW37" s="637"/>
      <c r="BX37" s="637"/>
      <c r="BY37" s="637"/>
      <c r="BZ37" s="637"/>
      <c r="CA37" s="637"/>
      <c r="CB37" s="680"/>
      <c r="CD37" s="669" t="s">
        <v>342</v>
      </c>
      <c r="CE37" s="670"/>
      <c r="CF37" s="670"/>
      <c r="CG37" s="670"/>
      <c r="CH37" s="670"/>
      <c r="CI37" s="670"/>
      <c r="CJ37" s="670"/>
      <c r="CK37" s="670"/>
      <c r="CL37" s="670"/>
      <c r="CM37" s="670"/>
      <c r="CN37" s="670"/>
      <c r="CO37" s="670"/>
      <c r="CP37" s="670"/>
      <c r="CQ37" s="671"/>
      <c r="CR37" s="636">
        <v>272883</v>
      </c>
      <c r="CS37" s="655"/>
      <c r="CT37" s="655"/>
      <c r="CU37" s="655"/>
      <c r="CV37" s="655"/>
      <c r="CW37" s="655"/>
      <c r="CX37" s="655"/>
      <c r="CY37" s="656"/>
      <c r="CZ37" s="639">
        <v>5.3</v>
      </c>
      <c r="DA37" s="657"/>
      <c r="DB37" s="657"/>
      <c r="DC37" s="658"/>
      <c r="DD37" s="642">
        <v>272883</v>
      </c>
      <c r="DE37" s="655"/>
      <c r="DF37" s="655"/>
      <c r="DG37" s="655"/>
      <c r="DH37" s="655"/>
      <c r="DI37" s="655"/>
      <c r="DJ37" s="655"/>
      <c r="DK37" s="656"/>
      <c r="DL37" s="642">
        <v>265318</v>
      </c>
      <c r="DM37" s="655"/>
      <c r="DN37" s="655"/>
      <c r="DO37" s="655"/>
      <c r="DP37" s="655"/>
      <c r="DQ37" s="655"/>
      <c r="DR37" s="655"/>
      <c r="DS37" s="655"/>
      <c r="DT37" s="655"/>
      <c r="DU37" s="655"/>
      <c r="DV37" s="656"/>
      <c r="DW37" s="639">
        <v>7.4</v>
      </c>
      <c r="DX37" s="657"/>
      <c r="DY37" s="657"/>
      <c r="DZ37" s="657"/>
      <c r="EA37" s="657"/>
      <c r="EB37" s="657"/>
      <c r="EC37" s="672"/>
    </row>
    <row r="38" spans="2:133" ht="11.25" customHeight="1" x14ac:dyDescent="0.15">
      <c r="B38" s="633" t="s">
        <v>343</v>
      </c>
      <c r="C38" s="634"/>
      <c r="D38" s="634"/>
      <c r="E38" s="634"/>
      <c r="F38" s="634"/>
      <c r="G38" s="634"/>
      <c r="H38" s="634"/>
      <c r="I38" s="634"/>
      <c r="J38" s="634"/>
      <c r="K38" s="634"/>
      <c r="L38" s="634"/>
      <c r="M38" s="634"/>
      <c r="N38" s="634"/>
      <c r="O38" s="634"/>
      <c r="P38" s="634"/>
      <c r="Q38" s="635"/>
      <c r="R38" s="636">
        <v>169968</v>
      </c>
      <c r="S38" s="637"/>
      <c r="T38" s="637"/>
      <c r="U38" s="637"/>
      <c r="V38" s="637"/>
      <c r="W38" s="637"/>
      <c r="X38" s="637"/>
      <c r="Y38" s="638"/>
      <c r="Z38" s="673">
        <v>3.1</v>
      </c>
      <c r="AA38" s="673"/>
      <c r="AB38" s="673"/>
      <c r="AC38" s="673"/>
      <c r="AD38" s="674">
        <v>27</v>
      </c>
      <c r="AE38" s="674"/>
      <c r="AF38" s="674"/>
      <c r="AG38" s="674"/>
      <c r="AH38" s="674"/>
      <c r="AI38" s="674"/>
      <c r="AJ38" s="674"/>
      <c r="AK38" s="674"/>
      <c r="AL38" s="639">
        <v>0</v>
      </c>
      <c r="AM38" s="640"/>
      <c r="AN38" s="640"/>
      <c r="AO38" s="675"/>
      <c r="AQ38" s="676" t="s">
        <v>344</v>
      </c>
      <c r="AR38" s="677"/>
      <c r="AS38" s="677"/>
      <c r="AT38" s="677"/>
      <c r="AU38" s="677"/>
      <c r="AV38" s="677"/>
      <c r="AW38" s="677"/>
      <c r="AX38" s="677"/>
      <c r="AY38" s="678"/>
      <c r="AZ38" s="636">
        <v>25446</v>
      </c>
      <c r="BA38" s="637"/>
      <c r="BB38" s="637"/>
      <c r="BC38" s="637"/>
      <c r="BD38" s="655"/>
      <c r="BE38" s="655"/>
      <c r="BF38" s="679"/>
      <c r="BG38" s="669" t="s">
        <v>345</v>
      </c>
      <c r="BH38" s="670"/>
      <c r="BI38" s="670"/>
      <c r="BJ38" s="670"/>
      <c r="BK38" s="670"/>
      <c r="BL38" s="670"/>
      <c r="BM38" s="670"/>
      <c r="BN38" s="670"/>
      <c r="BO38" s="670"/>
      <c r="BP38" s="670"/>
      <c r="BQ38" s="670"/>
      <c r="BR38" s="670"/>
      <c r="BS38" s="670"/>
      <c r="BT38" s="670"/>
      <c r="BU38" s="671"/>
      <c r="BV38" s="636">
        <v>1956</v>
      </c>
      <c r="BW38" s="637"/>
      <c r="BX38" s="637"/>
      <c r="BY38" s="637"/>
      <c r="BZ38" s="637"/>
      <c r="CA38" s="637"/>
      <c r="CB38" s="680"/>
      <c r="CD38" s="669" t="s">
        <v>346</v>
      </c>
      <c r="CE38" s="670"/>
      <c r="CF38" s="670"/>
      <c r="CG38" s="670"/>
      <c r="CH38" s="670"/>
      <c r="CI38" s="670"/>
      <c r="CJ38" s="670"/>
      <c r="CK38" s="670"/>
      <c r="CL38" s="670"/>
      <c r="CM38" s="670"/>
      <c r="CN38" s="670"/>
      <c r="CO38" s="670"/>
      <c r="CP38" s="670"/>
      <c r="CQ38" s="671"/>
      <c r="CR38" s="636">
        <v>734336</v>
      </c>
      <c r="CS38" s="637"/>
      <c r="CT38" s="637"/>
      <c r="CU38" s="637"/>
      <c r="CV38" s="637"/>
      <c r="CW38" s="637"/>
      <c r="CX38" s="637"/>
      <c r="CY38" s="638"/>
      <c r="CZ38" s="639">
        <v>14.2</v>
      </c>
      <c r="DA38" s="657"/>
      <c r="DB38" s="657"/>
      <c r="DC38" s="658"/>
      <c r="DD38" s="642">
        <v>637512</v>
      </c>
      <c r="DE38" s="637"/>
      <c r="DF38" s="637"/>
      <c r="DG38" s="637"/>
      <c r="DH38" s="637"/>
      <c r="DI38" s="637"/>
      <c r="DJ38" s="637"/>
      <c r="DK38" s="638"/>
      <c r="DL38" s="642">
        <v>584105</v>
      </c>
      <c r="DM38" s="637"/>
      <c r="DN38" s="637"/>
      <c r="DO38" s="637"/>
      <c r="DP38" s="637"/>
      <c r="DQ38" s="637"/>
      <c r="DR38" s="637"/>
      <c r="DS38" s="637"/>
      <c r="DT38" s="637"/>
      <c r="DU38" s="637"/>
      <c r="DV38" s="638"/>
      <c r="DW38" s="639">
        <v>16.2</v>
      </c>
      <c r="DX38" s="657"/>
      <c r="DY38" s="657"/>
      <c r="DZ38" s="657"/>
      <c r="EA38" s="657"/>
      <c r="EB38" s="657"/>
      <c r="EC38" s="672"/>
    </row>
    <row r="39" spans="2:133" ht="11.25" customHeight="1" x14ac:dyDescent="0.15">
      <c r="B39" s="633" t="s">
        <v>347</v>
      </c>
      <c r="C39" s="634"/>
      <c r="D39" s="634"/>
      <c r="E39" s="634"/>
      <c r="F39" s="634"/>
      <c r="G39" s="634"/>
      <c r="H39" s="634"/>
      <c r="I39" s="634"/>
      <c r="J39" s="634"/>
      <c r="K39" s="634"/>
      <c r="L39" s="634"/>
      <c r="M39" s="634"/>
      <c r="N39" s="634"/>
      <c r="O39" s="634"/>
      <c r="P39" s="634"/>
      <c r="Q39" s="635"/>
      <c r="R39" s="636">
        <v>191600</v>
      </c>
      <c r="S39" s="637"/>
      <c r="T39" s="637"/>
      <c r="U39" s="637"/>
      <c r="V39" s="637"/>
      <c r="W39" s="637"/>
      <c r="X39" s="637"/>
      <c r="Y39" s="638"/>
      <c r="Z39" s="673">
        <v>3.5</v>
      </c>
      <c r="AA39" s="673"/>
      <c r="AB39" s="673"/>
      <c r="AC39" s="673"/>
      <c r="AD39" s="674" t="s">
        <v>250</v>
      </c>
      <c r="AE39" s="674"/>
      <c r="AF39" s="674"/>
      <c r="AG39" s="674"/>
      <c r="AH39" s="674"/>
      <c r="AI39" s="674"/>
      <c r="AJ39" s="674"/>
      <c r="AK39" s="674"/>
      <c r="AL39" s="639" t="s">
        <v>235</v>
      </c>
      <c r="AM39" s="640"/>
      <c r="AN39" s="640"/>
      <c r="AO39" s="675"/>
      <c r="AQ39" s="676" t="s">
        <v>348</v>
      </c>
      <c r="AR39" s="677"/>
      <c r="AS39" s="677"/>
      <c r="AT39" s="677"/>
      <c r="AU39" s="677"/>
      <c r="AV39" s="677"/>
      <c r="AW39" s="677"/>
      <c r="AX39" s="677"/>
      <c r="AY39" s="678"/>
      <c r="AZ39" s="636">
        <v>2946</v>
      </c>
      <c r="BA39" s="637"/>
      <c r="BB39" s="637"/>
      <c r="BC39" s="637"/>
      <c r="BD39" s="655"/>
      <c r="BE39" s="655"/>
      <c r="BF39" s="679"/>
      <c r="BG39" s="669" t="s">
        <v>349</v>
      </c>
      <c r="BH39" s="670"/>
      <c r="BI39" s="670"/>
      <c r="BJ39" s="670"/>
      <c r="BK39" s="670"/>
      <c r="BL39" s="670"/>
      <c r="BM39" s="670"/>
      <c r="BN39" s="670"/>
      <c r="BO39" s="670"/>
      <c r="BP39" s="670"/>
      <c r="BQ39" s="670"/>
      <c r="BR39" s="670"/>
      <c r="BS39" s="670"/>
      <c r="BT39" s="670"/>
      <c r="BU39" s="671"/>
      <c r="BV39" s="636">
        <v>3360</v>
      </c>
      <c r="BW39" s="637"/>
      <c r="BX39" s="637"/>
      <c r="BY39" s="637"/>
      <c r="BZ39" s="637"/>
      <c r="CA39" s="637"/>
      <c r="CB39" s="680"/>
      <c r="CD39" s="669" t="s">
        <v>350</v>
      </c>
      <c r="CE39" s="670"/>
      <c r="CF39" s="670"/>
      <c r="CG39" s="670"/>
      <c r="CH39" s="670"/>
      <c r="CI39" s="670"/>
      <c r="CJ39" s="670"/>
      <c r="CK39" s="670"/>
      <c r="CL39" s="670"/>
      <c r="CM39" s="670"/>
      <c r="CN39" s="670"/>
      <c r="CO39" s="670"/>
      <c r="CP39" s="670"/>
      <c r="CQ39" s="671"/>
      <c r="CR39" s="636">
        <v>123493</v>
      </c>
      <c r="CS39" s="655"/>
      <c r="CT39" s="655"/>
      <c r="CU39" s="655"/>
      <c r="CV39" s="655"/>
      <c r="CW39" s="655"/>
      <c r="CX39" s="655"/>
      <c r="CY39" s="656"/>
      <c r="CZ39" s="639">
        <v>2.4</v>
      </c>
      <c r="DA39" s="657"/>
      <c r="DB39" s="657"/>
      <c r="DC39" s="658"/>
      <c r="DD39" s="642">
        <v>49790</v>
      </c>
      <c r="DE39" s="655"/>
      <c r="DF39" s="655"/>
      <c r="DG39" s="655"/>
      <c r="DH39" s="655"/>
      <c r="DI39" s="655"/>
      <c r="DJ39" s="655"/>
      <c r="DK39" s="656"/>
      <c r="DL39" s="642" t="s">
        <v>250</v>
      </c>
      <c r="DM39" s="655"/>
      <c r="DN39" s="655"/>
      <c r="DO39" s="655"/>
      <c r="DP39" s="655"/>
      <c r="DQ39" s="655"/>
      <c r="DR39" s="655"/>
      <c r="DS39" s="655"/>
      <c r="DT39" s="655"/>
      <c r="DU39" s="655"/>
      <c r="DV39" s="656"/>
      <c r="DW39" s="639" t="s">
        <v>176</v>
      </c>
      <c r="DX39" s="657"/>
      <c r="DY39" s="657"/>
      <c r="DZ39" s="657"/>
      <c r="EA39" s="657"/>
      <c r="EB39" s="657"/>
      <c r="EC39" s="672"/>
    </row>
    <row r="40" spans="2:133" ht="11.25" customHeight="1" x14ac:dyDescent="0.15">
      <c r="B40" s="633" t="s">
        <v>351</v>
      </c>
      <c r="C40" s="634"/>
      <c r="D40" s="634"/>
      <c r="E40" s="634"/>
      <c r="F40" s="634"/>
      <c r="G40" s="634"/>
      <c r="H40" s="634"/>
      <c r="I40" s="634"/>
      <c r="J40" s="634"/>
      <c r="K40" s="634"/>
      <c r="L40" s="634"/>
      <c r="M40" s="634"/>
      <c r="N40" s="634"/>
      <c r="O40" s="634"/>
      <c r="P40" s="634"/>
      <c r="Q40" s="635"/>
      <c r="R40" s="636" t="s">
        <v>235</v>
      </c>
      <c r="S40" s="637"/>
      <c r="T40" s="637"/>
      <c r="U40" s="637"/>
      <c r="V40" s="637"/>
      <c r="W40" s="637"/>
      <c r="X40" s="637"/>
      <c r="Y40" s="638"/>
      <c r="Z40" s="673" t="s">
        <v>235</v>
      </c>
      <c r="AA40" s="673"/>
      <c r="AB40" s="673"/>
      <c r="AC40" s="673"/>
      <c r="AD40" s="674" t="s">
        <v>235</v>
      </c>
      <c r="AE40" s="674"/>
      <c r="AF40" s="674"/>
      <c r="AG40" s="674"/>
      <c r="AH40" s="674"/>
      <c r="AI40" s="674"/>
      <c r="AJ40" s="674"/>
      <c r="AK40" s="674"/>
      <c r="AL40" s="639" t="s">
        <v>235</v>
      </c>
      <c r="AM40" s="640"/>
      <c r="AN40" s="640"/>
      <c r="AO40" s="675"/>
      <c r="AQ40" s="676" t="s">
        <v>352</v>
      </c>
      <c r="AR40" s="677"/>
      <c r="AS40" s="677"/>
      <c r="AT40" s="677"/>
      <c r="AU40" s="677"/>
      <c r="AV40" s="677"/>
      <c r="AW40" s="677"/>
      <c r="AX40" s="677"/>
      <c r="AY40" s="678"/>
      <c r="AZ40" s="636" t="s">
        <v>250</v>
      </c>
      <c r="BA40" s="637"/>
      <c r="BB40" s="637"/>
      <c r="BC40" s="637"/>
      <c r="BD40" s="655"/>
      <c r="BE40" s="655"/>
      <c r="BF40" s="679"/>
      <c r="BG40" s="681" t="s">
        <v>353</v>
      </c>
      <c r="BH40" s="682"/>
      <c r="BI40" s="682"/>
      <c r="BJ40" s="682"/>
      <c r="BK40" s="682"/>
      <c r="BL40" s="232"/>
      <c r="BM40" s="670" t="s">
        <v>354</v>
      </c>
      <c r="BN40" s="670"/>
      <c r="BO40" s="670"/>
      <c r="BP40" s="670"/>
      <c r="BQ40" s="670"/>
      <c r="BR40" s="670"/>
      <c r="BS40" s="670"/>
      <c r="BT40" s="670"/>
      <c r="BU40" s="671"/>
      <c r="BV40" s="636">
        <v>120</v>
      </c>
      <c r="BW40" s="637"/>
      <c r="BX40" s="637"/>
      <c r="BY40" s="637"/>
      <c r="BZ40" s="637"/>
      <c r="CA40" s="637"/>
      <c r="CB40" s="680"/>
      <c r="CD40" s="669" t="s">
        <v>355</v>
      </c>
      <c r="CE40" s="670"/>
      <c r="CF40" s="670"/>
      <c r="CG40" s="670"/>
      <c r="CH40" s="670"/>
      <c r="CI40" s="670"/>
      <c r="CJ40" s="670"/>
      <c r="CK40" s="670"/>
      <c r="CL40" s="670"/>
      <c r="CM40" s="670"/>
      <c r="CN40" s="670"/>
      <c r="CO40" s="670"/>
      <c r="CP40" s="670"/>
      <c r="CQ40" s="671"/>
      <c r="CR40" s="636">
        <v>1777</v>
      </c>
      <c r="CS40" s="637"/>
      <c r="CT40" s="637"/>
      <c r="CU40" s="637"/>
      <c r="CV40" s="637"/>
      <c r="CW40" s="637"/>
      <c r="CX40" s="637"/>
      <c r="CY40" s="638"/>
      <c r="CZ40" s="639">
        <v>0</v>
      </c>
      <c r="DA40" s="657"/>
      <c r="DB40" s="657"/>
      <c r="DC40" s="658"/>
      <c r="DD40" s="642">
        <v>1777</v>
      </c>
      <c r="DE40" s="637"/>
      <c r="DF40" s="637"/>
      <c r="DG40" s="637"/>
      <c r="DH40" s="637"/>
      <c r="DI40" s="637"/>
      <c r="DJ40" s="637"/>
      <c r="DK40" s="638"/>
      <c r="DL40" s="642" t="s">
        <v>235</v>
      </c>
      <c r="DM40" s="637"/>
      <c r="DN40" s="637"/>
      <c r="DO40" s="637"/>
      <c r="DP40" s="637"/>
      <c r="DQ40" s="637"/>
      <c r="DR40" s="637"/>
      <c r="DS40" s="637"/>
      <c r="DT40" s="637"/>
      <c r="DU40" s="637"/>
      <c r="DV40" s="638"/>
      <c r="DW40" s="639" t="s">
        <v>176</v>
      </c>
      <c r="DX40" s="657"/>
      <c r="DY40" s="657"/>
      <c r="DZ40" s="657"/>
      <c r="EA40" s="657"/>
      <c r="EB40" s="657"/>
      <c r="EC40" s="672"/>
    </row>
    <row r="41" spans="2:133" ht="11.25" customHeight="1" x14ac:dyDescent="0.15">
      <c r="B41" s="633" t="s">
        <v>356</v>
      </c>
      <c r="C41" s="634"/>
      <c r="D41" s="634"/>
      <c r="E41" s="634"/>
      <c r="F41" s="634"/>
      <c r="G41" s="634"/>
      <c r="H41" s="634"/>
      <c r="I41" s="634"/>
      <c r="J41" s="634"/>
      <c r="K41" s="634"/>
      <c r="L41" s="634"/>
      <c r="M41" s="634"/>
      <c r="N41" s="634"/>
      <c r="O41" s="634"/>
      <c r="P41" s="634"/>
      <c r="Q41" s="635"/>
      <c r="R41" s="636">
        <v>162000</v>
      </c>
      <c r="S41" s="637"/>
      <c r="T41" s="637"/>
      <c r="U41" s="637"/>
      <c r="V41" s="637"/>
      <c r="W41" s="637"/>
      <c r="X41" s="637"/>
      <c r="Y41" s="638"/>
      <c r="Z41" s="673">
        <v>3</v>
      </c>
      <c r="AA41" s="673"/>
      <c r="AB41" s="673"/>
      <c r="AC41" s="673"/>
      <c r="AD41" s="674" t="s">
        <v>235</v>
      </c>
      <c r="AE41" s="674"/>
      <c r="AF41" s="674"/>
      <c r="AG41" s="674"/>
      <c r="AH41" s="674"/>
      <c r="AI41" s="674"/>
      <c r="AJ41" s="674"/>
      <c r="AK41" s="674"/>
      <c r="AL41" s="639" t="s">
        <v>235</v>
      </c>
      <c r="AM41" s="640"/>
      <c r="AN41" s="640"/>
      <c r="AO41" s="675"/>
      <c r="AQ41" s="676" t="s">
        <v>357</v>
      </c>
      <c r="AR41" s="677"/>
      <c r="AS41" s="677"/>
      <c r="AT41" s="677"/>
      <c r="AU41" s="677"/>
      <c r="AV41" s="677"/>
      <c r="AW41" s="677"/>
      <c r="AX41" s="677"/>
      <c r="AY41" s="678"/>
      <c r="AZ41" s="636">
        <v>88782</v>
      </c>
      <c r="BA41" s="637"/>
      <c r="BB41" s="637"/>
      <c r="BC41" s="637"/>
      <c r="BD41" s="655"/>
      <c r="BE41" s="655"/>
      <c r="BF41" s="679"/>
      <c r="BG41" s="681"/>
      <c r="BH41" s="682"/>
      <c r="BI41" s="682"/>
      <c r="BJ41" s="682"/>
      <c r="BK41" s="682"/>
      <c r="BL41" s="232"/>
      <c r="BM41" s="670" t="s">
        <v>358</v>
      </c>
      <c r="BN41" s="670"/>
      <c r="BO41" s="670"/>
      <c r="BP41" s="670"/>
      <c r="BQ41" s="670"/>
      <c r="BR41" s="670"/>
      <c r="BS41" s="670"/>
      <c r="BT41" s="670"/>
      <c r="BU41" s="671"/>
      <c r="BV41" s="636" t="s">
        <v>235</v>
      </c>
      <c r="BW41" s="637"/>
      <c r="BX41" s="637"/>
      <c r="BY41" s="637"/>
      <c r="BZ41" s="637"/>
      <c r="CA41" s="637"/>
      <c r="CB41" s="680"/>
      <c r="CD41" s="669" t="s">
        <v>359</v>
      </c>
      <c r="CE41" s="670"/>
      <c r="CF41" s="670"/>
      <c r="CG41" s="670"/>
      <c r="CH41" s="670"/>
      <c r="CI41" s="670"/>
      <c r="CJ41" s="670"/>
      <c r="CK41" s="670"/>
      <c r="CL41" s="670"/>
      <c r="CM41" s="670"/>
      <c r="CN41" s="670"/>
      <c r="CO41" s="670"/>
      <c r="CP41" s="670"/>
      <c r="CQ41" s="671"/>
      <c r="CR41" s="636" t="s">
        <v>250</v>
      </c>
      <c r="CS41" s="655"/>
      <c r="CT41" s="655"/>
      <c r="CU41" s="655"/>
      <c r="CV41" s="655"/>
      <c r="CW41" s="655"/>
      <c r="CX41" s="655"/>
      <c r="CY41" s="656"/>
      <c r="CZ41" s="639" t="s">
        <v>235</v>
      </c>
      <c r="DA41" s="657"/>
      <c r="DB41" s="657"/>
      <c r="DC41" s="658"/>
      <c r="DD41" s="642" t="s">
        <v>235</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360</v>
      </c>
      <c r="C42" s="618"/>
      <c r="D42" s="618"/>
      <c r="E42" s="618"/>
      <c r="F42" s="618"/>
      <c r="G42" s="618"/>
      <c r="H42" s="618"/>
      <c r="I42" s="618"/>
      <c r="J42" s="618"/>
      <c r="K42" s="618"/>
      <c r="L42" s="618"/>
      <c r="M42" s="618"/>
      <c r="N42" s="618"/>
      <c r="O42" s="618"/>
      <c r="P42" s="618"/>
      <c r="Q42" s="619"/>
      <c r="R42" s="620">
        <v>5423698</v>
      </c>
      <c r="S42" s="659"/>
      <c r="T42" s="659"/>
      <c r="U42" s="659"/>
      <c r="V42" s="659"/>
      <c r="W42" s="659"/>
      <c r="X42" s="659"/>
      <c r="Y42" s="661"/>
      <c r="Z42" s="662">
        <v>100</v>
      </c>
      <c r="AA42" s="662"/>
      <c r="AB42" s="662"/>
      <c r="AC42" s="662"/>
      <c r="AD42" s="663">
        <v>3445592</v>
      </c>
      <c r="AE42" s="663"/>
      <c r="AF42" s="663"/>
      <c r="AG42" s="663"/>
      <c r="AH42" s="663"/>
      <c r="AI42" s="663"/>
      <c r="AJ42" s="663"/>
      <c r="AK42" s="663"/>
      <c r="AL42" s="623">
        <v>100</v>
      </c>
      <c r="AM42" s="664"/>
      <c r="AN42" s="664"/>
      <c r="AO42" s="665"/>
      <c r="AQ42" s="666" t="s">
        <v>361</v>
      </c>
      <c r="AR42" s="667"/>
      <c r="AS42" s="667"/>
      <c r="AT42" s="667"/>
      <c r="AU42" s="667"/>
      <c r="AV42" s="667"/>
      <c r="AW42" s="667"/>
      <c r="AX42" s="667"/>
      <c r="AY42" s="668"/>
      <c r="AZ42" s="620">
        <v>359454</v>
      </c>
      <c r="BA42" s="659"/>
      <c r="BB42" s="659"/>
      <c r="BC42" s="659"/>
      <c r="BD42" s="621"/>
      <c r="BE42" s="621"/>
      <c r="BF42" s="685"/>
      <c r="BG42" s="683"/>
      <c r="BH42" s="684"/>
      <c r="BI42" s="684"/>
      <c r="BJ42" s="684"/>
      <c r="BK42" s="684"/>
      <c r="BL42" s="233"/>
      <c r="BM42" s="686" t="s">
        <v>362</v>
      </c>
      <c r="BN42" s="686"/>
      <c r="BO42" s="686"/>
      <c r="BP42" s="686"/>
      <c r="BQ42" s="686"/>
      <c r="BR42" s="686"/>
      <c r="BS42" s="686"/>
      <c r="BT42" s="686"/>
      <c r="BU42" s="687"/>
      <c r="BV42" s="620">
        <v>282</v>
      </c>
      <c r="BW42" s="659"/>
      <c r="BX42" s="659"/>
      <c r="BY42" s="659"/>
      <c r="BZ42" s="659"/>
      <c r="CA42" s="659"/>
      <c r="CB42" s="660"/>
      <c r="CD42" s="633" t="s">
        <v>363</v>
      </c>
      <c r="CE42" s="634"/>
      <c r="CF42" s="634"/>
      <c r="CG42" s="634"/>
      <c r="CH42" s="634"/>
      <c r="CI42" s="634"/>
      <c r="CJ42" s="634"/>
      <c r="CK42" s="634"/>
      <c r="CL42" s="634"/>
      <c r="CM42" s="634"/>
      <c r="CN42" s="634"/>
      <c r="CO42" s="634"/>
      <c r="CP42" s="634"/>
      <c r="CQ42" s="635"/>
      <c r="CR42" s="636">
        <v>880426</v>
      </c>
      <c r="CS42" s="637"/>
      <c r="CT42" s="637"/>
      <c r="CU42" s="637"/>
      <c r="CV42" s="637"/>
      <c r="CW42" s="637"/>
      <c r="CX42" s="637"/>
      <c r="CY42" s="638"/>
      <c r="CZ42" s="639">
        <v>17</v>
      </c>
      <c r="DA42" s="640"/>
      <c r="DB42" s="640"/>
      <c r="DC42" s="641"/>
      <c r="DD42" s="642">
        <v>530020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234"/>
      <c r="BW43" s="234"/>
      <c r="BX43" s="234"/>
      <c r="BY43" s="234"/>
      <c r="BZ43" s="234"/>
      <c r="CA43" s="234"/>
      <c r="CB43" s="234"/>
      <c r="CD43" s="633" t="s">
        <v>364</v>
      </c>
      <c r="CE43" s="634"/>
      <c r="CF43" s="634"/>
      <c r="CG43" s="634"/>
      <c r="CH43" s="634"/>
      <c r="CI43" s="634"/>
      <c r="CJ43" s="634"/>
      <c r="CK43" s="634"/>
      <c r="CL43" s="634"/>
      <c r="CM43" s="634"/>
      <c r="CN43" s="634"/>
      <c r="CO43" s="634"/>
      <c r="CP43" s="634"/>
      <c r="CQ43" s="635"/>
      <c r="CR43" s="636">
        <v>27078</v>
      </c>
      <c r="CS43" s="655"/>
      <c r="CT43" s="655"/>
      <c r="CU43" s="655"/>
      <c r="CV43" s="655"/>
      <c r="CW43" s="655"/>
      <c r="CX43" s="655"/>
      <c r="CY43" s="656"/>
      <c r="CZ43" s="639">
        <v>0.5</v>
      </c>
      <c r="DA43" s="657"/>
      <c r="DB43" s="657"/>
      <c r="DC43" s="658"/>
      <c r="DD43" s="642">
        <v>27078</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312</v>
      </c>
      <c r="CE44" s="650"/>
      <c r="CF44" s="633" t="s">
        <v>365</v>
      </c>
      <c r="CG44" s="634"/>
      <c r="CH44" s="634"/>
      <c r="CI44" s="634"/>
      <c r="CJ44" s="634"/>
      <c r="CK44" s="634"/>
      <c r="CL44" s="634"/>
      <c r="CM44" s="634"/>
      <c r="CN44" s="634"/>
      <c r="CO44" s="634"/>
      <c r="CP44" s="634"/>
      <c r="CQ44" s="635"/>
      <c r="CR44" s="636">
        <v>839398</v>
      </c>
      <c r="CS44" s="637"/>
      <c r="CT44" s="637"/>
      <c r="CU44" s="637"/>
      <c r="CV44" s="637"/>
      <c r="CW44" s="637"/>
      <c r="CX44" s="637"/>
      <c r="CY44" s="638"/>
      <c r="CZ44" s="639">
        <v>16.2</v>
      </c>
      <c r="DA44" s="640"/>
      <c r="DB44" s="640"/>
      <c r="DC44" s="641"/>
      <c r="DD44" s="642">
        <v>499767</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366</v>
      </c>
      <c r="CG45" s="634"/>
      <c r="CH45" s="634"/>
      <c r="CI45" s="634"/>
      <c r="CJ45" s="634"/>
      <c r="CK45" s="634"/>
      <c r="CL45" s="634"/>
      <c r="CM45" s="634"/>
      <c r="CN45" s="634"/>
      <c r="CO45" s="634"/>
      <c r="CP45" s="634"/>
      <c r="CQ45" s="635"/>
      <c r="CR45" s="636">
        <v>315610</v>
      </c>
      <c r="CS45" s="655"/>
      <c r="CT45" s="655"/>
      <c r="CU45" s="655"/>
      <c r="CV45" s="655"/>
      <c r="CW45" s="655"/>
      <c r="CX45" s="655"/>
      <c r="CY45" s="656"/>
      <c r="CZ45" s="639">
        <v>6.1</v>
      </c>
      <c r="DA45" s="657"/>
      <c r="DB45" s="657"/>
      <c r="DC45" s="658"/>
      <c r="DD45" s="642">
        <v>136920</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226" t="s">
        <v>367</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51"/>
      <c r="CE46" s="652"/>
      <c r="CF46" s="633" t="s">
        <v>368</v>
      </c>
      <c r="CG46" s="634"/>
      <c r="CH46" s="634"/>
      <c r="CI46" s="634"/>
      <c r="CJ46" s="634"/>
      <c r="CK46" s="634"/>
      <c r="CL46" s="634"/>
      <c r="CM46" s="634"/>
      <c r="CN46" s="634"/>
      <c r="CO46" s="634"/>
      <c r="CP46" s="634"/>
      <c r="CQ46" s="635"/>
      <c r="CR46" s="636">
        <v>497256</v>
      </c>
      <c r="CS46" s="637"/>
      <c r="CT46" s="637"/>
      <c r="CU46" s="637"/>
      <c r="CV46" s="637"/>
      <c r="CW46" s="637"/>
      <c r="CX46" s="637"/>
      <c r="CY46" s="638"/>
      <c r="CZ46" s="639">
        <v>9.6</v>
      </c>
      <c r="DA46" s="640"/>
      <c r="DB46" s="640"/>
      <c r="DC46" s="641"/>
      <c r="DD46" s="642">
        <v>336315</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236" t="s">
        <v>369</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1"/>
      <c r="CE47" s="652"/>
      <c r="CF47" s="633" t="s">
        <v>370</v>
      </c>
      <c r="CG47" s="634"/>
      <c r="CH47" s="634"/>
      <c r="CI47" s="634"/>
      <c r="CJ47" s="634"/>
      <c r="CK47" s="634"/>
      <c r="CL47" s="634"/>
      <c r="CM47" s="634"/>
      <c r="CN47" s="634"/>
      <c r="CO47" s="634"/>
      <c r="CP47" s="634"/>
      <c r="CQ47" s="635"/>
      <c r="CR47" s="636">
        <v>41028</v>
      </c>
      <c r="CS47" s="655"/>
      <c r="CT47" s="655"/>
      <c r="CU47" s="655"/>
      <c r="CV47" s="655"/>
      <c r="CW47" s="655"/>
      <c r="CX47" s="655"/>
      <c r="CY47" s="656"/>
      <c r="CZ47" s="639">
        <v>0.8</v>
      </c>
      <c r="DA47" s="657"/>
      <c r="DB47" s="657"/>
      <c r="DC47" s="658"/>
      <c r="DD47" s="642">
        <v>30253</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237" t="s">
        <v>371</v>
      </c>
      <c r="CD48" s="653"/>
      <c r="CE48" s="654"/>
      <c r="CF48" s="633" t="s">
        <v>372</v>
      </c>
      <c r="CG48" s="634"/>
      <c r="CH48" s="634"/>
      <c r="CI48" s="634"/>
      <c r="CJ48" s="634"/>
      <c r="CK48" s="634"/>
      <c r="CL48" s="634"/>
      <c r="CM48" s="634"/>
      <c r="CN48" s="634"/>
      <c r="CO48" s="634"/>
      <c r="CP48" s="634"/>
      <c r="CQ48" s="635"/>
      <c r="CR48" s="636" t="s">
        <v>250</v>
      </c>
      <c r="CS48" s="637"/>
      <c r="CT48" s="637"/>
      <c r="CU48" s="637"/>
      <c r="CV48" s="637"/>
      <c r="CW48" s="637"/>
      <c r="CX48" s="637"/>
      <c r="CY48" s="638"/>
      <c r="CZ48" s="639" t="s">
        <v>250</v>
      </c>
      <c r="DA48" s="640"/>
      <c r="DB48" s="640"/>
      <c r="DC48" s="641"/>
      <c r="DD48" s="642" t="s">
        <v>235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373</v>
      </c>
      <c r="CE49" s="618"/>
      <c r="CF49" s="618"/>
      <c r="CG49" s="618"/>
      <c r="CH49" s="618"/>
      <c r="CI49" s="618"/>
      <c r="CJ49" s="618"/>
      <c r="CK49" s="618"/>
      <c r="CL49" s="618"/>
      <c r="CM49" s="618"/>
      <c r="CN49" s="618"/>
      <c r="CO49" s="618"/>
      <c r="CP49" s="618"/>
      <c r="CQ49" s="619"/>
      <c r="CR49" s="620">
        <v>5170111</v>
      </c>
      <c r="CS49" s="621"/>
      <c r="CT49" s="621"/>
      <c r="CU49" s="621"/>
      <c r="CV49" s="621"/>
      <c r="CW49" s="621"/>
      <c r="CX49" s="621"/>
      <c r="CY49" s="622"/>
      <c r="CZ49" s="623">
        <v>100</v>
      </c>
      <c r="DA49" s="624"/>
      <c r="DB49" s="624"/>
      <c r="DC49" s="625"/>
      <c r="DD49" s="626">
        <v>3848706</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O2CyWSPH5zw5NdObuIKeNLIzaVA3S1CkE8qqw42MwVxt0TywOlUWlsXDT5Jcmjr8B/yCmvTuiJQks8sJ1K3K/g==" saltValue="BdzabVUMNX1FLm2dd31DN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K25" zoomScale="70" zoomScaleNormal="25" zoomScaleSheetLayoutView="70" workbookViewId="0">
      <selection activeCell="AP34" sqref="AP34:AT34"/>
    </sheetView>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374</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61" t="s">
        <v>375</v>
      </c>
      <c r="DK2" s="1162"/>
      <c r="DL2" s="1162"/>
      <c r="DM2" s="1162"/>
      <c r="DN2" s="1162"/>
      <c r="DO2" s="1163"/>
      <c r="DP2" s="246"/>
      <c r="DQ2" s="1161" t="s">
        <v>376</v>
      </c>
      <c r="DR2" s="1162"/>
      <c r="DS2" s="1162"/>
      <c r="DT2" s="1162"/>
      <c r="DU2" s="1162"/>
      <c r="DV2" s="1162"/>
      <c r="DW2" s="1162"/>
      <c r="DX2" s="1162"/>
      <c r="DY2" s="1162"/>
      <c r="DZ2" s="1163"/>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1114" t="s">
        <v>377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49"/>
      <c r="BA4" s="249"/>
      <c r="BB4" s="249"/>
      <c r="BC4" s="249"/>
      <c r="BD4" s="249"/>
      <c r="BE4" s="250"/>
      <c r="BF4" s="250"/>
      <c r="BG4" s="250"/>
      <c r="BH4" s="250"/>
      <c r="BI4" s="250"/>
      <c r="BJ4" s="250"/>
      <c r="BK4" s="250"/>
      <c r="BL4" s="250"/>
      <c r="BM4" s="250"/>
      <c r="BN4" s="250"/>
      <c r="BO4" s="250"/>
      <c r="BP4" s="250"/>
      <c r="BQ4" s="249" t="s">
        <v>378</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1046" t="s">
        <v>379</v>
      </c>
      <c r="B5" s="1047"/>
      <c r="C5" s="1047"/>
      <c r="D5" s="1047"/>
      <c r="E5" s="1047"/>
      <c r="F5" s="1047"/>
      <c r="G5" s="1047"/>
      <c r="H5" s="1047"/>
      <c r="I5" s="1047"/>
      <c r="J5" s="1047"/>
      <c r="K5" s="1047"/>
      <c r="L5" s="1047"/>
      <c r="M5" s="1047"/>
      <c r="N5" s="1047"/>
      <c r="O5" s="1047"/>
      <c r="P5" s="1048"/>
      <c r="Q5" s="1052" t="s">
        <v>380</v>
      </c>
      <c r="R5" s="1053"/>
      <c r="S5" s="1053"/>
      <c r="T5" s="1053"/>
      <c r="U5" s="1054"/>
      <c r="V5" s="1052" t="s">
        <v>381</v>
      </c>
      <c r="W5" s="1053"/>
      <c r="X5" s="1053"/>
      <c r="Y5" s="1053"/>
      <c r="Z5" s="1054"/>
      <c r="AA5" s="1052" t="s">
        <v>382</v>
      </c>
      <c r="AB5" s="1053"/>
      <c r="AC5" s="1053"/>
      <c r="AD5" s="1053"/>
      <c r="AE5" s="1053"/>
      <c r="AF5" s="1164" t="s">
        <v>383</v>
      </c>
      <c r="AG5" s="1053"/>
      <c r="AH5" s="1053"/>
      <c r="AI5" s="1053"/>
      <c r="AJ5" s="1068"/>
      <c r="AK5" s="1053" t="s">
        <v>384</v>
      </c>
      <c r="AL5" s="1053"/>
      <c r="AM5" s="1053"/>
      <c r="AN5" s="1053"/>
      <c r="AO5" s="1054"/>
      <c r="AP5" s="1052" t="s">
        <v>385</v>
      </c>
      <c r="AQ5" s="1053"/>
      <c r="AR5" s="1053"/>
      <c r="AS5" s="1053"/>
      <c r="AT5" s="1054"/>
      <c r="AU5" s="1052" t="s">
        <v>386</v>
      </c>
      <c r="AV5" s="1053"/>
      <c r="AW5" s="1053"/>
      <c r="AX5" s="1053"/>
      <c r="AY5" s="1068"/>
      <c r="AZ5" s="253"/>
      <c r="BA5" s="253"/>
      <c r="BB5" s="253"/>
      <c r="BC5" s="253"/>
      <c r="BD5" s="253"/>
      <c r="BE5" s="254"/>
      <c r="BF5" s="254"/>
      <c r="BG5" s="254"/>
      <c r="BH5" s="254"/>
      <c r="BI5" s="254"/>
      <c r="BJ5" s="254"/>
      <c r="BK5" s="254"/>
      <c r="BL5" s="254"/>
      <c r="BM5" s="254"/>
      <c r="BN5" s="254"/>
      <c r="BO5" s="254"/>
      <c r="BP5" s="254"/>
      <c r="BQ5" s="1046" t="s">
        <v>387</v>
      </c>
      <c r="BR5" s="1047"/>
      <c r="BS5" s="1047"/>
      <c r="BT5" s="1047"/>
      <c r="BU5" s="1047"/>
      <c r="BV5" s="1047"/>
      <c r="BW5" s="1047"/>
      <c r="BX5" s="1047"/>
      <c r="BY5" s="1047"/>
      <c r="BZ5" s="1047"/>
      <c r="CA5" s="1047"/>
      <c r="CB5" s="1047"/>
      <c r="CC5" s="1047"/>
      <c r="CD5" s="1047"/>
      <c r="CE5" s="1047"/>
      <c r="CF5" s="1047"/>
      <c r="CG5" s="1048"/>
      <c r="CH5" s="1052" t="s">
        <v>388</v>
      </c>
      <c r="CI5" s="1053"/>
      <c r="CJ5" s="1053"/>
      <c r="CK5" s="1053"/>
      <c r="CL5" s="1054"/>
      <c r="CM5" s="1052" t="s">
        <v>389</v>
      </c>
      <c r="CN5" s="1053"/>
      <c r="CO5" s="1053"/>
      <c r="CP5" s="1053"/>
      <c r="CQ5" s="1054"/>
      <c r="CR5" s="1052" t="s">
        <v>390</v>
      </c>
      <c r="CS5" s="1053"/>
      <c r="CT5" s="1053"/>
      <c r="CU5" s="1053"/>
      <c r="CV5" s="1054"/>
      <c r="CW5" s="1052" t="s">
        <v>391</v>
      </c>
      <c r="CX5" s="1053"/>
      <c r="CY5" s="1053"/>
      <c r="CZ5" s="1053"/>
      <c r="DA5" s="1054"/>
      <c r="DB5" s="1052" t="s">
        <v>392</v>
      </c>
      <c r="DC5" s="1053"/>
      <c r="DD5" s="1053"/>
      <c r="DE5" s="1053"/>
      <c r="DF5" s="1054"/>
      <c r="DG5" s="1149" t="s">
        <v>393</v>
      </c>
      <c r="DH5" s="1150"/>
      <c r="DI5" s="1150"/>
      <c r="DJ5" s="1150"/>
      <c r="DK5" s="1151"/>
      <c r="DL5" s="1149" t="s">
        <v>394</v>
      </c>
      <c r="DM5" s="1150"/>
      <c r="DN5" s="1150"/>
      <c r="DO5" s="1150"/>
      <c r="DP5" s="1151"/>
      <c r="DQ5" s="1052" t="s">
        <v>395</v>
      </c>
      <c r="DR5" s="1053"/>
      <c r="DS5" s="1053"/>
      <c r="DT5" s="1053"/>
      <c r="DU5" s="1054"/>
      <c r="DV5" s="1052" t="s">
        <v>386</v>
      </c>
      <c r="DW5" s="1053"/>
      <c r="DX5" s="1053"/>
      <c r="DY5" s="1053"/>
      <c r="DZ5" s="1068"/>
      <c r="EA5" s="251"/>
    </row>
    <row r="6" spans="1:131" s="252"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49"/>
      <c r="BA6" s="249"/>
      <c r="BB6" s="249"/>
      <c r="BC6" s="249"/>
      <c r="BD6" s="249"/>
      <c r="BE6" s="250"/>
      <c r="BF6" s="250"/>
      <c r="BG6" s="250"/>
      <c r="BH6" s="250"/>
      <c r="BI6" s="250"/>
      <c r="BJ6" s="250"/>
      <c r="BK6" s="250"/>
      <c r="BL6" s="250"/>
      <c r="BM6" s="250"/>
      <c r="BN6" s="250"/>
      <c r="BO6" s="250"/>
      <c r="BP6" s="250"/>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1"/>
    </row>
    <row r="7" spans="1:131" s="252" customFormat="1" ht="26.25" customHeight="1" thickTop="1" x14ac:dyDescent="0.15">
      <c r="A7" s="255">
        <v>1</v>
      </c>
      <c r="B7" s="1101" t="s">
        <v>396</v>
      </c>
      <c r="C7" s="1102"/>
      <c r="D7" s="1102"/>
      <c r="E7" s="1102"/>
      <c r="F7" s="1102"/>
      <c r="G7" s="1102"/>
      <c r="H7" s="1102"/>
      <c r="I7" s="1102"/>
      <c r="J7" s="1102"/>
      <c r="K7" s="1102"/>
      <c r="L7" s="1102"/>
      <c r="M7" s="1102"/>
      <c r="N7" s="1102"/>
      <c r="O7" s="1102"/>
      <c r="P7" s="1103"/>
      <c r="Q7" s="1155">
        <v>5426</v>
      </c>
      <c r="R7" s="1156"/>
      <c r="S7" s="1156"/>
      <c r="T7" s="1156"/>
      <c r="U7" s="1156"/>
      <c r="V7" s="1156">
        <v>5172</v>
      </c>
      <c r="W7" s="1156"/>
      <c r="X7" s="1156"/>
      <c r="Y7" s="1156"/>
      <c r="Z7" s="1156"/>
      <c r="AA7" s="1156">
        <v>254</v>
      </c>
      <c r="AB7" s="1156"/>
      <c r="AC7" s="1156"/>
      <c r="AD7" s="1156"/>
      <c r="AE7" s="1157"/>
      <c r="AF7" s="1158">
        <v>178</v>
      </c>
      <c r="AG7" s="1159"/>
      <c r="AH7" s="1159"/>
      <c r="AI7" s="1159"/>
      <c r="AJ7" s="1160"/>
      <c r="AK7" s="1142">
        <v>189</v>
      </c>
      <c r="AL7" s="1143"/>
      <c r="AM7" s="1143"/>
      <c r="AN7" s="1143"/>
      <c r="AO7" s="1143"/>
      <c r="AP7" s="1143">
        <v>5086</v>
      </c>
      <c r="AQ7" s="1143"/>
      <c r="AR7" s="1143"/>
      <c r="AS7" s="1143"/>
      <c r="AT7" s="1143"/>
      <c r="AU7" s="1144"/>
      <c r="AV7" s="1144"/>
      <c r="AW7" s="1144"/>
      <c r="AX7" s="1144"/>
      <c r="AY7" s="1145"/>
      <c r="AZ7" s="249"/>
      <c r="BA7" s="249"/>
      <c r="BB7" s="249"/>
      <c r="BC7" s="249"/>
      <c r="BD7" s="249"/>
      <c r="BE7" s="250"/>
      <c r="BF7" s="250"/>
      <c r="BG7" s="250"/>
      <c r="BH7" s="250"/>
      <c r="BI7" s="250"/>
      <c r="BJ7" s="250"/>
      <c r="BK7" s="250"/>
      <c r="BL7" s="250"/>
      <c r="BM7" s="250"/>
      <c r="BN7" s="250"/>
      <c r="BO7" s="250"/>
      <c r="BP7" s="250"/>
      <c r="BQ7" s="256">
        <v>1</v>
      </c>
      <c r="BR7" s="257"/>
      <c r="BS7" s="1146" t="s">
        <v>597</v>
      </c>
      <c r="BT7" s="1147"/>
      <c r="BU7" s="1147"/>
      <c r="BV7" s="1147"/>
      <c r="BW7" s="1147"/>
      <c r="BX7" s="1147"/>
      <c r="BY7" s="1147"/>
      <c r="BZ7" s="1147"/>
      <c r="CA7" s="1147"/>
      <c r="CB7" s="1147"/>
      <c r="CC7" s="1147"/>
      <c r="CD7" s="1147"/>
      <c r="CE7" s="1147"/>
      <c r="CF7" s="1147"/>
      <c r="CG7" s="1148"/>
      <c r="CH7" s="1139">
        <v>-16</v>
      </c>
      <c r="CI7" s="1140"/>
      <c r="CJ7" s="1140"/>
      <c r="CK7" s="1140"/>
      <c r="CL7" s="1141"/>
      <c r="CM7" s="1139">
        <v>145</v>
      </c>
      <c r="CN7" s="1140"/>
      <c r="CO7" s="1140"/>
      <c r="CP7" s="1140"/>
      <c r="CQ7" s="1141"/>
      <c r="CR7" s="1139">
        <v>50</v>
      </c>
      <c r="CS7" s="1140"/>
      <c r="CT7" s="1140"/>
      <c r="CU7" s="1140"/>
      <c r="CV7" s="1141"/>
      <c r="CW7" s="1139">
        <v>11</v>
      </c>
      <c r="CX7" s="1140"/>
      <c r="CY7" s="1140"/>
      <c r="CZ7" s="1140"/>
      <c r="DA7" s="1141"/>
      <c r="DB7" s="1139" t="s">
        <v>519</v>
      </c>
      <c r="DC7" s="1140"/>
      <c r="DD7" s="1140"/>
      <c r="DE7" s="1140"/>
      <c r="DF7" s="1141"/>
      <c r="DG7" s="1139" t="s">
        <v>519</v>
      </c>
      <c r="DH7" s="1140"/>
      <c r="DI7" s="1140"/>
      <c r="DJ7" s="1140"/>
      <c r="DK7" s="1141"/>
      <c r="DL7" s="1139" t="s">
        <v>519</v>
      </c>
      <c r="DM7" s="1140"/>
      <c r="DN7" s="1140"/>
      <c r="DO7" s="1140"/>
      <c r="DP7" s="1141"/>
      <c r="DQ7" s="1139" t="s">
        <v>519</v>
      </c>
      <c r="DR7" s="1140"/>
      <c r="DS7" s="1140"/>
      <c r="DT7" s="1140"/>
      <c r="DU7" s="1141"/>
      <c r="DV7" s="1166"/>
      <c r="DW7" s="1167"/>
      <c r="DX7" s="1167"/>
      <c r="DY7" s="1167"/>
      <c r="DZ7" s="1168"/>
      <c r="EA7" s="251"/>
    </row>
    <row r="8" spans="1:131" s="252" customFormat="1" ht="26.25" customHeight="1" x14ac:dyDescent="0.15">
      <c r="A8" s="258">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49"/>
      <c r="BA8" s="249"/>
      <c r="BB8" s="249"/>
      <c r="BC8" s="249"/>
      <c r="BD8" s="249"/>
      <c r="BE8" s="250"/>
      <c r="BF8" s="250"/>
      <c r="BG8" s="250"/>
      <c r="BH8" s="250"/>
      <c r="BI8" s="250"/>
      <c r="BJ8" s="250"/>
      <c r="BK8" s="250"/>
      <c r="BL8" s="250"/>
      <c r="BM8" s="250"/>
      <c r="BN8" s="250"/>
      <c r="BO8" s="250"/>
      <c r="BP8" s="250"/>
      <c r="BQ8" s="259">
        <v>2</v>
      </c>
      <c r="BR8" s="260"/>
      <c r="BS8" s="1065" t="s">
        <v>598</v>
      </c>
      <c r="BT8" s="1066"/>
      <c r="BU8" s="1066"/>
      <c r="BV8" s="1066"/>
      <c r="BW8" s="1066"/>
      <c r="BX8" s="1066"/>
      <c r="BY8" s="1066"/>
      <c r="BZ8" s="1066"/>
      <c r="CA8" s="1066"/>
      <c r="CB8" s="1066"/>
      <c r="CC8" s="1066"/>
      <c r="CD8" s="1066"/>
      <c r="CE8" s="1066"/>
      <c r="CF8" s="1066"/>
      <c r="CG8" s="1067"/>
      <c r="CH8" s="1040">
        <v>0</v>
      </c>
      <c r="CI8" s="1041"/>
      <c r="CJ8" s="1041"/>
      <c r="CK8" s="1041"/>
      <c r="CL8" s="1042"/>
      <c r="CM8" s="1040">
        <v>66</v>
      </c>
      <c r="CN8" s="1041"/>
      <c r="CO8" s="1041"/>
      <c r="CP8" s="1041"/>
      <c r="CQ8" s="1042"/>
      <c r="CR8" s="1040">
        <v>65</v>
      </c>
      <c r="CS8" s="1041"/>
      <c r="CT8" s="1041"/>
      <c r="CU8" s="1041"/>
      <c r="CV8" s="1042"/>
      <c r="CW8" s="1040">
        <v>1</v>
      </c>
      <c r="CX8" s="1041"/>
      <c r="CY8" s="1041"/>
      <c r="CZ8" s="1041"/>
      <c r="DA8" s="1042"/>
      <c r="DB8" s="1040" t="s">
        <v>519</v>
      </c>
      <c r="DC8" s="1041"/>
      <c r="DD8" s="1041"/>
      <c r="DE8" s="1041"/>
      <c r="DF8" s="1042"/>
      <c r="DG8" s="1040" t="s">
        <v>519</v>
      </c>
      <c r="DH8" s="1041"/>
      <c r="DI8" s="1041"/>
      <c r="DJ8" s="1041"/>
      <c r="DK8" s="1042"/>
      <c r="DL8" s="1040" t="s">
        <v>519</v>
      </c>
      <c r="DM8" s="1041"/>
      <c r="DN8" s="1041"/>
      <c r="DO8" s="1041"/>
      <c r="DP8" s="1042"/>
      <c r="DQ8" s="1040" t="s">
        <v>519</v>
      </c>
      <c r="DR8" s="1041"/>
      <c r="DS8" s="1041"/>
      <c r="DT8" s="1041"/>
      <c r="DU8" s="1042"/>
      <c r="DV8" s="1043"/>
      <c r="DW8" s="1044"/>
      <c r="DX8" s="1044"/>
      <c r="DY8" s="1044"/>
      <c r="DZ8" s="1045"/>
      <c r="EA8" s="251"/>
    </row>
    <row r="9" spans="1:131" s="252" customFormat="1" ht="26.25" customHeight="1" x14ac:dyDescent="0.15">
      <c r="A9" s="258">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49"/>
      <c r="BA9" s="249"/>
      <c r="BB9" s="249"/>
      <c r="BC9" s="249"/>
      <c r="BD9" s="249"/>
      <c r="BE9" s="250"/>
      <c r="BF9" s="250"/>
      <c r="BG9" s="250"/>
      <c r="BH9" s="250"/>
      <c r="BI9" s="250"/>
      <c r="BJ9" s="250"/>
      <c r="BK9" s="250"/>
      <c r="BL9" s="250"/>
      <c r="BM9" s="250"/>
      <c r="BN9" s="250"/>
      <c r="BO9" s="250"/>
      <c r="BP9" s="250"/>
      <c r="BQ9" s="259">
        <v>3</v>
      </c>
      <c r="BR9" s="260" t="s">
        <v>600</v>
      </c>
      <c r="BS9" s="1065" t="s">
        <v>599</v>
      </c>
      <c r="BT9" s="1066"/>
      <c r="BU9" s="1066"/>
      <c r="BV9" s="1066"/>
      <c r="BW9" s="1066"/>
      <c r="BX9" s="1066"/>
      <c r="BY9" s="1066"/>
      <c r="BZ9" s="1066"/>
      <c r="CA9" s="1066"/>
      <c r="CB9" s="1066"/>
      <c r="CC9" s="1066"/>
      <c r="CD9" s="1066"/>
      <c r="CE9" s="1066"/>
      <c r="CF9" s="1066"/>
      <c r="CG9" s="1067"/>
      <c r="CH9" s="1040">
        <v>-3</v>
      </c>
      <c r="CI9" s="1041"/>
      <c r="CJ9" s="1041"/>
      <c r="CK9" s="1041"/>
      <c r="CL9" s="1042"/>
      <c r="CM9" s="1040">
        <v>53</v>
      </c>
      <c r="CN9" s="1041"/>
      <c r="CO9" s="1041"/>
      <c r="CP9" s="1041"/>
      <c r="CQ9" s="1042"/>
      <c r="CR9" s="1040">
        <v>2</v>
      </c>
      <c r="CS9" s="1041"/>
      <c r="CT9" s="1041"/>
      <c r="CU9" s="1041"/>
      <c r="CV9" s="1042"/>
      <c r="CW9" s="1040" t="s">
        <v>519</v>
      </c>
      <c r="CX9" s="1041"/>
      <c r="CY9" s="1041"/>
      <c r="CZ9" s="1041"/>
      <c r="DA9" s="1042"/>
      <c r="DB9" s="1040" t="s">
        <v>519</v>
      </c>
      <c r="DC9" s="1041"/>
      <c r="DD9" s="1041"/>
      <c r="DE9" s="1041"/>
      <c r="DF9" s="1042"/>
      <c r="DG9" s="1040">
        <v>20</v>
      </c>
      <c r="DH9" s="1041"/>
      <c r="DI9" s="1041"/>
      <c r="DJ9" s="1041"/>
      <c r="DK9" s="1042"/>
      <c r="DL9" s="1040" t="s">
        <v>519</v>
      </c>
      <c r="DM9" s="1041"/>
      <c r="DN9" s="1041"/>
      <c r="DO9" s="1041"/>
      <c r="DP9" s="1042"/>
      <c r="DQ9" s="1040" t="s">
        <v>519</v>
      </c>
      <c r="DR9" s="1041"/>
      <c r="DS9" s="1041"/>
      <c r="DT9" s="1041"/>
      <c r="DU9" s="1042"/>
      <c r="DV9" s="1043"/>
      <c r="DW9" s="1044"/>
      <c r="DX9" s="1044"/>
      <c r="DY9" s="1044"/>
      <c r="DZ9" s="1045"/>
      <c r="EA9" s="251"/>
    </row>
    <row r="10" spans="1:131" s="252" customFormat="1" ht="26.25" customHeight="1" x14ac:dyDescent="0.15">
      <c r="A10" s="258">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49"/>
      <c r="BA10" s="249"/>
      <c r="BB10" s="249"/>
      <c r="BC10" s="249"/>
      <c r="BD10" s="249"/>
      <c r="BE10" s="250"/>
      <c r="BF10" s="250"/>
      <c r="BG10" s="250"/>
      <c r="BH10" s="250"/>
      <c r="BI10" s="250"/>
      <c r="BJ10" s="250"/>
      <c r="BK10" s="250"/>
      <c r="BL10" s="250"/>
      <c r="BM10" s="250"/>
      <c r="BN10" s="250"/>
      <c r="BO10" s="250"/>
      <c r="BP10" s="250"/>
      <c r="BQ10" s="259">
        <v>4</v>
      </c>
      <c r="BR10" s="260"/>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1"/>
    </row>
    <row r="11" spans="1:131" s="252" customFormat="1" ht="26.25" customHeight="1" x14ac:dyDescent="0.15">
      <c r="A11" s="258">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49"/>
      <c r="BA11" s="249"/>
      <c r="BB11" s="249"/>
      <c r="BC11" s="249"/>
      <c r="BD11" s="249"/>
      <c r="BE11" s="250"/>
      <c r="BF11" s="250"/>
      <c r="BG11" s="250"/>
      <c r="BH11" s="250"/>
      <c r="BI11" s="250"/>
      <c r="BJ11" s="250"/>
      <c r="BK11" s="250"/>
      <c r="BL11" s="250"/>
      <c r="BM11" s="250"/>
      <c r="BN11" s="250"/>
      <c r="BO11" s="250"/>
      <c r="BP11" s="250"/>
      <c r="BQ11" s="259">
        <v>5</v>
      </c>
      <c r="BR11" s="260"/>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1"/>
    </row>
    <row r="12" spans="1:131" s="252" customFormat="1" ht="26.25" customHeight="1" x14ac:dyDescent="0.15">
      <c r="A12" s="258">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49"/>
      <c r="BA12" s="249"/>
      <c r="BB12" s="249"/>
      <c r="BC12" s="249"/>
      <c r="BD12" s="249"/>
      <c r="BE12" s="250"/>
      <c r="BF12" s="250"/>
      <c r="BG12" s="250"/>
      <c r="BH12" s="250"/>
      <c r="BI12" s="250"/>
      <c r="BJ12" s="250"/>
      <c r="BK12" s="250"/>
      <c r="BL12" s="250"/>
      <c r="BM12" s="250"/>
      <c r="BN12" s="250"/>
      <c r="BO12" s="250"/>
      <c r="BP12" s="250"/>
      <c r="BQ12" s="259">
        <v>6</v>
      </c>
      <c r="BR12" s="260"/>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1"/>
    </row>
    <row r="13" spans="1:131" s="252" customFormat="1" ht="26.25" customHeight="1" x14ac:dyDescent="0.15">
      <c r="A13" s="258">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49"/>
      <c r="BA13" s="249"/>
      <c r="BB13" s="249"/>
      <c r="BC13" s="249"/>
      <c r="BD13" s="249"/>
      <c r="BE13" s="250"/>
      <c r="BF13" s="250"/>
      <c r="BG13" s="250"/>
      <c r="BH13" s="250"/>
      <c r="BI13" s="250"/>
      <c r="BJ13" s="250"/>
      <c r="BK13" s="250"/>
      <c r="BL13" s="250"/>
      <c r="BM13" s="250"/>
      <c r="BN13" s="250"/>
      <c r="BO13" s="250"/>
      <c r="BP13" s="250"/>
      <c r="BQ13" s="259">
        <v>7</v>
      </c>
      <c r="BR13" s="260"/>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1"/>
    </row>
    <row r="14" spans="1:131" s="252" customFormat="1" ht="26.25" customHeight="1" x14ac:dyDescent="0.15">
      <c r="A14" s="258">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49"/>
      <c r="BA14" s="249"/>
      <c r="BB14" s="249"/>
      <c r="BC14" s="249"/>
      <c r="BD14" s="249"/>
      <c r="BE14" s="250"/>
      <c r="BF14" s="250"/>
      <c r="BG14" s="250"/>
      <c r="BH14" s="250"/>
      <c r="BI14" s="250"/>
      <c r="BJ14" s="250"/>
      <c r="BK14" s="250"/>
      <c r="BL14" s="250"/>
      <c r="BM14" s="250"/>
      <c r="BN14" s="250"/>
      <c r="BO14" s="250"/>
      <c r="BP14" s="250"/>
      <c r="BQ14" s="259">
        <v>8</v>
      </c>
      <c r="BR14" s="260"/>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1"/>
    </row>
    <row r="15" spans="1:131" s="252" customFormat="1" ht="26.25" customHeight="1" x14ac:dyDescent="0.15">
      <c r="A15" s="258">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49"/>
      <c r="BA15" s="249"/>
      <c r="BB15" s="249"/>
      <c r="BC15" s="249"/>
      <c r="BD15" s="249"/>
      <c r="BE15" s="250"/>
      <c r="BF15" s="250"/>
      <c r="BG15" s="250"/>
      <c r="BH15" s="250"/>
      <c r="BI15" s="250"/>
      <c r="BJ15" s="250"/>
      <c r="BK15" s="250"/>
      <c r="BL15" s="250"/>
      <c r="BM15" s="250"/>
      <c r="BN15" s="250"/>
      <c r="BO15" s="250"/>
      <c r="BP15" s="250"/>
      <c r="BQ15" s="259">
        <v>9</v>
      </c>
      <c r="BR15" s="260"/>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1"/>
    </row>
    <row r="16" spans="1:131" s="252" customFormat="1" ht="26.25" customHeight="1" x14ac:dyDescent="0.15">
      <c r="A16" s="258">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49"/>
      <c r="BA16" s="249"/>
      <c r="BB16" s="249"/>
      <c r="BC16" s="249"/>
      <c r="BD16" s="249"/>
      <c r="BE16" s="250"/>
      <c r="BF16" s="250"/>
      <c r="BG16" s="250"/>
      <c r="BH16" s="250"/>
      <c r="BI16" s="250"/>
      <c r="BJ16" s="250"/>
      <c r="BK16" s="250"/>
      <c r="BL16" s="250"/>
      <c r="BM16" s="250"/>
      <c r="BN16" s="250"/>
      <c r="BO16" s="250"/>
      <c r="BP16" s="250"/>
      <c r="BQ16" s="259">
        <v>10</v>
      </c>
      <c r="BR16" s="260"/>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1"/>
    </row>
    <row r="17" spans="1:131" s="252" customFormat="1" ht="26.25" customHeight="1" x14ac:dyDescent="0.15">
      <c r="A17" s="258">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49"/>
      <c r="BA17" s="249"/>
      <c r="BB17" s="249"/>
      <c r="BC17" s="249"/>
      <c r="BD17" s="249"/>
      <c r="BE17" s="250"/>
      <c r="BF17" s="250"/>
      <c r="BG17" s="250"/>
      <c r="BH17" s="250"/>
      <c r="BI17" s="250"/>
      <c r="BJ17" s="250"/>
      <c r="BK17" s="250"/>
      <c r="BL17" s="250"/>
      <c r="BM17" s="250"/>
      <c r="BN17" s="250"/>
      <c r="BO17" s="250"/>
      <c r="BP17" s="250"/>
      <c r="BQ17" s="259">
        <v>11</v>
      </c>
      <c r="BR17" s="260"/>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1"/>
    </row>
    <row r="18" spans="1:131" s="252" customFormat="1" ht="26.25" customHeight="1" x14ac:dyDescent="0.15">
      <c r="A18" s="258">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49"/>
      <c r="BA18" s="249"/>
      <c r="BB18" s="249"/>
      <c r="BC18" s="249"/>
      <c r="BD18" s="249"/>
      <c r="BE18" s="250"/>
      <c r="BF18" s="250"/>
      <c r="BG18" s="250"/>
      <c r="BH18" s="250"/>
      <c r="BI18" s="250"/>
      <c r="BJ18" s="250"/>
      <c r="BK18" s="250"/>
      <c r="BL18" s="250"/>
      <c r="BM18" s="250"/>
      <c r="BN18" s="250"/>
      <c r="BO18" s="250"/>
      <c r="BP18" s="250"/>
      <c r="BQ18" s="259">
        <v>12</v>
      </c>
      <c r="BR18" s="260"/>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1"/>
    </row>
    <row r="19" spans="1:131" s="252" customFormat="1" ht="26.25" customHeight="1" x14ac:dyDescent="0.15">
      <c r="A19" s="258">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49"/>
      <c r="BA19" s="249"/>
      <c r="BB19" s="249"/>
      <c r="BC19" s="249"/>
      <c r="BD19" s="249"/>
      <c r="BE19" s="250"/>
      <c r="BF19" s="250"/>
      <c r="BG19" s="250"/>
      <c r="BH19" s="250"/>
      <c r="BI19" s="250"/>
      <c r="BJ19" s="250"/>
      <c r="BK19" s="250"/>
      <c r="BL19" s="250"/>
      <c r="BM19" s="250"/>
      <c r="BN19" s="250"/>
      <c r="BO19" s="250"/>
      <c r="BP19" s="250"/>
      <c r="BQ19" s="259">
        <v>13</v>
      </c>
      <c r="BR19" s="260"/>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1"/>
    </row>
    <row r="20" spans="1:131" s="252" customFormat="1" ht="26.25" customHeight="1" x14ac:dyDescent="0.15">
      <c r="A20" s="258">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49"/>
      <c r="BA20" s="249"/>
      <c r="BB20" s="249"/>
      <c r="BC20" s="249"/>
      <c r="BD20" s="249"/>
      <c r="BE20" s="250"/>
      <c r="BF20" s="250"/>
      <c r="BG20" s="250"/>
      <c r="BH20" s="250"/>
      <c r="BI20" s="250"/>
      <c r="BJ20" s="250"/>
      <c r="BK20" s="250"/>
      <c r="BL20" s="250"/>
      <c r="BM20" s="250"/>
      <c r="BN20" s="250"/>
      <c r="BO20" s="250"/>
      <c r="BP20" s="250"/>
      <c r="BQ20" s="259">
        <v>14</v>
      </c>
      <c r="BR20" s="260"/>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1"/>
    </row>
    <row r="21" spans="1:131" s="252" customFormat="1" ht="26.25" customHeight="1" thickBot="1" x14ac:dyDescent="0.2">
      <c r="A21" s="258">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49"/>
      <c r="BA21" s="249"/>
      <c r="BB21" s="249"/>
      <c r="BC21" s="249"/>
      <c r="BD21" s="249"/>
      <c r="BE21" s="250"/>
      <c r="BF21" s="250"/>
      <c r="BG21" s="250"/>
      <c r="BH21" s="250"/>
      <c r="BI21" s="250"/>
      <c r="BJ21" s="250"/>
      <c r="BK21" s="250"/>
      <c r="BL21" s="250"/>
      <c r="BM21" s="250"/>
      <c r="BN21" s="250"/>
      <c r="BO21" s="250"/>
      <c r="BP21" s="250"/>
      <c r="BQ21" s="259">
        <v>15</v>
      </c>
      <c r="BR21" s="260"/>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1"/>
    </row>
    <row r="22" spans="1:131" s="252" customFormat="1" ht="26.25" customHeight="1" x14ac:dyDescent="0.15">
      <c r="A22" s="258">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397</v>
      </c>
      <c r="BA22" s="1086"/>
      <c r="BB22" s="1086"/>
      <c r="BC22" s="1086"/>
      <c r="BD22" s="1087"/>
      <c r="BE22" s="250"/>
      <c r="BF22" s="250"/>
      <c r="BG22" s="250"/>
      <c r="BH22" s="250"/>
      <c r="BI22" s="250"/>
      <c r="BJ22" s="250"/>
      <c r="BK22" s="250"/>
      <c r="BL22" s="250"/>
      <c r="BM22" s="250"/>
      <c r="BN22" s="250"/>
      <c r="BO22" s="250"/>
      <c r="BP22" s="250"/>
      <c r="BQ22" s="259">
        <v>16</v>
      </c>
      <c r="BR22" s="260"/>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1"/>
    </row>
    <row r="23" spans="1:131" s="252" customFormat="1" ht="26.25" customHeight="1" thickBot="1" x14ac:dyDescent="0.2">
      <c r="A23" s="261" t="s">
        <v>398</v>
      </c>
      <c r="B23" s="995" t="s">
        <v>399</v>
      </c>
      <c r="C23" s="996"/>
      <c r="D23" s="996"/>
      <c r="E23" s="996"/>
      <c r="F23" s="996"/>
      <c r="G23" s="996"/>
      <c r="H23" s="996"/>
      <c r="I23" s="996"/>
      <c r="J23" s="996"/>
      <c r="K23" s="996"/>
      <c r="L23" s="996"/>
      <c r="M23" s="996"/>
      <c r="N23" s="996"/>
      <c r="O23" s="996"/>
      <c r="P23" s="997"/>
      <c r="Q23" s="1119">
        <v>5426</v>
      </c>
      <c r="R23" s="1120"/>
      <c r="S23" s="1120"/>
      <c r="T23" s="1120"/>
      <c r="U23" s="1120"/>
      <c r="V23" s="1120">
        <v>5172</v>
      </c>
      <c r="W23" s="1120"/>
      <c r="X23" s="1120"/>
      <c r="Y23" s="1120"/>
      <c r="Z23" s="1120"/>
      <c r="AA23" s="1120">
        <v>254</v>
      </c>
      <c r="AB23" s="1120"/>
      <c r="AC23" s="1120"/>
      <c r="AD23" s="1120"/>
      <c r="AE23" s="1121"/>
      <c r="AF23" s="1122">
        <v>178</v>
      </c>
      <c r="AG23" s="1120"/>
      <c r="AH23" s="1120"/>
      <c r="AI23" s="1120"/>
      <c r="AJ23" s="1123"/>
      <c r="AK23" s="1124"/>
      <c r="AL23" s="1125"/>
      <c r="AM23" s="1125"/>
      <c r="AN23" s="1125"/>
      <c r="AO23" s="1125"/>
      <c r="AP23" s="1120">
        <v>5086</v>
      </c>
      <c r="AQ23" s="1120"/>
      <c r="AR23" s="1120"/>
      <c r="AS23" s="1120"/>
      <c r="AT23" s="1120"/>
      <c r="AU23" s="1126"/>
      <c r="AV23" s="1126"/>
      <c r="AW23" s="1126"/>
      <c r="AX23" s="1126"/>
      <c r="AY23" s="1127"/>
      <c r="AZ23" s="1116" t="s">
        <v>250</v>
      </c>
      <c r="BA23" s="1117"/>
      <c r="BB23" s="1117"/>
      <c r="BC23" s="1117"/>
      <c r="BD23" s="1118"/>
      <c r="BE23" s="250"/>
      <c r="BF23" s="250"/>
      <c r="BG23" s="250"/>
      <c r="BH23" s="250"/>
      <c r="BI23" s="250"/>
      <c r="BJ23" s="250"/>
      <c r="BK23" s="250"/>
      <c r="BL23" s="250"/>
      <c r="BM23" s="250"/>
      <c r="BN23" s="250"/>
      <c r="BO23" s="250"/>
      <c r="BP23" s="250"/>
      <c r="BQ23" s="259">
        <v>17</v>
      </c>
      <c r="BR23" s="260"/>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1"/>
    </row>
    <row r="24" spans="1:131" s="252" customFormat="1" ht="26.25" customHeight="1" x14ac:dyDescent="0.15">
      <c r="A24" s="1115" t="s">
        <v>400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49"/>
      <c r="BA24" s="249"/>
      <c r="BB24" s="249"/>
      <c r="BC24" s="249"/>
      <c r="BD24" s="249"/>
      <c r="BE24" s="250"/>
      <c r="BF24" s="250"/>
      <c r="BG24" s="250"/>
      <c r="BH24" s="250"/>
      <c r="BI24" s="250"/>
      <c r="BJ24" s="250"/>
      <c r="BK24" s="250"/>
      <c r="BL24" s="250"/>
      <c r="BM24" s="250"/>
      <c r="BN24" s="250"/>
      <c r="BO24" s="250"/>
      <c r="BP24" s="250"/>
      <c r="BQ24" s="259">
        <v>18</v>
      </c>
      <c r="BR24" s="260"/>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1"/>
    </row>
    <row r="25" spans="1:131" s="244" customFormat="1" ht="26.25" customHeight="1" thickBot="1" x14ac:dyDescent="0.2">
      <c r="A25" s="1114" t="s">
        <v>401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49"/>
      <c r="BK25" s="249"/>
      <c r="BL25" s="249"/>
      <c r="BM25" s="249"/>
      <c r="BN25" s="249"/>
      <c r="BO25" s="262"/>
      <c r="BP25" s="262"/>
      <c r="BQ25" s="259">
        <v>19</v>
      </c>
      <c r="BR25" s="260"/>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3"/>
    </row>
    <row r="26" spans="1:131" s="244" customFormat="1" ht="26.25" customHeight="1" x14ac:dyDescent="0.15">
      <c r="A26" s="1046" t="s">
        <v>379</v>
      </c>
      <c r="B26" s="1047"/>
      <c r="C26" s="1047"/>
      <c r="D26" s="1047"/>
      <c r="E26" s="1047"/>
      <c r="F26" s="1047"/>
      <c r="G26" s="1047"/>
      <c r="H26" s="1047"/>
      <c r="I26" s="1047"/>
      <c r="J26" s="1047"/>
      <c r="K26" s="1047"/>
      <c r="L26" s="1047"/>
      <c r="M26" s="1047"/>
      <c r="N26" s="1047"/>
      <c r="O26" s="1047"/>
      <c r="P26" s="1048"/>
      <c r="Q26" s="1052" t="s">
        <v>402</v>
      </c>
      <c r="R26" s="1053"/>
      <c r="S26" s="1053"/>
      <c r="T26" s="1053"/>
      <c r="U26" s="1054"/>
      <c r="V26" s="1052" t="s">
        <v>403</v>
      </c>
      <c r="W26" s="1053"/>
      <c r="X26" s="1053"/>
      <c r="Y26" s="1053"/>
      <c r="Z26" s="1054"/>
      <c r="AA26" s="1052" t="s">
        <v>404</v>
      </c>
      <c r="AB26" s="1053"/>
      <c r="AC26" s="1053"/>
      <c r="AD26" s="1053"/>
      <c r="AE26" s="1053"/>
      <c r="AF26" s="1110" t="s">
        <v>405</v>
      </c>
      <c r="AG26" s="1059"/>
      <c r="AH26" s="1059"/>
      <c r="AI26" s="1059"/>
      <c r="AJ26" s="1111"/>
      <c r="AK26" s="1053" t="s">
        <v>406</v>
      </c>
      <c r="AL26" s="1053"/>
      <c r="AM26" s="1053"/>
      <c r="AN26" s="1053"/>
      <c r="AO26" s="1054"/>
      <c r="AP26" s="1052" t="s">
        <v>407</v>
      </c>
      <c r="AQ26" s="1053"/>
      <c r="AR26" s="1053"/>
      <c r="AS26" s="1053"/>
      <c r="AT26" s="1054"/>
      <c r="AU26" s="1052" t="s">
        <v>408</v>
      </c>
      <c r="AV26" s="1053"/>
      <c r="AW26" s="1053"/>
      <c r="AX26" s="1053"/>
      <c r="AY26" s="1054"/>
      <c r="AZ26" s="1052" t="s">
        <v>409</v>
      </c>
      <c r="BA26" s="1053"/>
      <c r="BB26" s="1053"/>
      <c r="BC26" s="1053"/>
      <c r="BD26" s="1054"/>
      <c r="BE26" s="1052" t="s">
        <v>386</v>
      </c>
      <c r="BF26" s="1053"/>
      <c r="BG26" s="1053"/>
      <c r="BH26" s="1053"/>
      <c r="BI26" s="1068"/>
      <c r="BJ26" s="249"/>
      <c r="BK26" s="249"/>
      <c r="BL26" s="249"/>
      <c r="BM26" s="249"/>
      <c r="BN26" s="249"/>
      <c r="BO26" s="262"/>
      <c r="BP26" s="262"/>
      <c r="BQ26" s="259">
        <v>20</v>
      </c>
      <c r="BR26" s="260"/>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3"/>
    </row>
    <row r="27" spans="1:131" s="244"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49"/>
      <c r="BK27" s="249"/>
      <c r="BL27" s="249"/>
      <c r="BM27" s="249"/>
      <c r="BN27" s="249"/>
      <c r="BO27" s="262"/>
      <c r="BP27" s="262"/>
      <c r="BQ27" s="259">
        <v>21</v>
      </c>
      <c r="BR27" s="260"/>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3"/>
    </row>
    <row r="28" spans="1:131" s="244" customFormat="1" ht="26.25" customHeight="1" thickTop="1" x14ac:dyDescent="0.15">
      <c r="A28" s="263">
        <v>1</v>
      </c>
      <c r="B28" s="1101" t="s">
        <v>410</v>
      </c>
      <c r="C28" s="1102"/>
      <c r="D28" s="1102"/>
      <c r="E28" s="1102"/>
      <c r="F28" s="1102"/>
      <c r="G28" s="1102"/>
      <c r="H28" s="1102"/>
      <c r="I28" s="1102"/>
      <c r="J28" s="1102"/>
      <c r="K28" s="1102"/>
      <c r="L28" s="1102"/>
      <c r="M28" s="1102"/>
      <c r="N28" s="1102"/>
      <c r="O28" s="1102"/>
      <c r="P28" s="1103"/>
      <c r="Q28" s="1104">
        <v>1591</v>
      </c>
      <c r="R28" s="1105"/>
      <c r="S28" s="1105"/>
      <c r="T28" s="1105"/>
      <c r="U28" s="1105"/>
      <c r="V28" s="1105">
        <v>1499</v>
      </c>
      <c r="W28" s="1105"/>
      <c r="X28" s="1105"/>
      <c r="Y28" s="1105"/>
      <c r="Z28" s="1105"/>
      <c r="AA28" s="1105">
        <v>93</v>
      </c>
      <c r="AB28" s="1105"/>
      <c r="AC28" s="1105"/>
      <c r="AD28" s="1105"/>
      <c r="AE28" s="1106"/>
      <c r="AF28" s="1107">
        <v>93</v>
      </c>
      <c r="AG28" s="1105"/>
      <c r="AH28" s="1105"/>
      <c r="AI28" s="1105"/>
      <c r="AJ28" s="1108"/>
      <c r="AK28" s="1109">
        <v>89</v>
      </c>
      <c r="AL28" s="1097"/>
      <c r="AM28" s="1097"/>
      <c r="AN28" s="1097"/>
      <c r="AO28" s="1097"/>
      <c r="AP28" s="1097" t="s">
        <v>588</v>
      </c>
      <c r="AQ28" s="1097"/>
      <c r="AR28" s="1097"/>
      <c r="AS28" s="1097"/>
      <c r="AT28" s="1097"/>
      <c r="AU28" s="1097" t="s">
        <v>589</v>
      </c>
      <c r="AV28" s="1097"/>
      <c r="AW28" s="1097"/>
      <c r="AX28" s="1097"/>
      <c r="AY28" s="1097"/>
      <c r="AZ28" s="1098" t="s">
        <v>519</v>
      </c>
      <c r="BA28" s="1098"/>
      <c r="BB28" s="1098"/>
      <c r="BC28" s="1098"/>
      <c r="BD28" s="1098"/>
      <c r="BE28" s="1099"/>
      <c r="BF28" s="1099"/>
      <c r="BG28" s="1099"/>
      <c r="BH28" s="1099"/>
      <c r="BI28" s="1100"/>
      <c r="BJ28" s="249"/>
      <c r="BK28" s="249"/>
      <c r="BL28" s="249"/>
      <c r="BM28" s="249"/>
      <c r="BN28" s="249"/>
      <c r="BO28" s="262"/>
      <c r="BP28" s="262"/>
      <c r="BQ28" s="259">
        <v>22</v>
      </c>
      <c r="BR28" s="260"/>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3"/>
    </row>
    <row r="29" spans="1:131" s="244" customFormat="1" ht="26.25" customHeight="1" x14ac:dyDescent="0.15">
      <c r="A29" s="263">
        <v>2</v>
      </c>
      <c r="B29" s="1088" t="s">
        <v>411</v>
      </c>
      <c r="C29" s="1089"/>
      <c r="D29" s="1089"/>
      <c r="E29" s="1089"/>
      <c r="F29" s="1089"/>
      <c r="G29" s="1089"/>
      <c r="H29" s="1089"/>
      <c r="I29" s="1089"/>
      <c r="J29" s="1089"/>
      <c r="K29" s="1089"/>
      <c r="L29" s="1089"/>
      <c r="M29" s="1089"/>
      <c r="N29" s="1089"/>
      <c r="O29" s="1089"/>
      <c r="P29" s="1090"/>
      <c r="Q29" s="1094">
        <v>1249</v>
      </c>
      <c r="R29" s="1095"/>
      <c r="S29" s="1095"/>
      <c r="T29" s="1095"/>
      <c r="U29" s="1095"/>
      <c r="V29" s="1095">
        <v>1239</v>
      </c>
      <c r="W29" s="1095"/>
      <c r="X29" s="1095"/>
      <c r="Y29" s="1095"/>
      <c r="Z29" s="1095"/>
      <c r="AA29" s="1095">
        <v>11</v>
      </c>
      <c r="AB29" s="1095"/>
      <c r="AC29" s="1095"/>
      <c r="AD29" s="1095"/>
      <c r="AE29" s="1096"/>
      <c r="AF29" s="1070">
        <v>11</v>
      </c>
      <c r="AG29" s="1071"/>
      <c r="AH29" s="1071"/>
      <c r="AI29" s="1071"/>
      <c r="AJ29" s="1072"/>
      <c r="AK29" s="1031">
        <v>179</v>
      </c>
      <c r="AL29" s="1022"/>
      <c r="AM29" s="1022"/>
      <c r="AN29" s="1022"/>
      <c r="AO29" s="1022"/>
      <c r="AP29" s="1022" t="s">
        <v>588</v>
      </c>
      <c r="AQ29" s="1022"/>
      <c r="AR29" s="1022"/>
      <c r="AS29" s="1022"/>
      <c r="AT29" s="1022"/>
      <c r="AU29" s="1022" t="s">
        <v>519</v>
      </c>
      <c r="AV29" s="1022"/>
      <c r="AW29" s="1022"/>
      <c r="AX29" s="1022"/>
      <c r="AY29" s="1022"/>
      <c r="AZ29" s="1093" t="s">
        <v>519</v>
      </c>
      <c r="BA29" s="1093"/>
      <c r="BB29" s="1093"/>
      <c r="BC29" s="1093"/>
      <c r="BD29" s="1093"/>
      <c r="BE29" s="1083"/>
      <c r="BF29" s="1083"/>
      <c r="BG29" s="1083"/>
      <c r="BH29" s="1083"/>
      <c r="BI29" s="1084"/>
      <c r="BJ29" s="249"/>
      <c r="BK29" s="249"/>
      <c r="BL29" s="249"/>
      <c r="BM29" s="249"/>
      <c r="BN29" s="249"/>
      <c r="BO29" s="262"/>
      <c r="BP29" s="262"/>
      <c r="BQ29" s="259">
        <v>23</v>
      </c>
      <c r="BR29" s="260"/>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3"/>
    </row>
    <row r="30" spans="1:131" s="244" customFormat="1" ht="26.25" customHeight="1" x14ac:dyDescent="0.15">
      <c r="A30" s="263">
        <v>3</v>
      </c>
      <c r="B30" s="1088" t="s">
        <v>412</v>
      </c>
      <c r="C30" s="1089"/>
      <c r="D30" s="1089"/>
      <c r="E30" s="1089"/>
      <c r="F30" s="1089"/>
      <c r="G30" s="1089"/>
      <c r="H30" s="1089"/>
      <c r="I30" s="1089"/>
      <c r="J30" s="1089"/>
      <c r="K30" s="1089"/>
      <c r="L30" s="1089"/>
      <c r="M30" s="1089"/>
      <c r="N30" s="1089"/>
      <c r="O30" s="1089"/>
      <c r="P30" s="1090"/>
      <c r="Q30" s="1094">
        <v>144</v>
      </c>
      <c r="R30" s="1095"/>
      <c r="S30" s="1095"/>
      <c r="T30" s="1095"/>
      <c r="U30" s="1095"/>
      <c r="V30" s="1095">
        <v>142</v>
      </c>
      <c r="W30" s="1095"/>
      <c r="X30" s="1095"/>
      <c r="Y30" s="1095"/>
      <c r="Z30" s="1095"/>
      <c r="AA30" s="1095">
        <v>2</v>
      </c>
      <c r="AB30" s="1095"/>
      <c r="AC30" s="1095"/>
      <c r="AD30" s="1095"/>
      <c r="AE30" s="1096"/>
      <c r="AF30" s="1070">
        <v>2</v>
      </c>
      <c r="AG30" s="1071"/>
      <c r="AH30" s="1071"/>
      <c r="AI30" s="1071"/>
      <c r="AJ30" s="1072"/>
      <c r="AK30" s="1031">
        <v>45</v>
      </c>
      <c r="AL30" s="1022"/>
      <c r="AM30" s="1022"/>
      <c r="AN30" s="1022"/>
      <c r="AO30" s="1022"/>
      <c r="AP30" s="1022" t="s">
        <v>588</v>
      </c>
      <c r="AQ30" s="1022"/>
      <c r="AR30" s="1022"/>
      <c r="AS30" s="1022"/>
      <c r="AT30" s="1022"/>
      <c r="AU30" s="1022" t="s">
        <v>519</v>
      </c>
      <c r="AV30" s="1022"/>
      <c r="AW30" s="1022"/>
      <c r="AX30" s="1022"/>
      <c r="AY30" s="1022"/>
      <c r="AZ30" s="1093" t="s">
        <v>519</v>
      </c>
      <c r="BA30" s="1093"/>
      <c r="BB30" s="1093"/>
      <c r="BC30" s="1093"/>
      <c r="BD30" s="1093"/>
      <c r="BE30" s="1083"/>
      <c r="BF30" s="1083"/>
      <c r="BG30" s="1083"/>
      <c r="BH30" s="1083"/>
      <c r="BI30" s="1084"/>
      <c r="BJ30" s="249"/>
      <c r="BK30" s="249"/>
      <c r="BL30" s="249"/>
      <c r="BM30" s="249"/>
      <c r="BN30" s="249"/>
      <c r="BO30" s="262"/>
      <c r="BP30" s="262"/>
      <c r="BQ30" s="259">
        <v>24</v>
      </c>
      <c r="BR30" s="260"/>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3"/>
    </row>
    <row r="31" spans="1:131" s="244" customFormat="1" ht="26.25" customHeight="1" x14ac:dyDescent="0.15">
      <c r="A31" s="263">
        <v>4</v>
      </c>
      <c r="B31" s="1088" t="s">
        <v>413</v>
      </c>
      <c r="C31" s="1089"/>
      <c r="D31" s="1089"/>
      <c r="E31" s="1089"/>
      <c r="F31" s="1089"/>
      <c r="G31" s="1089"/>
      <c r="H31" s="1089"/>
      <c r="I31" s="1089"/>
      <c r="J31" s="1089"/>
      <c r="K31" s="1089"/>
      <c r="L31" s="1089"/>
      <c r="M31" s="1089"/>
      <c r="N31" s="1089"/>
      <c r="O31" s="1089"/>
      <c r="P31" s="1090"/>
      <c r="Q31" s="1094">
        <v>244</v>
      </c>
      <c r="R31" s="1095"/>
      <c r="S31" s="1095"/>
      <c r="T31" s="1095"/>
      <c r="U31" s="1095"/>
      <c r="V31" s="1095">
        <v>224</v>
      </c>
      <c r="W31" s="1095"/>
      <c r="X31" s="1095"/>
      <c r="Y31" s="1095"/>
      <c r="Z31" s="1095"/>
      <c r="AA31" s="1095">
        <v>20</v>
      </c>
      <c r="AB31" s="1095"/>
      <c r="AC31" s="1095"/>
      <c r="AD31" s="1095"/>
      <c r="AE31" s="1096"/>
      <c r="AF31" s="1070">
        <v>416</v>
      </c>
      <c r="AG31" s="1071"/>
      <c r="AH31" s="1071"/>
      <c r="AI31" s="1071"/>
      <c r="AJ31" s="1072"/>
      <c r="AK31" s="1031">
        <v>3</v>
      </c>
      <c r="AL31" s="1022"/>
      <c r="AM31" s="1022"/>
      <c r="AN31" s="1022"/>
      <c r="AO31" s="1022"/>
      <c r="AP31" s="1022">
        <v>923</v>
      </c>
      <c r="AQ31" s="1022"/>
      <c r="AR31" s="1022"/>
      <c r="AS31" s="1022"/>
      <c r="AT31" s="1022"/>
      <c r="AU31" s="1022">
        <v>3</v>
      </c>
      <c r="AV31" s="1022"/>
      <c r="AW31" s="1022"/>
      <c r="AX31" s="1022"/>
      <c r="AY31" s="1022"/>
      <c r="AZ31" s="1093" t="s">
        <v>519</v>
      </c>
      <c r="BA31" s="1093"/>
      <c r="BB31" s="1093"/>
      <c r="BC31" s="1093"/>
      <c r="BD31" s="1093"/>
      <c r="BE31" s="1083" t="s">
        <v>414</v>
      </c>
      <c r="BF31" s="1083"/>
      <c r="BG31" s="1083"/>
      <c r="BH31" s="1083"/>
      <c r="BI31" s="1084"/>
      <c r="BJ31" s="249"/>
      <c r="BK31" s="249"/>
      <c r="BL31" s="249"/>
      <c r="BM31" s="249"/>
      <c r="BN31" s="249"/>
      <c r="BO31" s="262"/>
      <c r="BP31" s="262"/>
      <c r="BQ31" s="259">
        <v>25</v>
      </c>
      <c r="BR31" s="260"/>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3"/>
    </row>
    <row r="32" spans="1:131" s="244" customFormat="1" ht="26.25" customHeight="1" x14ac:dyDescent="0.15">
      <c r="A32" s="263">
        <v>5</v>
      </c>
      <c r="B32" s="1088" t="s">
        <v>415</v>
      </c>
      <c r="C32" s="1089"/>
      <c r="D32" s="1089"/>
      <c r="E32" s="1089"/>
      <c r="F32" s="1089"/>
      <c r="G32" s="1089"/>
      <c r="H32" s="1089"/>
      <c r="I32" s="1089"/>
      <c r="J32" s="1089"/>
      <c r="K32" s="1089"/>
      <c r="L32" s="1089"/>
      <c r="M32" s="1089"/>
      <c r="N32" s="1089"/>
      <c r="O32" s="1089"/>
      <c r="P32" s="1090"/>
      <c r="Q32" s="1094">
        <v>507</v>
      </c>
      <c r="R32" s="1095"/>
      <c r="S32" s="1095"/>
      <c r="T32" s="1095"/>
      <c r="U32" s="1095"/>
      <c r="V32" s="1095">
        <v>506</v>
      </c>
      <c r="W32" s="1095"/>
      <c r="X32" s="1095"/>
      <c r="Y32" s="1095"/>
      <c r="Z32" s="1095"/>
      <c r="AA32" s="1095">
        <v>1</v>
      </c>
      <c r="AB32" s="1095"/>
      <c r="AC32" s="1095"/>
      <c r="AD32" s="1095"/>
      <c r="AE32" s="1096"/>
      <c r="AF32" s="1070">
        <v>1</v>
      </c>
      <c r="AG32" s="1071"/>
      <c r="AH32" s="1071"/>
      <c r="AI32" s="1071"/>
      <c r="AJ32" s="1072"/>
      <c r="AK32" s="1031">
        <v>181</v>
      </c>
      <c r="AL32" s="1022"/>
      <c r="AM32" s="1022"/>
      <c r="AN32" s="1022"/>
      <c r="AO32" s="1022"/>
      <c r="AP32" s="1022">
        <v>2223</v>
      </c>
      <c r="AQ32" s="1022"/>
      <c r="AR32" s="1022"/>
      <c r="AS32" s="1022"/>
      <c r="AT32" s="1022"/>
      <c r="AU32" s="1022">
        <v>1778</v>
      </c>
      <c r="AV32" s="1022"/>
      <c r="AW32" s="1022"/>
      <c r="AX32" s="1022"/>
      <c r="AY32" s="1022"/>
      <c r="AZ32" s="1093" t="s">
        <v>519</v>
      </c>
      <c r="BA32" s="1093"/>
      <c r="BB32" s="1093"/>
      <c r="BC32" s="1093"/>
      <c r="BD32" s="1093"/>
      <c r="BE32" s="1083" t="s">
        <v>416</v>
      </c>
      <c r="BF32" s="1083"/>
      <c r="BG32" s="1083"/>
      <c r="BH32" s="1083"/>
      <c r="BI32" s="1084"/>
      <c r="BJ32" s="249"/>
      <c r="BK32" s="249"/>
      <c r="BL32" s="249"/>
      <c r="BM32" s="249"/>
      <c r="BN32" s="249"/>
      <c r="BO32" s="262"/>
      <c r="BP32" s="262"/>
      <c r="BQ32" s="259">
        <v>26</v>
      </c>
      <c r="BR32" s="260"/>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3"/>
    </row>
    <row r="33" spans="1:131" s="244" customFormat="1" ht="26.25" customHeight="1" x14ac:dyDescent="0.15">
      <c r="A33" s="263">
        <v>6</v>
      </c>
      <c r="B33" s="1088" t="s">
        <v>417</v>
      </c>
      <c r="C33" s="1089"/>
      <c r="D33" s="1089"/>
      <c r="E33" s="1089"/>
      <c r="F33" s="1089"/>
      <c r="G33" s="1089"/>
      <c r="H33" s="1089"/>
      <c r="I33" s="1089"/>
      <c r="J33" s="1089"/>
      <c r="K33" s="1089"/>
      <c r="L33" s="1089"/>
      <c r="M33" s="1089"/>
      <c r="N33" s="1089"/>
      <c r="O33" s="1089"/>
      <c r="P33" s="1090"/>
      <c r="Q33" s="1094">
        <v>141</v>
      </c>
      <c r="R33" s="1095"/>
      <c r="S33" s="1095"/>
      <c r="T33" s="1095"/>
      <c r="U33" s="1095"/>
      <c r="V33" s="1095">
        <v>141</v>
      </c>
      <c r="W33" s="1095"/>
      <c r="X33" s="1095"/>
      <c r="Y33" s="1095"/>
      <c r="Z33" s="1095"/>
      <c r="AA33" s="1095">
        <v>1</v>
      </c>
      <c r="AB33" s="1095"/>
      <c r="AC33" s="1095"/>
      <c r="AD33" s="1095"/>
      <c r="AE33" s="1096"/>
      <c r="AF33" s="1070">
        <v>1</v>
      </c>
      <c r="AG33" s="1071"/>
      <c r="AH33" s="1071"/>
      <c r="AI33" s="1071"/>
      <c r="AJ33" s="1072"/>
      <c r="AK33" s="1031">
        <v>105</v>
      </c>
      <c r="AL33" s="1022"/>
      <c r="AM33" s="1022"/>
      <c r="AN33" s="1022"/>
      <c r="AO33" s="1022"/>
      <c r="AP33" s="1022">
        <v>668</v>
      </c>
      <c r="AQ33" s="1022"/>
      <c r="AR33" s="1022"/>
      <c r="AS33" s="1022"/>
      <c r="AT33" s="1022"/>
      <c r="AU33" s="1022">
        <v>668</v>
      </c>
      <c r="AV33" s="1022"/>
      <c r="AW33" s="1022"/>
      <c r="AX33" s="1022"/>
      <c r="AY33" s="1022"/>
      <c r="AZ33" s="1093" t="s">
        <v>519</v>
      </c>
      <c r="BA33" s="1093"/>
      <c r="BB33" s="1093"/>
      <c r="BC33" s="1093"/>
      <c r="BD33" s="1093"/>
      <c r="BE33" s="1083" t="s">
        <v>418</v>
      </c>
      <c r="BF33" s="1083"/>
      <c r="BG33" s="1083"/>
      <c r="BH33" s="1083"/>
      <c r="BI33" s="1084"/>
      <c r="BJ33" s="249"/>
      <c r="BK33" s="249"/>
      <c r="BL33" s="249"/>
      <c r="BM33" s="249"/>
      <c r="BN33" s="249"/>
      <c r="BO33" s="262"/>
      <c r="BP33" s="262"/>
      <c r="BQ33" s="259">
        <v>27</v>
      </c>
      <c r="BR33" s="260"/>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3"/>
    </row>
    <row r="34" spans="1:131" s="244" customFormat="1" ht="26.25" customHeight="1" x14ac:dyDescent="0.15">
      <c r="A34" s="263">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49"/>
      <c r="BK34" s="249"/>
      <c r="BL34" s="249"/>
      <c r="BM34" s="249"/>
      <c r="BN34" s="249"/>
      <c r="BO34" s="262"/>
      <c r="BP34" s="262"/>
      <c r="BQ34" s="259">
        <v>28</v>
      </c>
      <c r="BR34" s="260"/>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3"/>
    </row>
    <row r="35" spans="1:131" s="244" customFormat="1" ht="26.25" customHeight="1" x14ac:dyDescent="0.15">
      <c r="A35" s="263">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49"/>
      <c r="BK35" s="249"/>
      <c r="BL35" s="249"/>
      <c r="BM35" s="249"/>
      <c r="BN35" s="249"/>
      <c r="BO35" s="262"/>
      <c r="BP35" s="262"/>
      <c r="BQ35" s="259">
        <v>29</v>
      </c>
      <c r="BR35" s="260"/>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3"/>
    </row>
    <row r="36" spans="1:131" s="244" customFormat="1" ht="26.25" customHeight="1" x14ac:dyDescent="0.15">
      <c r="A36" s="263">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49"/>
      <c r="BK36" s="249"/>
      <c r="BL36" s="249"/>
      <c r="BM36" s="249"/>
      <c r="BN36" s="249"/>
      <c r="BO36" s="262"/>
      <c r="BP36" s="262"/>
      <c r="BQ36" s="259">
        <v>30</v>
      </c>
      <c r="BR36" s="260"/>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3"/>
    </row>
    <row r="37" spans="1:131" s="244" customFormat="1" ht="26.25" customHeight="1" x14ac:dyDescent="0.15">
      <c r="A37" s="263">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49"/>
      <c r="BK37" s="249"/>
      <c r="BL37" s="249"/>
      <c r="BM37" s="249"/>
      <c r="BN37" s="249"/>
      <c r="BO37" s="262"/>
      <c r="BP37" s="262"/>
      <c r="BQ37" s="259">
        <v>31</v>
      </c>
      <c r="BR37" s="260"/>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3"/>
    </row>
    <row r="38" spans="1:131" s="244" customFormat="1" ht="26.25" customHeight="1" x14ac:dyDescent="0.15">
      <c r="A38" s="263">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49"/>
      <c r="BK38" s="249"/>
      <c r="BL38" s="249"/>
      <c r="BM38" s="249"/>
      <c r="BN38" s="249"/>
      <c r="BO38" s="262"/>
      <c r="BP38" s="262"/>
      <c r="BQ38" s="259">
        <v>32</v>
      </c>
      <c r="BR38" s="260"/>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3"/>
    </row>
    <row r="39" spans="1:131" s="244" customFormat="1" ht="26.25" customHeight="1" x14ac:dyDescent="0.15">
      <c r="A39" s="263">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49"/>
      <c r="BK39" s="249"/>
      <c r="BL39" s="249"/>
      <c r="BM39" s="249"/>
      <c r="BN39" s="249"/>
      <c r="BO39" s="262"/>
      <c r="BP39" s="262"/>
      <c r="BQ39" s="259">
        <v>33</v>
      </c>
      <c r="BR39" s="260"/>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3"/>
    </row>
    <row r="40" spans="1:131" s="244" customFormat="1" ht="26.25" customHeight="1" x14ac:dyDescent="0.15">
      <c r="A40" s="258">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49"/>
      <c r="BK40" s="249"/>
      <c r="BL40" s="249"/>
      <c r="BM40" s="249"/>
      <c r="BN40" s="249"/>
      <c r="BO40" s="262"/>
      <c r="BP40" s="262"/>
      <c r="BQ40" s="259">
        <v>34</v>
      </c>
      <c r="BR40" s="260"/>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3"/>
    </row>
    <row r="41" spans="1:131" s="244" customFormat="1" ht="26.25" customHeight="1" x14ac:dyDescent="0.15">
      <c r="A41" s="258">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49"/>
      <c r="BK41" s="249"/>
      <c r="BL41" s="249"/>
      <c r="BM41" s="249"/>
      <c r="BN41" s="249"/>
      <c r="BO41" s="262"/>
      <c r="BP41" s="262"/>
      <c r="BQ41" s="259">
        <v>35</v>
      </c>
      <c r="BR41" s="260"/>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3"/>
    </row>
    <row r="42" spans="1:131" s="244" customFormat="1" ht="26.25" customHeight="1" x14ac:dyDescent="0.15">
      <c r="A42" s="258">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49"/>
      <c r="BK42" s="249"/>
      <c r="BL42" s="249"/>
      <c r="BM42" s="249"/>
      <c r="BN42" s="249"/>
      <c r="BO42" s="262"/>
      <c r="BP42" s="262"/>
      <c r="BQ42" s="259">
        <v>36</v>
      </c>
      <c r="BR42" s="260"/>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3"/>
    </row>
    <row r="43" spans="1:131" s="244" customFormat="1" ht="26.25" customHeight="1" x14ac:dyDescent="0.15">
      <c r="A43" s="258">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49"/>
      <c r="BK43" s="249"/>
      <c r="BL43" s="249"/>
      <c r="BM43" s="249"/>
      <c r="BN43" s="249"/>
      <c r="BO43" s="262"/>
      <c r="BP43" s="262"/>
      <c r="BQ43" s="259">
        <v>37</v>
      </c>
      <c r="BR43" s="260"/>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3"/>
    </row>
    <row r="44" spans="1:131" s="244" customFormat="1" ht="26.25" customHeight="1" x14ac:dyDescent="0.15">
      <c r="A44" s="258">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49"/>
      <c r="BK44" s="249"/>
      <c r="BL44" s="249"/>
      <c r="BM44" s="249"/>
      <c r="BN44" s="249"/>
      <c r="BO44" s="262"/>
      <c r="BP44" s="262"/>
      <c r="BQ44" s="259">
        <v>38</v>
      </c>
      <c r="BR44" s="260"/>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3"/>
    </row>
    <row r="45" spans="1:131" s="244" customFormat="1" ht="26.25" customHeight="1" x14ac:dyDescent="0.15">
      <c r="A45" s="258">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49"/>
      <c r="BK45" s="249"/>
      <c r="BL45" s="249"/>
      <c r="BM45" s="249"/>
      <c r="BN45" s="249"/>
      <c r="BO45" s="262"/>
      <c r="BP45" s="262"/>
      <c r="BQ45" s="259">
        <v>39</v>
      </c>
      <c r="BR45" s="260"/>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3"/>
    </row>
    <row r="46" spans="1:131" s="244" customFormat="1" ht="26.25" customHeight="1" x14ac:dyDescent="0.15">
      <c r="A46" s="258">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49"/>
      <c r="BK46" s="249"/>
      <c r="BL46" s="249"/>
      <c r="BM46" s="249"/>
      <c r="BN46" s="249"/>
      <c r="BO46" s="262"/>
      <c r="BP46" s="262"/>
      <c r="BQ46" s="259">
        <v>40</v>
      </c>
      <c r="BR46" s="260"/>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3"/>
    </row>
    <row r="47" spans="1:131" s="244" customFormat="1" ht="26.25" customHeight="1" x14ac:dyDescent="0.15">
      <c r="A47" s="258">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49"/>
      <c r="BK47" s="249"/>
      <c r="BL47" s="249"/>
      <c r="BM47" s="249"/>
      <c r="BN47" s="249"/>
      <c r="BO47" s="262"/>
      <c r="BP47" s="262"/>
      <c r="BQ47" s="259">
        <v>41</v>
      </c>
      <c r="BR47" s="260"/>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3"/>
    </row>
    <row r="48" spans="1:131" s="244" customFormat="1" ht="26.25" customHeight="1" x14ac:dyDescent="0.15">
      <c r="A48" s="258">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49"/>
      <c r="BK48" s="249"/>
      <c r="BL48" s="249"/>
      <c r="BM48" s="249"/>
      <c r="BN48" s="249"/>
      <c r="BO48" s="262"/>
      <c r="BP48" s="262"/>
      <c r="BQ48" s="259">
        <v>42</v>
      </c>
      <c r="BR48" s="260"/>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3"/>
    </row>
    <row r="49" spans="1:131" s="244" customFormat="1" ht="26.25" customHeight="1" x14ac:dyDescent="0.15">
      <c r="A49" s="258">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49"/>
      <c r="BK49" s="249"/>
      <c r="BL49" s="249"/>
      <c r="BM49" s="249"/>
      <c r="BN49" s="249"/>
      <c r="BO49" s="262"/>
      <c r="BP49" s="262"/>
      <c r="BQ49" s="259">
        <v>43</v>
      </c>
      <c r="BR49" s="260"/>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3"/>
    </row>
    <row r="50" spans="1:131" s="244" customFormat="1" ht="26.25" customHeight="1" x14ac:dyDescent="0.15">
      <c r="A50" s="258">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49"/>
      <c r="BK50" s="249"/>
      <c r="BL50" s="249"/>
      <c r="BM50" s="249"/>
      <c r="BN50" s="249"/>
      <c r="BO50" s="262"/>
      <c r="BP50" s="262"/>
      <c r="BQ50" s="259">
        <v>44</v>
      </c>
      <c r="BR50" s="260"/>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3"/>
    </row>
    <row r="51" spans="1:131" s="244" customFormat="1" ht="26.25" customHeight="1" x14ac:dyDescent="0.15">
      <c r="A51" s="258">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49"/>
      <c r="BK51" s="249"/>
      <c r="BL51" s="249"/>
      <c r="BM51" s="249"/>
      <c r="BN51" s="249"/>
      <c r="BO51" s="262"/>
      <c r="BP51" s="262"/>
      <c r="BQ51" s="259">
        <v>45</v>
      </c>
      <c r="BR51" s="260"/>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3"/>
    </row>
    <row r="52" spans="1:131" s="244" customFormat="1" ht="26.25" customHeight="1" x14ac:dyDescent="0.15">
      <c r="A52" s="258">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49"/>
      <c r="BK52" s="249"/>
      <c r="BL52" s="249"/>
      <c r="BM52" s="249"/>
      <c r="BN52" s="249"/>
      <c r="BO52" s="262"/>
      <c r="BP52" s="262"/>
      <c r="BQ52" s="259">
        <v>46</v>
      </c>
      <c r="BR52" s="260"/>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3"/>
    </row>
    <row r="53" spans="1:131" s="244" customFormat="1" ht="26.25" customHeight="1" x14ac:dyDescent="0.15">
      <c r="A53" s="258">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49"/>
      <c r="BK53" s="249"/>
      <c r="BL53" s="249"/>
      <c r="BM53" s="249"/>
      <c r="BN53" s="249"/>
      <c r="BO53" s="262"/>
      <c r="BP53" s="262"/>
      <c r="BQ53" s="259">
        <v>47</v>
      </c>
      <c r="BR53" s="260"/>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3"/>
    </row>
    <row r="54" spans="1:131" s="244" customFormat="1" ht="26.25" customHeight="1" x14ac:dyDescent="0.15">
      <c r="A54" s="258">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49"/>
      <c r="BK54" s="249"/>
      <c r="BL54" s="249"/>
      <c r="BM54" s="249"/>
      <c r="BN54" s="249"/>
      <c r="BO54" s="262"/>
      <c r="BP54" s="262"/>
      <c r="BQ54" s="259">
        <v>48</v>
      </c>
      <c r="BR54" s="260"/>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3"/>
    </row>
    <row r="55" spans="1:131" s="244" customFormat="1" ht="26.25" customHeight="1" x14ac:dyDescent="0.15">
      <c r="A55" s="258">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49"/>
      <c r="BK55" s="249"/>
      <c r="BL55" s="249"/>
      <c r="BM55" s="249"/>
      <c r="BN55" s="249"/>
      <c r="BO55" s="262"/>
      <c r="BP55" s="262"/>
      <c r="BQ55" s="259">
        <v>49</v>
      </c>
      <c r="BR55" s="260"/>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3"/>
    </row>
    <row r="56" spans="1:131" s="244" customFormat="1" ht="26.25" customHeight="1" x14ac:dyDescent="0.15">
      <c r="A56" s="258">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49"/>
      <c r="BK56" s="249"/>
      <c r="BL56" s="249"/>
      <c r="BM56" s="249"/>
      <c r="BN56" s="249"/>
      <c r="BO56" s="262"/>
      <c r="BP56" s="262"/>
      <c r="BQ56" s="259">
        <v>50</v>
      </c>
      <c r="BR56" s="260"/>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3"/>
    </row>
    <row r="57" spans="1:131" s="244" customFormat="1" ht="26.25" customHeight="1" x14ac:dyDescent="0.15">
      <c r="A57" s="258">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49"/>
      <c r="BK57" s="249"/>
      <c r="BL57" s="249"/>
      <c r="BM57" s="249"/>
      <c r="BN57" s="249"/>
      <c r="BO57" s="262"/>
      <c r="BP57" s="262"/>
      <c r="BQ57" s="259">
        <v>51</v>
      </c>
      <c r="BR57" s="260"/>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3"/>
    </row>
    <row r="58" spans="1:131" s="244" customFormat="1" ht="26.25" customHeight="1" x14ac:dyDescent="0.15">
      <c r="A58" s="258">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49"/>
      <c r="BK58" s="249"/>
      <c r="BL58" s="249"/>
      <c r="BM58" s="249"/>
      <c r="BN58" s="249"/>
      <c r="BO58" s="262"/>
      <c r="BP58" s="262"/>
      <c r="BQ58" s="259">
        <v>52</v>
      </c>
      <c r="BR58" s="260"/>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3"/>
    </row>
    <row r="59" spans="1:131" s="244" customFormat="1" ht="26.25" customHeight="1" x14ac:dyDescent="0.15">
      <c r="A59" s="258">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49"/>
      <c r="BK59" s="249"/>
      <c r="BL59" s="249"/>
      <c r="BM59" s="249"/>
      <c r="BN59" s="249"/>
      <c r="BO59" s="262"/>
      <c r="BP59" s="262"/>
      <c r="BQ59" s="259">
        <v>53</v>
      </c>
      <c r="BR59" s="260"/>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3"/>
    </row>
    <row r="60" spans="1:131" s="244" customFormat="1" ht="26.25" customHeight="1" x14ac:dyDescent="0.15">
      <c r="A60" s="258">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49"/>
      <c r="BK60" s="249"/>
      <c r="BL60" s="249"/>
      <c r="BM60" s="249"/>
      <c r="BN60" s="249"/>
      <c r="BO60" s="262"/>
      <c r="BP60" s="262"/>
      <c r="BQ60" s="259">
        <v>54</v>
      </c>
      <c r="BR60" s="260"/>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3"/>
    </row>
    <row r="61" spans="1:131" s="244" customFormat="1" ht="26.25" customHeight="1" thickBot="1" x14ac:dyDescent="0.2">
      <c r="A61" s="258">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49"/>
      <c r="BK61" s="249"/>
      <c r="BL61" s="249"/>
      <c r="BM61" s="249"/>
      <c r="BN61" s="249"/>
      <c r="BO61" s="262"/>
      <c r="BP61" s="262"/>
      <c r="BQ61" s="259">
        <v>55</v>
      </c>
      <c r="BR61" s="260"/>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3"/>
    </row>
    <row r="62" spans="1:131" s="244" customFormat="1" ht="26.25" customHeight="1" x14ac:dyDescent="0.15">
      <c r="A62" s="258">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419</v>
      </c>
      <c r="BK62" s="1086"/>
      <c r="BL62" s="1086"/>
      <c r="BM62" s="1086"/>
      <c r="BN62" s="1087"/>
      <c r="BO62" s="262"/>
      <c r="BP62" s="262"/>
      <c r="BQ62" s="259">
        <v>56</v>
      </c>
      <c r="BR62" s="260"/>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3"/>
    </row>
    <row r="63" spans="1:131" s="244" customFormat="1" ht="26.25" customHeight="1" thickBot="1" x14ac:dyDescent="0.2">
      <c r="A63" s="261" t="s">
        <v>398</v>
      </c>
      <c r="B63" s="995" t="s">
        <v>420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524</v>
      </c>
      <c r="AG63" s="1010"/>
      <c r="AH63" s="1010"/>
      <c r="AI63" s="1010"/>
      <c r="AJ63" s="1081"/>
      <c r="AK63" s="1082"/>
      <c r="AL63" s="1014"/>
      <c r="AM63" s="1014"/>
      <c r="AN63" s="1014"/>
      <c r="AO63" s="1014"/>
      <c r="AP63" s="1010">
        <v>3809</v>
      </c>
      <c r="AQ63" s="1010"/>
      <c r="AR63" s="1010"/>
      <c r="AS63" s="1010"/>
      <c r="AT63" s="1010"/>
      <c r="AU63" s="1010">
        <v>2449</v>
      </c>
      <c r="AV63" s="1010"/>
      <c r="AW63" s="1010"/>
      <c r="AX63" s="1010"/>
      <c r="AY63" s="1010"/>
      <c r="AZ63" s="1076"/>
      <c r="BA63" s="1076"/>
      <c r="BB63" s="1076"/>
      <c r="BC63" s="1076"/>
      <c r="BD63" s="1076"/>
      <c r="BE63" s="1011"/>
      <c r="BF63" s="1011"/>
      <c r="BG63" s="1011"/>
      <c r="BH63" s="1011"/>
      <c r="BI63" s="1012"/>
      <c r="BJ63" s="1077" t="s">
        <v>250</v>
      </c>
      <c r="BK63" s="1002"/>
      <c r="BL63" s="1002"/>
      <c r="BM63" s="1002"/>
      <c r="BN63" s="1078"/>
      <c r="BO63" s="262"/>
      <c r="BP63" s="262"/>
      <c r="BQ63" s="259">
        <v>57</v>
      </c>
      <c r="BR63" s="260"/>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3"/>
    </row>
    <row r="65" spans="1:131" s="244" customFormat="1" ht="26.25" customHeight="1" thickBot="1" x14ac:dyDescent="0.2">
      <c r="A65" s="249" t="s">
        <v>421</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3"/>
    </row>
    <row r="66" spans="1:131" s="244" customFormat="1" ht="26.25" customHeight="1" x14ac:dyDescent="0.15">
      <c r="A66" s="1046" t="s">
        <v>422</v>
      </c>
      <c r="B66" s="1047"/>
      <c r="C66" s="1047"/>
      <c r="D66" s="1047"/>
      <c r="E66" s="1047"/>
      <c r="F66" s="1047"/>
      <c r="G66" s="1047"/>
      <c r="H66" s="1047"/>
      <c r="I66" s="1047"/>
      <c r="J66" s="1047"/>
      <c r="K66" s="1047"/>
      <c r="L66" s="1047"/>
      <c r="M66" s="1047"/>
      <c r="N66" s="1047"/>
      <c r="O66" s="1047"/>
      <c r="P66" s="1048"/>
      <c r="Q66" s="1052" t="s">
        <v>402</v>
      </c>
      <c r="R66" s="1053"/>
      <c r="S66" s="1053"/>
      <c r="T66" s="1053"/>
      <c r="U66" s="1054"/>
      <c r="V66" s="1052" t="s">
        <v>423</v>
      </c>
      <c r="W66" s="1053"/>
      <c r="X66" s="1053"/>
      <c r="Y66" s="1053"/>
      <c r="Z66" s="1054"/>
      <c r="AA66" s="1052" t="s">
        <v>404</v>
      </c>
      <c r="AB66" s="1053"/>
      <c r="AC66" s="1053"/>
      <c r="AD66" s="1053"/>
      <c r="AE66" s="1054"/>
      <c r="AF66" s="1058" t="s">
        <v>424</v>
      </c>
      <c r="AG66" s="1059"/>
      <c r="AH66" s="1059"/>
      <c r="AI66" s="1059"/>
      <c r="AJ66" s="1060"/>
      <c r="AK66" s="1052" t="s">
        <v>425</v>
      </c>
      <c r="AL66" s="1047"/>
      <c r="AM66" s="1047"/>
      <c r="AN66" s="1047"/>
      <c r="AO66" s="1048"/>
      <c r="AP66" s="1052" t="s">
        <v>426</v>
      </c>
      <c r="AQ66" s="1053"/>
      <c r="AR66" s="1053"/>
      <c r="AS66" s="1053"/>
      <c r="AT66" s="1054"/>
      <c r="AU66" s="1052" t="s">
        <v>427</v>
      </c>
      <c r="AV66" s="1053"/>
      <c r="AW66" s="1053"/>
      <c r="AX66" s="1053"/>
      <c r="AY66" s="1054"/>
      <c r="AZ66" s="1052" t="s">
        <v>386</v>
      </c>
      <c r="BA66" s="1053"/>
      <c r="BB66" s="1053"/>
      <c r="BC66" s="1053"/>
      <c r="BD66" s="1068"/>
      <c r="BE66" s="262"/>
      <c r="BF66" s="262"/>
      <c r="BG66" s="262"/>
      <c r="BH66" s="262"/>
      <c r="BI66" s="262"/>
      <c r="BJ66" s="262"/>
      <c r="BK66" s="262"/>
      <c r="BL66" s="262"/>
      <c r="BM66" s="262"/>
      <c r="BN66" s="262"/>
      <c r="BO66" s="262"/>
      <c r="BP66" s="262"/>
      <c r="BQ66" s="259">
        <v>60</v>
      </c>
      <c r="BR66" s="264"/>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3"/>
    </row>
    <row r="67" spans="1:131" s="244"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2"/>
      <c r="BF67" s="262"/>
      <c r="BG67" s="262"/>
      <c r="BH67" s="262"/>
      <c r="BI67" s="262"/>
      <c r="BJ67" s="262"/>
      <c r="BK67" s="262"/>
      <c r="BL67" s="262"/>
      <c r="BM67" s="262"/>
      <c r="BN67" s="262"/>
      <c r="BO67" s="262"/>
      <c r="BP67" s="262"/>
      <c r="BQ67" s="259">
        <v>61</v>
      </c>
      <c r="BR67" s="264"/>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3"/>
    </row>
    <row r="68" spans="1:131" s="244" customFormat="1" ht="26.25" customHeight="1" thickTop="1" x14ac:dyDescent="0.15">
      <c r="A68" s="255">
        <v>1</v>
      </c>
      <c r="B68" s="1036" t="s">
        <v>590</v>
      </c>
      <c r="C68" s="1037"/>
      <c r="D68" s="1037"/>
      <c r="E68" s="1037"/>
      <c r="F68" s="1037"/>
      <c r="G68" s="1037"/>
      <c r="H68" s="1037"/>
      <c r="I68" s="1037"/>
      <c r="J68" s="1037"/>
      <c r="K68" s="1037"/>
      <c r="L68" s="1037"/>
      <c r="M68" s="1037"/>
      <c r="N68" s="1037"/>
      <c r="O68" s="1037"/>
      <c r="P68" s="1038"/>
      <c r="Q68" s="1039">
        <v>1898</v>
      </c>
      <c r="R68" s="1033"/>
      <c r="S68" s="1033"/>
      <c r="T68" s="1033"/>
      <c r="U68" s="1033"/>
      <c r="V68" s="1033">
        <v>1770</v>
      </c>
      <c r="W68" s="1033"/>
      <c r="X68" s="1033"/>
      <c r="Y68" s="1033"/>
      <c r="Z68" s="1033"/>
      <c r="AA68" s="1033">
        <v>127</v>
      </c>
      <c r="AB68" s="1033"/>
      <c r="AC68" s="1033"/>
      <c r="AD68" s="1033"/>
      <c r="AE68" s="1033"/>
      <c r="AF68" s="1033">
        <v>3912</v>
      </c>
      <c r="AG68" s="1033"/>
      <c r="AH68" s="1033"/>
      <c r="AI68" s="1033"/>
      <c r="AJ68" s="1033"/>
      <c r="AK68" s="1033" t="s">
        <v>589</v>
      </c>
      <c r="AL68" s="1033"/>
      <c r="AM68" s="1033"/>
      <c r="AN68" s="1033"/>
      <c r="AO68" s="1033"/>
      <c r="AP68" s="1033">
        <v>4361</v>
      </c>
      <c r="AQ68" s="1033"/>
      <c r="AR68" s="1033"/>
      <c r="AS68" s="1033"/>
      <c r="AT68" s="1033"/>
      <c r="AU68" s="1033">
        <v>177</v>
      </c>
      <c r="AV68" s="1033"/>
      <c r="AW68" s="1033"/>
      <c r="AX68" s="1033"/>
      <c r="AY68" s="1033"/>
      <c r="AZ68" s="1034"/>
      <c r="BA68" s="1034"/>
      <c r="BB68" s="1034"/>
      <c r="BC68" s="1034"/>
      <c r="BD68" s="1035"/>
      <c r="BE68" s="262"/>
      <c r="BF68" s="262"/>
      <c r="BG68" s="262"/>
      <c r="BH68" s="262"/>
      <c r="BI68" s="262"/>
      <c r="BJ68" s="262"/>
      <c r="BK68" s="262"/>
      <c r="BL68" s="262"/>
      <c r="BM68" s="262"/>
      <c r="BN68" s="262"/>
      <c r="BO68" s="262"/>
      <c r="BP68" s="262"/>
      <c r="BQ68" s="259">
        <v>62</v>
      </c>
      <c r="BR68" s="264"/>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3"/>
    </row>
    <row r="69" spans="1:131" s="244" customFormat="1" ht="26.25" customHeight="1" x14ac:dyDescent="0.15">
      <c r="A69" s="258">
        <v>2</v>
      </c>
      <c r="B69" s="1025" t="s">
        <v>591</v>
      </c>
      <c r="C69" s="1026"/>
      <c r="D69" s="1026"/>
      <c r="E69" s="1026"/>
      <c r="F69" s="1026"/>
      <c r="G69" s="1026"/>
      <c r="H69" s="1026"/>
      <c r="I69" s="1026"/>
      <c r="J69" s="1026"/>
      <c r="K69" s="1026"/>
      <c r="L69" s="1026"/>
      <c r="M69" s="1026"/>
      <c r="N69" s="1026"/>
      <c r="O69" s="1026"/>
      <c r="P69" s="1027"/>
      <c r="Q69" s="1028">
        <v>1801</v>
      </c>
      <c r="R69" s="1022"/>
      <c r="S69" s="1022"/>
      <c r="T69" s="1022"/>
      <c r="U69" s="1022"/>
      <c r="V69" s="1022">
        <v>1787</v>
      </c>
      <c r="W69" s="1022"/>
      <c r="X69" s="1022"/>
      <c r="Y69" s="1022"/>
      <c r="Z69" s="1022"/>
      <c r="AA69" s="1022">
        <v>13</v>
      </c>
      <c r="AB69" s="1022"/>
      <c r="AC69" s="1022"/>
      <c r="AD69" s="1022"/>
      <c r="AE69" s="1022"/>
      <c r="AF69" s="1022">
        <v>13</v>
      </c>
      <c r="AG69" s="1022"/>
      <c r="AH69" s="1022"/>
      <c r="AI69" s="1022"/>
      <c r="AJ69" s="1022"/>
      <c r="AK69" s="1022" t="s">
        <v>589</v>
      </c>
      <c r="AL69" s="1022"/>
      <c r="AM69" s="1022"/>
      <c r="AN69" s="1022"/>
      <c r="AO69" s="1022"/>
      <c r="AP69" s="1022">
        <v>720</v>
      </c>
      <c r="AQ69" s="1022"/>
      <c r="AR69" s="1022"/>
      <c r="AS69" s="1022"/>
      <c r="AT69" s="1022"/>
      <c r="AU69" s="1022">
        <v>123</v>
      </c>
      <c r="AV69" s="1022"/>
      <c r="AW69" s="1022"/>
      <c r="AX69" s="1022"/>
      <c r="AY69" s="1022"/>
      <c r="AZ69" s="1023"/>
      <c r="BA69" s="1023"/>
      <c r="BB69" s="1023"/>
      <c r="BC69" s="1023"/>
      <c r="BD69" s="1024"/>
      <c r="BE69" s="262"/>
      <c r="BF69" s="262"/>
      <c r="BG69" s="262"/>
      <c r="BH69" s="262"/>
      <c r="BI69" s="262"/>
      <c r="BJ69" s="262"/>
      <c r="BK69" s="262"/>
      <c r="BL69" s="262"/>
      <c r="BM69" s="262"/>
      <c r="BN69" s="262"/>
      <c r="BO69" s="262"/>
      <c r="BP69" s="262"/>
      <c r="BQ69" s="259">
        <v>63</v>
      </c>
      <c r="BR69" s="264"/>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3"/>
    </row>
    <row r="70" spans="1:131" s="244" customFormat="1" ht="26.25" customHeight="1" x14ac:dyDescent="0.15">
      <c r="A70" s="258">
        <v>3</v>
      </c>
      <c r="B70" s="1025" t="s">
        <v>592</v>
      </c>
      <c r="C70" s="1026"/>
      <c r="D70" s="1026"/>
      <c r="E70" s="1026"/>
      <c r="F70" s="1026"/>
      <c r="G70" s="1026"/>
      <c r="H70" s="1026"/>
      <c r="I70" s="1026"/>
      <c r="J70" s="1026"/>
      <c r="K70" s="1026"/>
      <c r="L70" s="1026"/>
      <c r="M70" s="1026"/>
      <c r="N70" s="1026"/>
      <c r="O70" s="1026"/>
      <c r="P70" s="1027"/>
      <c r="Q70" s="1028">
        <v>5521</v>
      </c>
      <c r="R70" s="1022"/>
      <c r="S70" s="1022"/>
      <c r="T70" s="1022"/>
      <c r="U70" s="1022"/>
      <c r="V70" s="1022">
        <v>4998</v>
      </c>
      <c r="W70" s="1022"/>
      <c r="X70" s="1022"/>
      <c r="Y70" s="1022"/>
      <c r="Z70" s="1022"/>
      <c r="AA70" s="1022">
        <v>523</v>
      </c>
      <c r="AB70" s="1022"/>
      <c r="AC70" s="1022"/>
      <c r="AD70" s="1022"/>
      <c r="AE70" s="1022"/>
      <c r="AF70" s="1022">
        <v>523</v>
      </c>
      <c r="AG70" s="1022"/>
      <c r="AH70" s="1022"/>
      <c r="AI70" s="1022"/>
      <c r="AJ70" s="1022"/>
      <c r="AK70" s="1022">
        <v>750</v>
      </c>
      <c r="AL70" s="1022"/>
      <c r="AM70" s="1022"/>
      <c r="AN70" s="1022"/>
      <c r="AO70" s="1022"/>
      <c r="AP70" s="1022" t="s">
        <v>589</v>
      </c>
      <c r="AQ70" s="1022"/>
      <c r="AR70" s="1022"/>
      <c r="AS70" s="1022"/>
      <c r="AT70" s="1022"/>
      <c r="AU70" s="1022" t="s">
        <v>589</v>
      </c>
      <c r="AV70" s="1022"/>
      <c r="AW70" s="1022"/>
      <c r="AX70" s="1022"/>
      <c r="AY70" s="1022"/>
      <c r="AZ70" s="1023"/>
      <c r="BA70" s="1023"/>
      <c r="BB70" s="1023"/>
      <c r="BC70" s="1023"/>
      <c r="BD70" s="1024"/>
      <c r="BE70" s="262"/>
      <c r="BF70" s="262"/>
      <c r="BG70" s="262"/>
      <c r="BH70" s="262"/>
      <c r="BI70" s="262"/>
      <c r="BJ70" s="262"/>
      <c r="BK70" s="262"/>
      <c r="BL70" s="262"/>
      <c r="BM70" s="262"/>
      <c r="BN70" s="262"/>
      <c r="BO70" s="262"/>
      <c r="BP70" s="262"/>
      <c r="BQ70" s="259">
        <v>64</v>
      </c>
      <c r="BR70" s="264"/>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3"/>
    </row>
    <row r="71" spans="1:131" s="244" customFormat="1" ht="26.25" customHeight="1" x14ac:dyDescent="0.15">
      <c r="A71" s="258">
        <v>4</v>
      </c>
      <c r="B71" s="1025" t="s">
        <v>593</v>
      </c>
      <c r="C71" s="1026"/>
      <c r="D71" s="1026"/>
      <c r="E71" s="1026"/>
      <c r="F71" s="1026"/>
      <c r="G71" s="1026"/>
      <c r="H71" s="1026"/>
      <c r="I71" s="1026"/>
      <c r="J71" s="1026"/>
      <c r="K71" s="1026"/>
      <c r="L71" s="1026"/>
      <c r="M71" s="1026"/>
      <c r="N71" s="1026"/>
      <c r="O71" s="1026"/>
      <c r="P71" s="1027"/>
      <c r="Q71" s="1028">
        <v>95</v>
      </c>
      <c r="R71" s="1022"/>
      <c r="S71" s="1022"/>
      <c r="T71" s="1022"/>
      <c r="U71" s="1022"/>
      <c r="V71" s="1022">
        <v>85</v>
      </c>
      <c r="W71" s="1022"/>
      <c r="X71" s="1022"/>
      <c r="Y71" s="1022"/>
      <c r="Z71" s="1022"/>
      <c r="AA71" s="1022">
        <v>10</v>
      </c>
      <c r="AB71" s="1022"/>
      <c r="AC71" s="1022"/>
      <c r="AD71" s="1022"/>
      <c r="AE71" s="1022"/>
      <c r="AF71" s="1022">
        <v>10</v>
      </c>
      <c r="AG71" s="1022"/>
      <c r="AH71" s="1022"/>
      <c r="AI71" s="1022"/>
      <c r="AJ71" s="1022"/>
      <c r="AK71" s="1022" t="s">
        <v>519</v>
      </c>
      <c r="AL71" s="1022"/>
      <c r="AM71" s="1022"/>
      <c r="AN71" s="1022"/>
      <c r="AO71" s="1022"/>
      <c r="AP71" s="1022" t="s">
        <v>519</v>
      </c>
      <c r="AQ71" s="1022"/>
      <c r="AR71" s="1022"/>
      <c r="AS71" s="1022"/>
      <c r="AT71" s="1022"/>
      <c r="AU71" s="1022" t="s">
        <v>519</v>
      </c>
      <c r="AV71" s="1022"/>
      <c r="AW71" s="1022"/>
      <c r="AX71" s="1022"/>
      <c r="AY71" s="1022"/>
      <c r="AZ71" s="1023"/>
      <c r="BA71" s="1023"/>
      <c r="BB71" s="1023"/>
      <c r="BC71" s="1023"/>
      <c r="BD71" s="1024"/>
      <c r="BE71" s="262"/>
      <c r="BF71" s="262"/>
      <c r="BG71" s="262"/>
      <c r="BH71" s="262"/>
      <c r="BI71" s="262"/>
      <c r="BJ71" s="262"/>
      <c r="BK71" s="262"/>
      <c r="BL71" s="262"/>
      <c r="BM71" s="262"/>
      <c r="BN71" s="262"/>
      <c r="BO71" s="262"/>
      <c r="BP71" s="262"/>
      <c r="BQ71" s="259">
        <v>65</v>
      </c>
      <c r="BR71" s="264"/>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3"/>
    </row>
    <row r="72" spans="1:131" s="244" customFormat="1" ht="26.25" customHeight="1" x14ac:dyDescent="0.15">
      <c r="A72" s="258">
        <v>5</v>
      </c>
      <c r="B72" s="1025" t="s">
        <v>594</v>
      </c>
      <c r="C72" s="1026"/>
      <c r="D72" s="1026"/>
      <c r="E72" s="1026"/>
      <c r="F72" s="1026"/>
      <c r="G72" s="1026"/>
      <c r="H72" s="1026"/>
      <c r="I72" s="1026"/>
      <c r="J72" s="1026"/>
      <c r="K72" s="1026"/>
      <c r="L72" s="1026"/>
      <c r="M72" s="1026"/>
      <c r="N72" s="1026"/>
      <c r="O72" s="1026"/>
      <c r="P72" s="1027"/>
      <c r="Q72" s="1028">
        <v>244880</v>
      </c>
      <c r="R72" s="1022"/>
      <c r="S72" s="1022"/>
      <c r="T72" s="1022"/>
      <c r="U72" s="1022"/>
      <c r="V72" s="1022">
        <v>239644</v>
      </c>
      <c r="W72" s="1022"/>
      <c r="X72" s="1022"/>
      <c r="Y72" s="1022"/>
      <c r="Z72" s="1022"/>
      <c r="AA72" s="1022">
        <v>5236</v>
      </c>
      <c r="AB72" s="1022"/>
      <c r="AC72" s="1022"/>
      <c r="AD72" s="1022"/>
      <c r="AE72" s="1022"/>
      <c r="AF72" s="1022">
        <v>5236</v>
      </c>
      <c r="AG72" s="1022"/>
      <c r="AH72" s="1022"/>
      <c r="AI72" s="1022"/>
      <c r="AJ72" s="1022"/>
      <c r="AK72" s="1022">
        <v>1477</v>
      </c>
      <c r="AL72" s="1022"/>
      <c r="AM72" s="1022"/>
      <c r="AN72" s="1022"/>
      <c r="AO72" s="1022"/>
      <c r="AP72" s="1032" t="s">
        <v>519</v>
      </c>
      <c r="AQ72" s="1030"/>
      <c r="AR72" s="1030"/>
      <c r="AS72" s="1030"/>
      <c r="AT72" s="1031"/>
      <c r="AU72" s="1032" t="s">
        <v>519</v>
      </c>
      <c r="AV72" s="1030"/>
      <c r="AW72" s="1030"/>
      <c r="AX72" s="1030"/>
      <c r="AY72" s="1031"/>
      <c r="AZ72" s="1023"/>
      <c r="BA72" s="1023"/>
      <c r="BB72" s="1023"/>
      <c r="BC72" s="1023"/>
      <c r="BD72" s="1024"/>
      <c r="BE72" s="262"/>
      <c r="BF72" s="262"/>
      <c r="BG72" s="262"/>
      <c r="BH72" s="262"/>
      <c r="BI72" s="262"/>
      <c r="BJ72" s="262"/>
      <c r="BK72" s="262"/>
      <c r="BL72" s="262"/>
      <c r="BM72" s="262"/>
      <c r="BN72" s="262"/>
      <c r="BO72" s="262"/>
      <c r="BP72" s="262"/>
      <c r="BQ72" s="259">
        <v>66</v>
      </c>
      <c r="BR72" s="264"/>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3"/>
    </row>
    <row r="73" spans="1:131" s="244" customFormat="1" ht="26.25" customHeight="1" x14ac:dyDescent="0.15">
      <c r="A73" s="258">
        <v>6</v>
      </c>
      <c r="B73" s="1025" t="s">
        <v>595</v>
      </c>
      <c r="C73" s="1026"/>
      <c r="D73" s="1026"/>
      <c r="E73" s="1026"/>
      <c r="F73" s="1026"/>
      <c r="G73" s="1026"/>
      <c r="H73" s="1026"/>
      <c r="I73" s="1026"/>
      <c r="J73" s="1026"/>
      <c r="K73" s="1026"/>
      <c r="L73" s="1026"/>
      <c r="M73" s="1026"/>
      <c r="N73" s="1026"/>
      <c r="O73" s="1026"/>
      <c r="P73" s="1027"/>
      <c r="Q73" s="1028">
        <v>188</v>
      </c>
      <c r="R73" s="1022"/>
      <c r="S73" s="1022"/>
      <c r="T73" s="1022"/>
      <c r="U73" s="1022"/>
      <c r="V73" s="1022">
        <v>154</v>
      </c>
      <c r="W73" s="1022"/>
      <c r="X73" s="1022"/>
      <c r="Y73" s="1022"/>
      <c r="Z73" s="1022"/>
      <c r="AA73" s="1022">
        <v>34</v>
      </c>
      <c r="AB73" s="1022"/>
      <c r="AC73" s="1022"/>
      <c r="AD73" s="1022"/>
      <c r="AE73" s="1022"/>
      <c r="AF73" s="1022">
        <v>34</v>
      </c>
      <c r="AG73" s="1022"/>
      <c r="AH73" s="1022"/>
      <c r="AI73" s="1022"/>
      <c r="AJ73" s="1022"/>
      <c r="AK73" s="1022">
        <v>40</v>
      </c>
      <c r="AL73" s="1022"/>
      <c r="AM73" s="1022"/>
      <c r="AN73" s="1022"/>
      <c r="AO73" s="1022"/>
      <c r="AP73" s="1022" t="s">
        <v>589</v>
      </c>
      <c r="AQ73" s="1022"/>
      <c r="AR73" s="1022"/>
      <c r="AS73" s="1022"/>
      <c r="AT73" s="1022"/>
      <c r="AU73" s="1022" t="s">
        <v>589</v>
      </c>
      <c r="AV73" s="1022"/>
      <c r="AW73" s="1022"/>
      <c r="AX73" s="1022"/>
      <c r="AY73" s="1022"/>
      <c r="AZ73" s="1023"/>
      <c r="BA73" s="1023"/>
      <c r="BB73" s="1023"/>
      <c r="BC73" s="1023"/>
      <c r="BD73" s="1024"/>
      <c r="BE73" s="262"/>
      <c r="BF73" s="262"/>
      <c r="BG73" s="262"/>
      <c r="BH73" s="262"/>
      <c r="BI73" s="262"/>
      <c r="BJ73" s="262"/>
      <c r="BK73" s="262"/>
      <c r="BL73" s="262"/>
      <c r="BM73" s="262"/>
      <c r="BN73" s="262"/>
      <c r="BO73" s="262"/>
      <c r="BP73" s="262"/>
      <c r="BQ73" s="259">
        <v>67</v>
      </c>
      <c r="BR73" s="264"/>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3"/>
    </row>
    <row r="74" spans="1:131" s="244" customFormat="1" ht="26.25" customHeight="1" x14ac:dyDescent="0.15">
      <c r="A74" s="258">
        <v>7</v>
      </c>
      <c r="B74" s="1025" t="s">
        <v>596</v>
      </c>
      <c r="C74" s="1026"/>
      <c r="D74" s="1026"/>
      <c r="E74" s="1026"/>
      <c r="F74" s="1026"/>
      <c r="G74" s="1026"/>
      <c r="H74" s="1026"/>
      <c r="I74" s="1026"/>
      <c r="J74" s="1026"/>
      <c r="K74" s="1026"/>
      <c r="L74" s="1026"/>
      <c r="M74" s="1026"/>
      <c r="N74" s="1026"/>
      <c r="O74" s="1026"/>
      <c r="P74" s="1027"/>
      <c r="Q74" s="1028">
        <v>213</v>
      </c>
      <c r="R74" s="1022"/>
      <c r="S74" s="1022"/>
      <c r="T74" s="1022"/>
      <c r="U74" s="1022"/>
      <c r="V74" s="1022">
        <v>197</v>
      </c>
      <c r="W74" s="1022"/>
      <c r="X74" s="1022"/>
      <c r="Y74" s="1022"/>
      <c r="Z74" s="1022"/>
      <c r="AA74" s="1022">
        <v>16</v>
      </c>
      <c r="AB74" s="1022"/>
      <c r="AC74" s="1022"/>
      <c r="AD74" s="1022"/>
      <c r="AE74" s="1022"/>
      <c r="AF74" s="1022">
        <v>16</v>
      </c>
      <c r="AG74" s="1022"/>
      <c r="AH74" s="1022"/>
      <c r="AI74" s="1022"/>
      <c r="AJ74" s="1022"/>
      <c r="AK74" s="1022" t="s">
        <v>589</v>
      </c>
      <c r="AL74" s="1022"/>
      <c r="AM74" s="1022"/>
      <c r="AN74" s="1022"/>
      <c r="AO74" s="1022"/>
      <c r="AP74" s="1022" t="s">
        <v>589</v>
      </c>
      <c r="AQ74" s="1022"/>
      <c r="AR74" s="1022"/>
      <c r="AS74" s="1022"/>
      <c r="AT74" s="1022"/>
      <c r="AU74" s="1022" t="s">
        <v>589</v>
      </c>
      <c r="AV74" s="1022"/>
      <c r="AW74" s="1022"/>
      <c r="AX74" s="1022"/>
      <c r="AY74" s="1022"/>
      <c r="AZ74" s="1023"/>
      <c r="BA74" s="1023"/>
      <c r="BB74" s="1023"/>
      <c r="BC74" s="1023"/>
      <c r="BD74" s="1024"/>
      <c r="BE74" s="262"/>
      <c r="BF74" s="262"/>
      <c r="BG74" s="262"/>
      <c r="BH74" s="262"/>
      <c r="BI74" s="262"/>
      <c r="BJ74" s="262"/>
      <c r="BK74" s="262"/>
      <c r="BL74" s="262"/>
      <c r="BM74" s="262"/>
      <c r="BN74" s="262"/>
      <c r="BO74" s="262"/>
      <c r="BP74" s="262"/>
      <c r="BQ74" s="259">
        <v>68</v>
      </c>
      <c r="BR74" s="264"/>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3"/>
    </row>
    <row r="75" spans="1:131" s="244" customFormat="1" ht="26.25" customHeight="1" x14ac:dyDescent="0.15">
      <c r="A75" s="258">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2"/>
      <c r="BF75" s="262"/>
      <c r="BG75" s="262"/>
      <c r="BH75" s="262"/>
      <c r="BI75" s="262"/>
      <c r="BJ75" s="262"/>
      <c r="BK75" s="262"/>
      <c r="BL75" s="262"/>
      <c r="BM75" s="262"/>
      <c r="BN75" s="262"/>
      <c r="BO75" s="262"/>
      <c r="BP75" s="262"/>
      <c r="BQ75" s="259">
        <v>69</v>
      </c>
      <c r="BR75" s="264"/>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3"/>
    </row>
    <row r="76" spans="1:131" s="244" customFormat="1" ht="26.25" customHeight="1" x14ac:dyDescent="0.15">
      <c r="A76" s="258">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2"/>
      <c r="BF76" s="262"/>
      <c r="BG76" s="262"/>
      <c r="BH76" s="262"/>
      <c r="BI76" s="262"/>
      <c r="BJ76" s="262"/>
      <c r="BK76" s="262"/>
      <c r="BL76" s="262"/>
      <c r="BM76" s="262"/>
      <c r="BN76" s="262"/>
      <c r="BO76" s="262"/>
      <c r="BP76" s="262"/>
      <c r="BQ76" s="259">
        <v>70</v>
      </c>
      <c r="BR76" s="264"/>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3"/>
    </row>
    <row r="77" spans="1:131" s="244" customFormat="1" ht="26.25" customHeight="1" x14ac:dyDescent="0.15">
      <c r="A77" s="258">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2"/>
      <c r="BF77" s="262"/>
      <c r="BG77" s="262"/>
      <c r="BH77" s="262"/>
      <c r="BI77" s="262"/>
      <c r="BJ77" s="262"/>
      <c r="BK77" s="262"/>
      <c r="BL77" s="262"/>
      <c r="BM77" s="262"/>
      <c r="BN77" s="262"/>
      <c r="BO77" s="262"/>
      <c r="BP77" s="262"/>
      <c r="BQ77" s="259">
        <v>71</v>
      </c>
      <c r="BR77" s="264"/>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3"/>
    </row>
    <row r="78" spans="1:131" s="244" customFormat="1" ht="26.25" customHeight="1" x14ac:dyDescent="0.15">
      <c r="A78" s="258">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2"/>
      <c r="BF78" s="262"/>
      <c r="BG78" s="262"/>
      <c r="BH78" s="262"/>
      <c r="BI78" s="262"/>
      <c r="BJ78" s="265"/>
      <c r="BK78" s="265"/>
      <c r="BL78" s="265"/>
      <c r="BM78" s="265"/>
      <c r="BN78" s="265"/>
      <c r="BO78" s="262"/>
      <c r="BP78" s="262"/>
      <c r="BQ78" s="259">
        <v>72</v>
      </c>
      <c r="BR78" s="264"/>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3"/>
    </row>
    <row r="79" spans="1:131" s="244" customFormat="1" ht="26.25" customHeight="1" x14ac:dyDescent="0.15">
      <c r="A79" s="258">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2"/>
      <c r="BF79" s="262"/>
      <c r="BG79" s="262"/>
      <c r="BH79" s="262"/>
      <c r="BI79" s="262"/>
      <c r="BJ79" s="265"/>
      <c r="BK79" s="265"/>
      <c r="BL79" s="265"/>
      <c r="BM79" s="265"/>
      <c r="BN79" s="265"/>
      <c r="BO79" s="262"/>
      <c r="BP79" s="262"/>
      <c r="BQ79" s="259">
        <v>73</v>
      </c>
      <c r="BR79" s="264"/>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3"/>
    </row>
    <row r="80" spans="1:131" s="244" customFormat="1" ht="26.25" customHeight="1" x14ac:dyDescent="0.15">
      <c r="A80" s="258">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2"/>
      <c r="BF80" s="262"/>
      <c r="BG80" s="262"/>
      <c r="BH80" s="262"/>
      <c r="BI80" s="262"/>
      <c r="BJ80" s="262"/>
      <c r="BK80" s="262"/>
      <c r="BL80" s="262"/>
      <c r="BM80" s="262"/>
      <c r="BN80" s="262"/>
      <c r="BO80" s="262"/>
      <c r="BP80" s="262"/>
      <c r="BQ80" s="259">
        <v>74</v>
      </c>
      <c r="BR80" s="264"/>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3"/>
    </row>
    <row r="81" spans="1:131" s="244" customFormat="1" ht="26.25" customHeight="1" x14ac:dyDescent="0.15">
      <c r="A81" s="258">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2"/>
      <c r="BF81" s="262"/>
      <c r="BG81" s="262"/>
      <c r="BH81" s="262"/>
      <c r="BI81" s="262"/>
      <c r="BJ81" s="262"/>
      <c r="BK81" s="262"/>
      <c r="BL81" s="262"/>
      <c r="BM81" s="262"/>
      <c r="BN81" s="262"/>
      <c r="BO81" s="262"/>
      <c r="BP81" s="262"/>
      <c r="BQ81" s="259">
        <v>75</v>
      </c>
      <c r="BR81" s="264"/>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3"/>
    </row>
    <row r="82" spans="1:131" s="244" customFormat="1" ht="26.25" customHeight="1" x14ac:dyDescent="0.15">
      <c r="A82" s="258">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2"/>
      <c r="BF82" s="262"/>
      <c r="BG82" s="262"/>
      <c r="BH82" s="262"/>
      <c r="BI82" s="262"/>
      <c r="BJ82" s="262"/>
      <c r="BK82" s="262"/>
      <c r="BL82" s="262"/>
      <c r="BM82" s="262"/>
      <c r="BN82" s="262"/>
      <c r="BO82" s="262"/>
      <c r="BP82" s="262"/>
      <c r="BQ82" s="259">
        <v>76</v>
      </c>
      <c r="BR82" s="264"/>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3"/>
    </row>
    <row r="83" spans="1:131" s="244" customFormat="1" ht="26.25" customHeight="1" x14ac:dyDescent="0.15">
      <c r="A83" s="258">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2"/>
      <c r="BF83" s="262"/>
      <c r="BG83" s="262"/>
      <c r="BH83" s="262"/>
      <c r="BI83" s="262"/>
      <c r="BJ83" s="262"/>
      <c r="BK83" s="262"/>
      <c r="BL83" s="262"/>
      <c r="BM83" s="262"/>
      <c r="BN83" s="262"/>
      <c r="BO83" s="262"/>
      <c r="BP83" s="262"/>
      <c r="BQ83" s="259">
        <v>77</v>
      </c>
      <c r="BR83" s="264"/>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3"/>
    </row>
    <row r="84" spans="1:131" s="244" customFormat="1" ht="26.25" customHeight="1" x14ac:dyDescent="0.15">
      <c r="A84" s="258">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2"/>
      <c r="BF84" s="262"/>
      <c r="BG84" s="262"/>
      <c r="BH84" s="262"/>
      <c r="BI84" s="262"/>
      <c r="BJ84" s="262"/>
      <c r="BK84" s="262"/>
      <c r="BL84" s="262"/>
      <c r="BM84" s="262"/>
      <c r="BN84" s="262"/>
      <c r="BO84" s="262"/>
      <c r="BP84" s="262"/>
      <c r="BQ84" s="259">
        <v>78</v>
      </c>
      <c r="BR84" s="264"/>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3"/>
    </row>
    <row r="85" spans="1:131" s="244" customFormat="1" ht="26.25" customHeight="1" x14ac:dyDescent="0.15">
      <c r="A85" s="258">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2"/>
      <c r="BF85" s="262"/>
      <c r="BG85" s="262"/>
      <c r="BH85" s="262"/>
      <c r="BI85" s="262"/>
      <c r="BJ85" s="262"/>
      <c r="BK85" s="262"/>
      <c r="BL85" s="262"/>
      <c r="BM85" s="262"/>
      <c r="BN85" s="262"/>
      <c r="BO85" s="262"/>
      <c r="BP85" s="262"/>
      <c r="BQ85" s="259">
        <v>79</v>
      </c>
      <c r="BR85" s="264"/>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3"/>
    </row>
    <row r="86" spans="1:131" s="244" customFormat="1" ht="26.25" customHeight="1" x14ac:dyDescent="0.15">
      <c r="A86" s="258">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2"/>
      <c r="BF86" s="262"/>
      <c r="BG86" s="262"/>
      <c r="BH86" s="262"/>
      <c r="BI86" s="262"/>
      <c r="BJ86" s="262"/>
      <c r="BK86" s="262"/>
      <c r="BL86" s="262"/>
      <c r="BM86" s="262"/>
      <c r="BN86" s="262"/>
      <c r="BO86" s="262"/>
      <c r="BP86" s="262"/>
      <c r="BQ86" s="259">
        <v>80</v>
      </c>
      <c r="BR86" s="264"/>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3"/>
    </row>
    <row r="87" spans="1:131" s="244" customFormat="1" ht="26.25" customHeight="1" x14ac:dyDescent="0.15">
      <c r="A87" s="266">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2"/>
      <c r="BF87" s="262"/>
      <c r="BG87" s="262"/>
      <c r="BH87" s="262"/>
      <c r="BI87" s="262"/>
      <c r="BJ87" s="262"/>
      <c r="BK87" s="262"/>
      <c r="BL87" s="262"/>
      <c r="BM87" s="262"/>
      <c r="BN87" s="262"/>
      <c r="BO87" s="262"/>
      <c r="BP87" s="262"/>
      <c r="BQ87" s="259">
        <v>81</v>
      </c>
      <c r="BR87" s="264"/>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3"/>
    </row>
    <row r="88" spans="1:131" s="244" customFormat="1" ht="26.25" customHeight="1" thickBot="1" x14ac:dyDescent="0.2">
      <c r="A88" s="261" t="s">
        <v>398</v>
      </c>
      <c r="B88" s="995" t="s">
        <v>428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9744</v>
      </c>
      <c r="AG88" s="1010"/>
      <c r="AH88" s="1010"/>
      <c r="AI88" s="1010"/>
      <c r="AJ88" s="1010"/>
      <c r="AK88" s="1014"/>
      <c r="AL88" s="1014"/>
      <c r="AM88" s="1014"/>
      <c r="AN88" s="1014"/>
      <c r="AO88" s="1014"/>
      <c r="AP88" s="1010">
        <v>5081</v>
      </c>
      <c r="AQ88" s="1010"/>
      <c r="AR88" s="1010"/>
      <c r="AS88" s="1010"/>
      <c r="AT88" s="1010"/>
      <c r="AU88" s="1010">
        <v>300</v>
      </c>
      <c r="AV88" s="1010"/>
      <c r="AW88" s="1010"/>
      <c r="AX88" s="1010"/>
      <c r="AY88" s="1010"/>
      <c r="AZ88" s="1011"/>
      <c r="BA88" s="1011"/>
      <c r="BB88" s="1011"/>
      <c r="BC88" s="1011"/>
      <c r="BD88" s="1012"/>
      <c r="BE88" s="262"/>
      <c r="BF88" s="262"/>
      <c r="BG88" s="262"/>
      <c r="BH88" s="262"/>
      <c r="BI88" s="262"/>
      <c r="BJ88" s="262"/>
      <c r="BK88" s="262"/>
      <c r="BL88" s="262"/>
      <c r="BM88" s="262"/>
      <c r="BN88" s="262"/>
      <c r="BO88" s="262"/>
      <c r="BP88" s="262"/>
      <c r="BQ88" s="259">
        <v>82</v>
      </c>
      <c r="BR88" s="264"/>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398</v>
      </c>
      <c r="BR102" s="995" t="s">
        <v>429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117</v>
      </c>
      <c r="CS102" s="1002"/>
      <c r="CT102" s="1002"/>
      <c r="CU102" s="1002"/>
      <c r="CV102" s="1003"/>
      <c r="CW102" s="1001">
        <v>12</v>
      </c>
      <c r="CX102" s="1002"/>
      <c r="CY102" s="1002"/>
      <c r="CZ102" s="1002"/>
      <c r="DA102" s="1003"/>
      <c r="DB102" s="1001">
        <v>0</v>
      </c>
      <c r="DC102" s="1002"/>
      <c r="DD102" s="1002"/>
      <c r="DE102" s="1002"/>
      <c r="DF102" s="1003"/>
      <c r="DG102" s="1001">
        <v>20</v>
      </c>
      <c r="DH102" s="1002"/>
      <c r="DI102" s="1002"/>
      <c r="DJ102" s="1002"/>
      <c r="DK102" s="1003"/>
      <c r="DL102" s="1001">
        <v>0</v>
      </c>
      <c r="DM102" s="1002"/>
      <c r="DN102" s="1002"/>
      <c r="DO102" s="1002"/>
      <c r="DP102" s="1003"/>
      <c r="DQ102" s="1001">
        <v>0</v>
      </c>
      <c r="DR102" s="1002"/>
      <c r="DS102" s="1002"/>
      <c r="DT102" s="1002"/>
      <c r="DU102" s="1003"/>
      <c r="DV102" s="984"/>
      <c r="DW102" s="985"/>
      <c r="DX102" s="985"/>
      <c r="DY102" s="985"/>
      <c r="DZ102" s="986"/>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87" t="s">
        <v>430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88" t="s">
        <v>431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432</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433</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89" t="s">
        <v>434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3" customFormat="1" ht="26.25" customHeight="1" x14ac:dyDescent="0.15">
      <c r="A109" s="944" t="s">
        <v>436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437</v>
      </c>
      <c r="AB109" s="945"/>
      <c r="AC109" s="945"/>
      <c r="AD109" s="945"/>
      <c r="AE109" s="946"/>
      <c r="AF109" s="947" t="s">
        <v>316</v>
      </c>
      <c r="AG109" s="945"/>
      <c r="AH109" s="945"/>
      <c r="AI109" s="945"/>
      <c r="AJ109" s="946"/>
      <c r="AK109" s="947" t="s">
        <v>315</v>
      </c>
      <c r="AL109" s="945"/>
      <c r="AM109" s="945"/>
      <c r="AN109" s="945"/>
      <c r="AO109" s="946"/>
      <c r="AP109" s="947" t="s">
        <v>438</v>
      </c>
      <c r="AQ109" s="945"/>
      <c r="AR109" s="945"/>
      <c r="AS109" s="945"/>
      <c r="AT109" s="976"/>
      <c r="AU109" s="944" t="s">
        <v>436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437</v>
      </c>
      <c r="BR109" s="945"/>
      <c r="BS109" s="945"/>
      <c r="BT109" s="945"/>
      <c r="BU109" s="946"/>
      <c r="BV109" s="947" t="s">
        <v>316</v>
      </c>
      <c r="BW109" s="945"/>
      <c r="BX109" s="945"/>
      <c r="BY109" s="945"/>
      <c r="BZ109" s="946"/>
      <c r="CA109" s="947" t="s">
        <v>315</v>
      </c>
      <c r="CB109" s="945"/>
      <c r="CC109" s="945"/>
      <c r="CD109" s="945"/>
      <c r="CE109" s="946"/>
      <c r="CF109" s="983" t="s">
        <v>438</v>
      </c>
      <c r="CG109" s="983"/>
      <c r="CH109" s="983"/>
      <c r="CI109" s="983"/>
      <c r="CJ109" s="983"/>
      <c r="CK109" s="947" t="s">
        <v>439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437</v>
      </c>
      <c r="DH109" s="945"/>
      <c r="DI109" s="945"/>
      <c r="DJ109" s="945"/>
      <c r="DK109" s="946"/>
      <c r="DL109" s="947" t="s">
        <v>316</v>
      </c>
      <c r="DM109" s="945"/>
      <c r="DN109" s="945"/>
      <c r="DO109" s="945"/>
      <c r="DP109" s="946"/>
      <c r="DQ109" s="947" t="s">
        <v>315</v>
      </c>
      <c r="DR109" s="945"/>
      <c r="DS109" s="945"/>
      <c r="DT109" s="945"/>
      <c r="DU109" s="946"/>
      <c r="DV109" s="947" t="s">
        <v>438</v>
      </c>
      <c r="DW109" s="945"/>
      <c r="DX109" s="945"/>
      <c r="DY109" s="945"/>
      <c r="DZ109" s="976"/>
    </row>
    <row r="110" spans="1:131" s="243" customFormat="1" ht="26.25" customHeight="1" x14ac:dyDescent="0.15">
      <c r="A110" s="847" t="s">
        <v>440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345915</v>
      </c>
      <c r="AB110" s="938"/>
      <c r="AC110" s="938"/>
      <c r="AD110" s="938"/>
      <c r="AE110" s="939"/>
      <c r="AF110" s="940">
        <v>358008</v>
      </c>
      <c r="AG110" s="938"/>
      <c r="AH110" s="938"/>
      <c r="AI110" s="938"/>
      <c r="AJ110" s="939"/>
      <c r="AK110" s="940">
        <v>406730</v>
      </c>
      <c r="AL110" s="938"/>
      <c r="AM110" s="938"/>
      <c r="AN110" s="938"/>
      <c r="AO110" s="939"/>
      <c r="AP110" s="941">
        <v>13.1</v>
      </c>
      <c r="AQ110" s="942"/>
      <c r="AR110" s="942"/>
      <c r="AS110" s="942"/>
      <c r="AT110" s="943"/>
      <c r="AU110" s="977" t="s">
        <v>73</v>
      </c>
      <c r="AV110" s="978"/>
      <c r="AW110" s="978"/>
      <c r="AX110" s="978"/>
      <c r="AY110" s="978"/>
      <c r="AZ110" s="903" t="s">
        <v>441</v>
      </c>
      <c r="BA110" s="848"/>
      <c r="BB110" s="848"/>
      <c r="BC110" s="848"/>
      <c r="BD110" s="848"/>
      <c r="BE110" s="848"/>
      <c r="BF110" s="848"/>
      <c r="BG110" s="848"/>
      <c r="BH110" s="848"/>
      <c r="BI110" s="848"/>
      <c r="BJ110" s="848"/>
      <c r="BK110" s="848"/>
      <c r="BL110" s="848"/>
      <c r="BM110" s="848"/>
      <c r="BN110" s="848"/>
      <c r="BO110" s="848"/>
      <c r="BP110" s="849"/>
      <c r="BQ110" s="904">
        <v>5354920</v>
      </c>
      <c r="BR110" s="885"/>
      <c r="BS110" s="885"/>
      <c r="BT110" s="885"/>
      <c r="BU110" s="885"/>
      <c r="BV110" s="885">
        <v>5273888</v>
      </c>
      <c r="BW110" s="885"/>
      <c r="BX110" s="885"/>
      <c r="BY110" s="885"/>
      <c r="BZ110" s="885"/>
      <c r="CA110" s="885">
        <v>5086330</v>
      </c>
      <c r="CB110" s="885"/>
      <c r="CC110" s="885"/>
      <c r="CD110" s="885"/>
      <c r="CE110" s="885"/>
      <c r="CF110" s="909">
        <v>164.4</v>
      </c>
      <c r="CG110" s="910"/>
      <c r="CH110" s="910"/>
      <c r="CI110" s="910"/>
      <c r="CJ110" s="910"/>
      <c r="CK110" s="973" t="s">
        <v>442</v>
      </c>
      <c r="CL110" s="859"/>
      <c r="CM110" s="934" t="s">
        <v>443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444</v>
      </c>
      <c r="DH110" s="885"/>
      <c r="DI110" s="885"/>
      <c r="DJ110" s="885"/>
      <c r="DK110" s="885"/>
      <c r="DL110" s="885" t="s">
        <v>444</v>
      </c>
      <c r="DM110" s="885"/>
      <c r="DN110" s="885"/>
      <c r="DO110" s="885"/>
      <c r="DP110" s="885"/>
      <c r="DQ110" s="885" t="s">
        <v>250</v>
      </c>
      <c r="DR110" s="885"/>
      <c r="DS110" s="885"/>
      <c r="DT110" s="885"/>
      <c r="DU110" s="885"/>
      <c r="DV110" s="886" t="s">
        <v>444</v>
      </c>
      <c r="DW110" s="886"/>
      <c r="DX110" s="886"/>
      <c r="DY110" s="886"/>
      <c r="DZ110" s="887"/>
    </row>
    <row r="111" spans="1:131" s="243" customFormat="1" ht="26.25" customHeight="1" x14ac:dyDescent="0.15">
      <c r="A111" s="814" t="s">
        <v>445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446</v>
      </c>
      <c r="AB111" s="966"/>
      <c r="AC111" s="966"/>
      <c r="AD111" s="966"/>
      <c r="AE111" s="967"/>
      <c r="AF111" s="968" t="s">
        <v>444</v>
      </c>
      <c r="AG111" s="966"/>
      <c r="AH111" s="966"/>
      <c r="AI111" s="966"/>
      <c r="AJ111" s="967"/>
      <c r="AK111" s="968" t="s">
        <v>444</v>
      </c>
      <c r="AL111" s="966"/>
      <c r="AM111" s="966"/>
      <c r="AN111" s="966"/>
      <c r="AO111" s="967"/>
      <c r="AP111" s="969" t="s">
        <v>444</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t="s">
        <v>446</v>
      </c>
      <c r="BR111" s="857"/>
      <c r="BS111" s="857"/>
      <c r="BT111" s="857"/>
      <c r="BU111" s="857"/>
      <c r="BV111" s="857" t="s">
        <v>250</v>
      </c>
      <c r="BW111" s="857"/>
      <c r="BX111" s="857"/>
      <c r="BY111" s="857"/>
      <c r="BZ111" s="857"/>
      <c r="CA111" s="857" t="s">
        <v>250</v>
      </c>
      <c r="CB111" s="857"/>
      <c r="CC111" s="857"/>
      <c r="CD111" s="857"/>
      <c r="CE111" s="857"/>
      <c r="CF111" s="918" t="s">
        <v>446</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444</v>
      </c>
      <c r="DH111" s="857"/>
      <c r="DI111" s="857"/>
      <c r="DJ111" s="857"/>
      <c r="DK111" s="857"/>
      <c r="DL111" s="857" t="s">
        <v>446</v>
      </c>
      <c r="DM111" s="857"/>
      <c r="DN111" s="857"/>
      <c r="DO111" s="857"/>
      <c r="DP111" s="857"/>
      <c r="DQ111" s="857" t="s">
        <v>446</v>
      </c>
      <c r="DR111" s="857"/>
      <c r="DS111" s="857"/>
      <c r="DT111" s="857"/>
      <c r="DU111" s="857"/>
      <c r="DV111" s="834" t="s">
        <v>446</v>
      </c>
      <c r="DW111" s="834"/>
      <c r="DX111" s="834"/>
      <c r="DY111" s="834"/>
      <c r="DZ111" s="835"/>
    </row>
    <row r="112" spans="1:131" s="243" customFormat="1" ht="26.25" customHeight="1" x14ac:dyDescent="0.15">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446</v>
      </c>
      <c r="AB112" s="820"/>
      <c r="AC112" s="820"/>
      <c r="AD112" s="820"/>
      <c r="AE112" s="821"/>
      <c r="AF112" s="822" t="s">
        <v>446</v>
      </c>
      <c r="AG112" s="820"/>
      <c r="AH112" s="820"/>
      <c r="AI112" s="820"/>
      <c r="AJ112" s="821"/>
      <c r="AK112" s="822" t="s">
        <v>250</v>
      </c>
      <c r="AL112" s="820"/>
      <c r="AM112" s="820"/>
      <c r="AN112" s="820"/>
      <c r="AO112" s="821"/>
      <c r="AP112" s="867" t="s">
        <v>446</v>
      </c>
      <c r="AQ112" s="868"/>
      <c r="AR112" s="868"/>
      <c r="AS112" s="868"/>
      <c r="AT112" s="869"/>
      <c r="AU112" s="979"/>
      <c r="AV112" s="980"/>
      <c r="AW112" s="980"/>
      <c r="AX112" s="980"/>
      <c r="AY112" s="980"/>
      <c r="AZ112" s="855" t="s">
        <v>451</v>
      </c>
      <c r="BA112" s="790"/>
      <c r="BB112" s="790"/>
      <c r="BC112" s="790"/>
      <c r="BD112" s="790"/>
      <c r="BE112" s="790"/>
      <c r="BF112" s="790"/>
      <c r="BG112" s="790"/>
      <c r="BH112" s="790"/>
      <c r="BI112" s="790"/>
      <c r="BJ112" s="790"/>
      <c r="BK112" s="790"/>
      <c r="BL112" s="790"/>
      <c r="BM112" s="790"/>
      <c r="BN112" s="790"/>
      <c r="BO112" s="790"/>
      <c r="BP112" s="791"/>
      <c r="BQ112" s="856">
        <v>2657633</v>
      </c>
      <c r="BR112" s="857"/>
      <c r="BS112" s="857"/>
      <c r="BT112" s="857"/>
      <c r="BU112" s="857"/>
      <c r="BV112" s="857">
        <v>2522014</v>
      </c>
      <c r="BW112" s="857"/>
      <c r="BX112" s="857"/>
      <c r="BY112" s="857"/>
      <c r="BZ112" s="857"/>
      <c r="CA112" s="857">
        <v>2448241</v>
      </c>
      <c r="CB112" s="857"/>
      <c r="CC112" s="857"/>
      <c r="CD112" s="857"/>
      <c r="CE112" s="857"/>
      <c r="CF112" s="918">
        <v>79.099999999999994</v>
      </c>
      <c r="CG112" s="919"/>
      <c r="CH112" s="919"/>
      <c r="CI112" s="919"/>
      <c r="CJ112" s="919"/>
      <c r="CK112" s="974"/>
      <c r="CL112" s="861"/>
      <c r="CM112" s="864" t="s">
        <v>452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453</v>
      </c>
      <c r="DH112" s="857"/>
      <c r="DI112" s="857"/>
      <c r="DJ112" s="857"/>
      <c r="DK112" s="857"/>
      <c r="DL112" s="857" t="s">
        <v>446</v>
      </c>
      <c r="DM112" s="857"/>
      <c r="DN112" s="857"/>
      <c r="DO112" s="857"/>
      <c r="DP112" s="857"/>
      <c r="DQ112" s="857" t="s">
        <v>444</v>
      </c>
      <c r="DR112" s="857"/>
      <c r="DS112" s="857"/>
      <c r="DT112" s="857"/>
      <c r="DU112" s="857"/>
      <c r="DV112" s="834" t="s">
        <v>250</v>
      </c>
      <c r="DW112" s="834"/>
      <c r="DX112" s="834"/>
      <c r="DY112" s="834"/>
      <c r="DZ112" s="835"/>
    </row>
    <row r="113" spans="1:130" s="243" customFormat="1" ht="26.25" customHeight="1" x14ac:dyDescent="0.15">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249154</v>
      </c>
      <c r="AB113" s="966"/>
      <c r="AC113" s="966"/>
      <c r="AD113" s="966"/>
      <c r="AE113" s="967"/>
      <c r="AF113" s="968">
        <v>257446</v>
      </c>
      <c r="AG113" s="966"/>
      <c r="AH113" s="966"/>
      <c r="AI113" s="966"/>
      <c r="AJ113" s="967"/>
      <c r="AK113" s="968">
        <v>258859</v>
      </c>
      <c r="AL113" s="966"/>
      <c r="AM113" s="966"/>
      <c r="AN113" s="966"/>
      <c r="AO113" s="967"/>
      <c r="AP113" s="969">
        <v>8.4</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303376</v>
      </c>
      <c r="BR113" s="857"/>
      <c r="BS113" s="857"/>
      <c r="BT113" s="857"/>
      <c r="BU113" s="857"/>
      <c r="BV113" s="857">
        <v>281499</v>
      </c>
      <c r="BW113" s="857"/>
      <c r="BX113" s="857"/>
      <c r="BY113" s="857"/>
      <c r="BZ113" s="857"/>
      <c r="CA113" s="857">
        <v>300401</v>
      </c>
      <c r="CB113" s="857"/>
      <c r="CC113" s="857"/>
      <c r="CD113" s="857"/>
      <c r="CE113" s="857"/>
      <c r="CF113" s="918">
        <v>9.6999999999999993</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446</v>
      </c>
      <c r="DH113" s="820"/>
      <c r="DI113" s="820"/>
      <c r="DJ113" s="820"/>
      <c r="DK113" s="821"/>
      <c r="DL113" s="822" t="s">
        <v>446</v>
      </c>
      <c r="DM113" s="820"/>
      <c r="DN113" s="820"/>
      <c r="DO113" s="820"/>
      <c r="DP113" s="821"/>
      <c r="DQ113" s="822" t="s">
        <v>444</v>
      </c>
      <c r="DR113" s="820"/>
      <c r="DS113" s="820"/>
      <c r="DT113" s="820"/>
      <c r="DU113" s="821"/>
      <c r="DV113" s="867" t="s">
        <v>446</v>
      </c>
      <c r="DW113" s="868"/>
      <c r="DX113" s="868"/>
      <c r="DY113" s="868"/>
      <c r="DZ113" s="869"/>
    </row>
    <row r="114" spans="1:130" s="243" customFormat="1" ht="26.25" customHeight="1" x14ac:dyDescent="0.15">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49107</v>
      </c>
      <c r="AB114" s="820"/>
      <c r="AC114" s="820"/>
      <c r="AD114" s="820"/>
      <c r="AE114" s="821"/>
      <c r="AF114" s="822">
        <v>46243</v>
      </c>
      <c r="AG114" s="820"/>
      <c r="AH114" s="820"/>
      <c r="AI114" s="820"/>
      <c r="AJ114" s="821"/>
      <c r="AK114" s="822">
        <v>38181</v>
      </c>
      <c r="AL114" s="820"/>
      <c r="AM114" s="820"/>
      <c r="AN114" s="820"/>
      <c r="AO114" s="821"/>
      <c r="AP114" s="867">
        <v>1.2</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1015659</v>
      </c>
      <c r="BR114" s="857"/>
      <c r="BS114" s="857"/>
      <c r="BT114" s="857"/>
      <c r="BU114" s="857"/>
      <c r="BV114" s="857">
        <v>957713</v>
      </c>
      <c r="BW114" s="857"/>
      <c r="BX114" s="857"/>
      <c r="BY114" s="857"/>
      <c r="BZ114" s="857"/>
      <c r="CA114" s="857">
        <v>907380</v>
      </c>
      <c r="CB114" s="857"/>
      <c r="CC114" s="857"/>
      <c r="CD114" s="857"/>
      <c r="CE114" s="857"/>
      <c r="CF114" s="918">
        <v>29.3</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446</v>
      </c>
      <c r="DH114" s="820"/>
      <c r="DI114" s="820"/>
      <c r="DJ114" s="820"/>
      <c r="DK114" s="821"/>
      <c r="DL114" s="822" t="s">
        <v>446</v>
      </c>
      <c r="DM114" s="820"/>
      <c r="DN114" s="820"/>
      <c r="DO114" s="820"/>
      <c r="DP114" s="821"/>
      <c r="DQ114" s="822" t="s">
        <v>446</v>
      </c>
      <c r="DR114" s="820"/>
      <c r="DS114" s="820"/>
      <c r="DT114" s="820"/>
      <c r="DU114" s="821"/>
      <c r="DV114" s="867" t="s">
        <v>444</v>
      </c>
      <c r="DW114" s="868"/>
      <c r="DX114" s="868"/>
      <c r="DY114" s="868"/>
      <c r="DZ114" s="869"/>
    </row>
    <row r="115" spans="1:130" s="243" customFormat="1" ht="26.25" customHeight="1" x14ac:dyDescent="0.15">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444</v>
      </c>
      <c r="AB115" s="966"/>
      <c r="AC115" s="966"/>
      <c r="AD115" s="966"/>
      <c r="AE115" s="967"/>
      <c r="AF115" s="968" t="s">
        <v>446</v>
      </c>
      <c r="AG115" s="966"/>
      <c r="AH115" s="966"/>
      <c r="AI115" s="966"/>
      <c r="AJ115" s="967"/>
      <c r="AK115" s="968" t="s">
        <v>250</v>
      </c>
      <c r="AL115" s="966"/>
      <c r="AM115" s="966"/>
      <c r="AN115" s="966"/>
      <c r="AO115" s="967"/>
      <c r="AP115" s="969" t="s">
        <v>446</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t="s">
        <v>444</v>
      </c>
      <c r="BR115" s="857"/>
      <c r="BS115" s="857"/>
      <c r="BT115" s="857"/>
      <c r="BU115" s="857"/>
      <c r="BV115" s="857" t="s">
        <v>446</v>
      </c>
      <c r="BW115" s="857"/>
      <c r="BX115" s="857"/>
      <c r="BY115" s="857"/>
      <c r="BZ115" s="857"/>
      <c r="CA115" s="857">
        <v>6897</v>
      </c>
      <c r="CB115" s="857"/>
      <c r="CC115" s="857"/>
      <c r="CD115" s="857"/>
      <c r="CE115" s="857"/>
      <c r="CF115" s="918">
        <v>0.2</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444</v>
      </c>
      <c r="DH115" s="820"/>
      <c r="DI115" s="820"/>
      <c r="DJ115" s="820"/>
      <c r="DK115" s="821"/>
      <c r="DL115" s="822" t="s">
        <v>250</v>
      </c>
      <c r="DM115" s="820"/>
      <c r="DN115" s="820"/>
      <c r="DO115" s="820"/>
      <c r="DP115" s="821"/>
      <c r="DQ115" s="822" t="s">
        <v>444</v>
      </c>
      <c r="DR115" s="820"/>
      <c r="DS115" s="820"/>
      <c r="DT115" s="820"/>
      <c r="DU115" s="821"/>
      <c r="DV115" s="867" t="s">
        <v>446</v>
      </c>
      <c r="DW115" s="868"/>
      <c r="DX115" s="868"/>
      <c r="DY115" s="868"/>
      <c r="DZ115" s="869"/>
    </row>
    <row r="116" spans="1:130" s="243" customFormat="1" ht="26.25" customHeight="1" x14ac:dyDescent="0.15">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446</v>
      </c>
      <c r="AB116" s="820"/>
      <c r="AC116" s="820"/>
      <c r="AD116" s="820"/>
      <c r="AE116" s="821"/>
      <c r="AF116" s="822" t="s">
        <v>446</v>
      </c>
      <c r="AG116" s="820"/>
      <c r="AH116" s="820"/>
      <c r="AI116" s="820"/>
      <c r="AJ116" s="821"/>
      <c r="AK116" s="822" t="s">
        <v>446</v>
      </c>
      <c r="AL116" s="820"/>
      <c r="AM116" s="820"/>
      <c r="AN116" s="820"/>
      <c r="AO116" s="821"/>
      <c r="AP116" s="867" t="s">
        <v>446</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444</v>
      </c>
      <c r="BR116" s="857"/>
      <c r="BS116" s="857"/>
      <c r="BT116" s="857"/>
      <c r="BU116" s="857"/>
      <c r="BV116" s="857" t="s">
        <v>444</v>
      </c>
      <c r="BW116" s="857"/>
      <c r="BX116" s="857"/>
      <c r="BY116" s="857"/>
      <c r="BZ116" s="857"/>
      <c r="CA116" s="857" t="s">
        <v>446</v>
      </c>
      <c r="CB116" s="857"/>
      <c r="CC116" s="857"/>
      <c r="CD116" s="857"/>
      <c r="CE116" s="857"/>
      <c r="CF116" s="918" t="s">
        <v>444</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446</v>
      </c>
      <c r="DH116" s="820"/>
      <c r="DI116" s="820"/>
      <c r="DJ116" s="820"/>
      <c r="DK116" s="821"/>
      <c r="DL116" s="822" t="s">
        <v>446</v>
      </c>
      <c r="DM116" s="820"/>
      <c r="DN116" s="820"/>
      <c r="DO116" s="820"/>
      <c r="DP116" s="821"/>
      <c r="DQ116" s="822" t="s">
        <v>444</v>
      </c>
      <c r="DR116" s="820"/>
      <c r="DS116" s="820"/>
      <c r="DT116" s="820"/>
      <c r="DU116" s="821"/>
      <c r="DV116" s="867" t="s">
        <v>444</v>
      </c>
      <c r="DW116" s="868"/>
      <c r="DX116" s="868"/>
      <c r="DY116" s="868"/>
      <c r="DZ116" s="869"/>
    </row>
    <row r="117" spans="1:130" s="243"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644176</v>
      </c>
      <c r="AB117" s="952"/>
      <c r="AC117" s="952"/>
      <c r="AD117" s="952"/>
      <c r="AE117" s="953"/>
      <c r="AF117" s="954">
        <v>661697</v>
      </c>
      <c r="AG117" s="952"/>
      <c r="AH117" s="952"/>
      <c r="AI117" s="952"/>
      <c r="AJ117" s="953"/>
      <c r="AK117" s="954">
        <v>703770</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446</v>
      </c>
      <c r="BR117" s="857"/>
      <c r="BS117" s="857"/>
      <c r="BT117" s="857"/>
      <c r="BU117" s="857"/>
      <c r="BV117" s="857" t="s">
        <v>446</v>
      </c>
      <c r="BW117" s="857"/>
      <c r="BX117" s="857"/>
      <c r="BY117" s="857"/>
      <c r="BZ117" s="857"/>
      <c r="CA117" s="857" t="s">
        <v>446</v>
      </c>
      <c r="CB117" s="857"/>
      <c r="CC117" s="857"/>
      <c r="CD117" s="857"/>
      <c r="CE117" s="857"/>
      <c r="CF117" s="918" t="s">
        <v>453</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446</v>
      </c>
      <c r="DH117" s="820"/>
      <c r="DI117" s="820"/>
      <c r="DJ117" s="820"/>
      <c r="DK117" s="821"/>
      <c r="DL117" s="822" t="s">
        <v>446</v>
      </c>
      <c r="DM117" s="820"/>
      <c r="DN117" s="820"/>
      <c r="DO117" s="820"/>
      <c r="DP117" s="821"/>
      <c r="DQ117" s="822" t="s">
        <v>446</v>
      </c>
      <c r="DR117" s="820"/>
      <c r="DS117" s="820"/>
      <c r="DT117" s="820"/>
      <c r="DU117" s="821"/>
      <c r="DV117" s="867" t="s">
        <v>446</v>
      </c>
      <c r="DW117" s="868"/>
      <c r="DX117" s="868"/>
      <c r="DY117" s="868"/>
      <c r="DZ117" s="869"/>
    </row>
    <row r="118" spans="1:130" s="243" customFormat="1" ht="26.25" customHeight="1" x14ac:dyDescent="0.15">
      <c r="A118" s="944" t="s">
        <v>439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437</v>
      </c>
      <c r="AB118" s="945"/>
      <c r="AC118" s="945"/>
      <c r="AD118" s="945"/>
      <c r="AE118" s="946"/>
      <c r="AF118" s="947" t="s">
        <v>316</v>
      </c>
      <c r="AG118" s="945"/>
      <c r="AH118" s="945"/>
      <c r="AI118" s="945"/>
      <c r="AJ118" s="946"/>
      <c r="AK118" s="947" t="s">
        <v>315</v>
      </c>
      <c r="AL118" s="945"/>
      <c r="AM118" s="945"/>
      <c r="AN118" s="945"/>
      <c r="AO118" s="946"/>
      <c r="AP118" s="948" t="s">
        <v>438</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446</v>
      </c>
      <c r="BR118" s="888"/>
      <c r="BS118" s="888"/>
      <c r="BT118" s="888"/>
      <c r="BU118" s="888"/>
      <c r="BV118" s="888" t="s">
        <v>453</v>
      </c>
      <c r="BW118" s="888"/>
      <c r="BX118" s="888"/>
      <c r="BY118" s="888"/>
      <c r="BZ118" s="888"/>
      <c r="CA118" s="888" t="s">
        <v>446</v>
      </c>
      <c r="CB118" s="888"/>
      <c r="CC118" s="888"/>
      <c r="CD118" s="888"/>
      <c r="CE118" s="888"/>
      <c r="CF118" s="918" t="s">
        <v>446</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446</v>
      </c>
      <c r="DH118" s="820"/>
      <c r="DI118" s="820"/>
      <c r="DJ118" s="820"/>
      <c r="DK118" s="821"/>
      <c r="DL118" s="822" t="s">
        <v>446</v>
      </c>
      <c r="DM118" s="820"/>
      <c r="DN118" s="820"/>
      <c r="DO118" s="820"/>
      <c r="DP118" s="821"/>
      <c r="DQ118" s="822" t="s">
        <v>446</v>
      </c>
      <c r="DR118" s="820"/>
      <c r="DS118" s="820"/>
      <c r="DT118" s="820"/>
      <c r="DU118" s="821"/>
      <c r="DV118" s="867" t="s">
        <v>446</v>
      </c>
      <c r="DW118" s="868"/>
      <c r="DX118" s="868"/>
      <c r="DY118" s="868"/>
      <c r="DZ118" s="869"/>
    </row>
    <row r="119" spans="1:130" s="243" customFormat="1" ht="26.25" customHeight="1" x14ac:dyDescent="0.15">
      <c r="A119" s="858" t="s">
        <v>442</v>
      </c>
      <c r="B119" s="859"/>
      <c r="C119" s="934" t="s">
        <v>443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446</v>
      </c>
      <c r="AB119" s="938"/>
      <c r="AC119" s="938"/>
      <c r="AD119" s="938"/>
      <c r="AE119" s="939"/>
      <c r="AF119" s="940" t="s">
        <v>446</v>
      </c>
      <c r="AG119" s="938"/>
      <c r="AH119" s="938"/>
      <c r="AI119" s="938"/>
      <c r="AJ119" s="939"/>
      <c r="AK119" s="940" t="s">
        <v>446</v>
      </c>
      <c r="AL119" s="938"/>
      <c r="AM119" s="938"/>
      <c r="AN119" s="938"/>
      <c r="AO119" s="939"/>
      <c r="AP119" s="941" t="s">
        <v>446</v>
      </c>
      <c r="AQ119" s="942"/>
      <c r="AR119" s="942"/>
      <c r="AS119" s="942"/>
      <c r="AT119" s="943"/>
      <c r="AU119" s="981"/>
      <c r="AV119" s="982"/>
      <c r="AW119" s="982"/>
      <c r="AX119" s="982"/>
      <c r="AY119" s="982"/>
      <c r="AZ119" s="274" t="s">
        <v>191</v>
      </c>
      <c r="BA119" s="274"/>
      <c r="BB119" s="274"/>
      <c r="BC119" s="274"/>
      <c r="BD119" s="274"/>
      <c r="BE119" s="274"/>
      <c r="BF119" s="274"/>
      <c r="BG119" s="274"/>
      <c r="BH119" s="274"/>
      <c r="BI119" s="274"/>
      <c r="BJ119" s="274"/>
      <c r="BK119" s="274"/>
      <c r="BL119" s="274"/>
      <c r="BM119" s="274"/>
      <c r="BN119" s="274"/>
      <c r="BO119" s="920" t="s">
        <v>471</v>
      </c>
      <c r="BP119" s="921"/>
      <c r="BQ119" s="925">
        <v>9331588</v>
      </c>
      <c r="BR119" s="888"/>
      <c r="BS119" s="888"/>
      <c r="BT119" s="888"/>
      <c r="BU119" s="888"/>
      <c r="BV119" s="888">
        <v>9035114</v>
      </c>
      <c r="BW119" s="888"/>
      <c r="BX119" s="888"/>
      <c r="BY119" s="888"/>
      <c r="BZ119" s="888"/>
      <c r="CA119" s="888">
        <v>8749249</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453</v>
      </c>
      <c r="DH119" s="803"/>
      <c r="DI119" s="803"/>
      <c r="DJ119" s="803"/>
      <c r="DK119" s="804"/>
      <c r="DL119" s="805" t="s">
        <v>446</v>
      </c>
      <c r="DM119" s="803"/>
      <c r="DN119" s="803"/>
      <c r="DO119" s="803"/>
      <c r="DP119" s="804"/>
      <c r="DQ119" s="805" t="s">
        <v>446</v>
      </c>
      <c r="DR119" s="803"/>
      <c r="DS119" s="803"/>
      <c r="DT119" s="803"/>
      <c r="DU119" s="804"/>
      <c r="DV119" s="891" t="s">
        <v>446</v>
      </c>
      <c r="DW119" s="892"/>
      <c r="DX119" s="892"/>
      <c r="DY119" s="892"/>
      <c r="DZ119" s="893"/>
    </row>
    <row r="120" spans="1:130" s="243" customFormat="1" ht="26.25" customHeight="1" x14ac:dyDescent="0.15">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250</v>
      </c>
      <c r="AB120" s="820"/>
      <c r="AC120" s="820"/>
      <c r="AD120" s="820"/>
      <c r="AE120" s="821"/>
      <c r="AF120" s="822" t="s">
        <v>250</v>
      </c>
      <c r="AG120" s="820"/>
      <c r="AH120" s="820"/>
      <c r="AI120" s="820"/>
      <c r="AJ120" s="821"/>
      <c r="AK120" s="822" t="s">
        <v>453</v>
      </c>
      <c r="AL120" s="820"/>
      <c r="AM120" s="820"/>
      <c r="AN120" s="820"/>
      <c r="AO120" s="821"/>
      <c r="AP120" s="867" t="s">
        <v>446</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2614834</v>
      </c>
      <c r="BR120" s="885"/>
      <c r="BS120" s="885"/>
      <c r="BT120" s="885"/>
      <c r="BU120" s="885"/>
      <c r="BV120" s="885">
        <v>2707438</v>
      </c>
      <c r="BW120" s="885"/>
      <c r="BX120" s="885"/>
      <c r="BY120" s="885"/>
      <c r="BZ120" s="885"/>
      <c r="CA120" s="885">
        <v>2679023</v>
      </c>
      <c r="CB120" s="885"/>
      <c r="CC120" s="885"/>
      <c r="CD120" s="885"/>
      <c r="CE120" s="885"/>
      <c r="CF120" s="909">
        <v>86.6</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v>1841378</v>
      </c>
      <c r="DH120" s="885"/>
      <c r="DI120" s="885"/>
      <c r="DJ120" s="885"/>
      <c r="DK120" s="885"/>
      <c r="DL120" s="885">
        <v>1772906</v>
      </c>
      <c r="DM120" s="885"/>
      <c r="DN120" s="885"/>
      <c r="DO120" s="885"/>
      <c r="DP120" s="885"/>
      <c r="DQ120" s="885">
        <v>1777842</v>
      </c>
      <c r="DR120" s="885"/>
      <c r="DS120" s="885"/>
      <c r="DT120" s="885"/>
      <c r="DU120" s="885"/>
      <c r="DV120" s="886">
        <v>57.5</v>
      </c>
      <c r="DW120" s="886"/>
      <c r="DX120" s="886"/>
      <c r="DY120" s="886"/>
      <c r="DZ120" s="887"/>
    </row>
    <row r="121" spans="1:130" s="243" customFormat="1" ht="26.25" customHeight="1" x14ac:dyDescent="0.15">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446</v>
      </c>
      <c r="AB121" s="820"/>
      <c r="AC121" s="820"/>
      <c r="AD121" s="820"/>
      <c r="AE121" s="821"/>
      <c r="AF121" s="822" t="s">
        <v>250</v>
      </c>
      <c r="AG121" s="820"/>
      <c r="AH121" s="820"/>
      <c r="AI121" s="820"/>
      <c r="AJ121" s="821"/>
      <c r="AK121" s="822" t="s">
        <v>446</v>
      </c>
      <c r="AL121" s="820"/>
      <c r="AM121" s="820"/>
      <c r="AN121" s="820"/>
      <c r="AO121" s="821"/>
      <c r="AP121" s="867" t="s">
        <v>250</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t="s">
        <v>453</v>
      </c>
      <c r="BR121" s="857"/>
      <c r="BS121" s="857"/>
      <c r="BT121" s="857"/>
      <c r="BU121" s="857"/>
      <c r="BV121" s="857" t="s">
        <v>446</v>
      </c>
      <c r="BW121" s="857"/>
      <c r="BX121" s="857"/>
      <c r="BY121" s="857"/>
      <c r="BZ121" s="857"/>
      <c r="CA121" s="857" t="s">
        <v>453</v>
      </c>
      <c r="CB121" s="857"/>
      <c r="CC121" s="857"/>
      <c r="CD121" s="857"/>
      <c r="CE121" s="857"/>
      <c r="CF121" s="918" t="s">
        <v>446</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808072</v>
      </c>
      <c r="DH121" s="857"/>
      <c r="DI121" s="857"/>
      <c r="DJ121" s="857"/>
      <c r="DK121" s="857"/>
      <c r="DL121" s="857">
        <v>745199</v>
      </c>
      <c r="DM121" s="857"/>
      <c r="DN121" s="857"/>
      <c r="DO121" s="857"/>
      <c r="DP121" s="857"/>
      <c r="DQ121" s="857">
        <v>667629</v>
      </c>
      <c r="DR121" s="857"/>
      <c r="DS121" s="857"/>
      <c r="DT121" s="857"/>
      <c r="DU121" s="857"/>
      <c r="DV121" s="834">
        <v>21.6</v>
      </c>
      <c r="DW121" s="834"/>
      <c r="DX121" s="834"/>
      <c r="DY121" s="834"/>
      <c r="DZ121" s="835"/>
    </row>
    <row r="122" spans="1:130" s="243" customFormat="1" ht="26.25" customHeight="1" x14ac:dyDescent="0.15">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446</v>
      </c>
      <c r="AB122" s="820"/>
      <c r="AC122" s="820"/>
      <c r="AD122" s="820"/>
      <c r="AE122" s="821"/>
      <c r="AF122" s="822" t="s">
        <v>446</v>
      </c>
      <c r="AG122" s="820"/>
      <c r="AH122" s="820"/>
      <c r="AI122" s="820"/>
      <c r="AJ122" s="821"/>
      <c r="AK122" s="822" t="s">
        <v>446</v>
      </c>
      <c r="AL122" s="820"/>
      <c r="AM122" s="820"/>
      <c r="AN122" s="820"/>
      <c r="AO122" s="821"/>
      <c r="AP122" s="867" t="s">
        <v>250</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5373419</v>
      </c>
      <c r="BR122" s="888"/>
      <c r="BS122" s="888"/>
      <c r="BT122" s="888"/>
      <c r="BU122" s="888"/>
      <c r="BV122" s="888">
        <v>5234150</v>
      </c>
      <c r="BW122" s="888"/>
      <c r="BX122" s="888"/>
      <c r="BY122" s="888"/>
      <c r="BZ122" s="888"/>
      <c r="CA122" s="888">
        <v>5074709</v>
      </c>
      <c r="CB122" s="888"/>
      <c r="CC122" s="888"/>
      <c r="CD122" s="888"/>
      <c r="CE122" s="888"/>
      <c r="CF122" s="889">
        <v>164</v>
      </c>
      <c r="CG122" s="890"/>
      <c r="CH122" s="890"/>
      <c r="CI122" s="890"/>
      <c r="CJ122" s="890"/>
      <c r="CK122" s="912"/>
      <c r="CL122" s="898"/>
      <c r="CM122" s="898"/>
      <c r="CN122" s="898"/>
      <c r="CO122" s="899"/>
      <c r="CP122" s="878" t="s">
        <v>413</v>
      </c>
      <c r="CQ122" s="879"/>
      <c r="CR122" s="879"/>
      <c r="CS122" s="879"/>
      <c r="CT122" s="879"/>
      <c r="CU122" s="879"/>
      <c r="CV122" s="879"/>
      <c r="CW122" s="879"/>
      <c r="CX122" s="879"/>
      <c r="CY122" s="879"/>
      <c r="CZ122" s="879"/>
      <c r="DA122" s="879"/>
      <c r="DB122" s="879"/>
      <c r="DC122" s="879"/>
      <c r="DD122" s="879"/>
      <c r="DE122" s="879"/>
      <c r="DF122" s="880"/>
      <c r="DG122" s="856">
        <v>8183</v>
      </c>
      <c r="DH122" s="857"/>
      <c r="DI122" s="857"/>
      <c r="DJ122" s="857"/>
      <c r="DK122" s="857"/>
      <c r="DL122" s="857">
        <v>3909</v>
      </c>
      <c r="DM122" s="857"/>
      <c r="DN122" s="857"/>
      <c r="DO122" s="857"/>
      <c r="DP122" s="857"/>
      <c r="DQ122" s="857">
        <v>2770</v>
      </c>
      <c r="DR122" s="857"/>
      <c r="DS122" s="857"/>
      <c r="DT122" s="857"/>
      <c r="DU122" s="857"/>
      <c r="DV122" s="834">
        <v>0.1</v>
      </c>
      <c r="DW122" s="834"/>
      <c r="DX122" s="834"/>
      <c r="DY122" s="834"/>
      <c r="DZ122" s="835"/>
    </row>
    <row r="123" spans="1:130" s="243" customFormat="1" ht="26.25" customHeight="1" x14ac:dyDescent="0.15">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250</v>
      </c>
      <c r="AB123" s="820"/>
      <c r="AC123" s="820"/>
      <c r="AD123" s="820"/>
      <c r="AE123" s="821"/>
      <c r="AF123" s="822" t="s">
        <v>446</v>
      </c>
      <c r="AG123" s="820"/>
      <c r="AH123" s="820"/>
      <c r="AI123" s="820"/>
      <c r="AJ123" s="821"/>
      <c r="AK123" s="822" t="s">
        <v>250</v>
      </c>
      <c r="AL123" s="820"/>
      <c r="AM123" s="820"/>
      <c r="AN123" s="820"/>
      <c r="AO123" s="821"/>
      <c r="AP123" s="867" t="s">
        <v>446</v>
      </c>
      <c r="AQ123" s="868"/>
      <c r="AR123" s="868"/>
      <c r="AS123" s="868"/>
      <c r="AT123" s="869"/>
      <c r="AU123" s="932"/>
      <c r="AV123" s="933"/>
      <c r="AW123" s="933"/>
      <c r="AX123" s="933"/>
      <c r="AY123" s="933"/>
      <c r="AZ123" s="274" t="s">
        <v>191</v>
      </c>
      <c r="BA123" s="274"/>
      <c r="BB123" s="274"/>
      <c r="BC123" s="274"/>
      <c r="BD123" s="274"/>
      <c r="BE123" s="274"/>
      <c r="BF123" s="274"/>
      <c r="BG123" s="274"/>
      <c r="BH123" s="274"/>
      <c r="BI123" s="274"/>
      <c r="BJ123" s="274"/>
      <c r="BK123" s="274"/>
      <c r="BL123" s="274"/>
      <c r="BM123" s="274"/>
      <c r="BN123" s="274"/>
      <c r="BO123" s="920" t="s">
        <v>481</v>
      </c>
      <c r="BP123" s="921"/>
      <c r="BQ123" s="875">
        <v>7988253</v>
      </c>
      <c r="BR123" s="876"/>
      <c r="BS123" s="876"/>
      <c r="BT123" s="876"/>
      <c r="BU123" s="876"/>
      <c r="BV123" s="876">
        <v>7941588</v>
      </c>
      <c r="BW123" s="876"/>
      <c r="BX123" s="876"/>
      <c r="BY123" s="876"/>
      <c r="BZ123" s="876"/>
      <c r="CA123" s="876">
        <v>7753732</v>
      </c>
      <c r="CB123" s="876"/>
      <c r="CC123" s="876"/>
      <c r="CD123" s="876"/>
      <c r="CE123" s="876"/>
      <c r="CF123" s="786"/>
      <c r="CG123" s="787"/>
      <c r="CH123" s="787"/>
      <c r="CI123" s="787"/>
      <c r="CJ123" s="877"/>
      <c r="CK123" s="912"/>
      <c r="CL123" s="898"/>
      <c r="CM123" s="898"/>
      <c r="CN123" s="898"/>
      <c r="CO123" s="899"/>
      <c r="CP123" s="878" t="s">
        <v>411</v>
      </c>
      <c r="CQ123" s="879"/>
      <c r="CR123" s="879"/>
      <c r="CS123" s="879"/>
      <c r="CT123" s="879"/>
      <c r="CU123" s="879"/>
      <c r="CV123" s="879"/>
      <c r="CW123" s="879"/>
      <c r="CX123" s="879"/>
      <c r="CY123" s="879"/>
      <c r="CZ123" s="879"/>
      <c r="DA123" s="879"/>
      <c r="DB123" s="879"/>
      <c r="DC123" s="879"/>
      <c r="DD123" s="879"/>
      <c r="DE123" s="879"/>
      <c r="DF123" s="880"/>
      <c r="DG123" s="819" t="s">
        <v>446</v>
      </c>
      <c r="DH123" s="820"/>
      <c r="DI123" s="820"/>
      <c r="DJ123" s="820"/>
      <c r="DK123" s="821"/>
      <c r="DL123" s="822" t="s">
        <v>250</v>
      </c>
      <c r="DM123" s="820"/>
      <c r="DN123" s="820"/>
      <c r="DO123" s="820"/>
      <c r="DP123" s="821"/>
      <c r="DQ123" s="822" t="s">
        <v>250</v>
      </c>
      <c r="DR123" s="820"/>
      <c r="DS123" s="820"/>
      <c r="DT123" s="820"/>
      <c r="DU123" s="821"/>
      <c r="DV123" s="867" t="s">
        <v>250</v>
      </c>
      <c r="DW123" s="868"/>
      <c r="DX123" s="868"/>
      <c r="DY123" s="868"/>
      <c r="DZ123" s="869"/>
    </row>
    <row r="124" spans="1:130" s="243" customFormat="1" ht="26.25" customHeight="1" thickBot="1" x14ac:dyDescent="0.2">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250</v>
      </c>
      <c r="AB124" s="820"/>
      <c r="AC124" s="820"/>
      <c r="AD124" s="820"/>
      <c r="AE124" s="821"/>
      <c r="AF124" s="822" t="s">
        <v>446</v>
      </c>
      <c r="AG124" s="820"/>
      <c r="AH124" s="820"/>
      <c r="AI124" s="820"/>
      <c r="AJ124" s="821"/>
      <c r="AK124" s="822" t="s">
        <v>250</v>
      </c>
      <c r="AL124" s="820"/>
      <c r="AM124" s="820"/>
      <c r="AN124" s="820"/>
      <c r="AO124" s="821"/>
      <c r="AP124" s="867" t="s">
        <v>446</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43.7</v>
      </c>
      <c r="BR124" s="874"/>
      <c r="BS124" s="874"/>
      <c r="BT124" s="874"/>
      <c r="BU124" s="874"/>
      <c r="BV124" s="874">
        <v>35.5</v>
      </c>
      <c r="BW124" s="874"/>
      <c r="BX124" s="874"/>
      <c r="BY124" s="874"/>
      <c r="BZ124" s="874"/>
      <c r="CA124" s="874">
        <v>32.1</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t="s">
        <v>250</v>
      </c>
      <c r="DH124" s="803"/>
      <c r="DI124" s="803"/>
      <c r="DJ124" s="803"/>
      <c r="DK124" s="804"/>
      <c r="DL124" s="805" t="s">
        <v>446</v>
      </c>
      <c r="DM124" s="803"/>
      <c r="DN124" s="803"/>
      <c r="DO124" s="803"/>
      <c r="DP124" s="804"/>
      <c r="DQ124" s="805" t="s">
        <v>250</v>
      </c>
      <c r="DR124" s="803"/>
      <c r="DS124" s="803"/>
      <c r="DT124" s="803"/>
      <c r="DU124" s="804"/>
      <c r="DV124" s="891" t="s">
        <v>250</v>
      </c>
      <c r="DW124" s="892"/>
      <c r="DX124" s="892"/>
      <c r="DY124" s="892"/>
      <c r="DZ124" s="893"/>
    </row>
    <row r="125" spans="1:130" s="243" customFormat="1" ht="26.25" customHeight="1" x14ac:dyDescent="0.15">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446</v>
      </c>
      <c r="AB125" s="820"/>
      <c r="AC125" s="820"/>
      <c r="AD125" s="820"/>
      <c r="AE125" s="821"/>
      <c r="AF125" s="822" t="s">
        <v>453</v>
      </c>
      <c r="AG125" s="820"/>
      <c r="AH125" s="820"/>
      <c r="AI125" s="820"/>
      <c r="AJ125" s="821"/>
      <c r="AK125" s="822" t="s">
        <v>446</v>
      </c>
      <c r="AL125" s="820"/>
      <c r="AM125" s="820"/>
      <c r="AN125" s="820"/>
      <c r="AO125" s="821"/>
      <c r="AP125" s="867" t="s">
        <v>446</v>
      </c>
      <c r="AQ125" s="868"/>
      <c r="AR125" s="868"/>
      <c r="AS125" s="868"/>
      <c r="AT125" s="869"/>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446</v>
      </c>
      <c r="DH125" s="885"/>
      <c r="DI125" s="885"/>
      <c r="DJ125" s="885"/>
      <c r="DK125" s="885"/>
      <c r="DL125" s="885" t="s">
        <v>250</v>
      </c>
      <c r="DM125" s="885"/>
      <c r="DN125" s="885"/>
      <c r="DO125" s="885"/>
      <c r="DP125" s="885"/>
      <c r="DQ125" s="885" t="s">
        <v>446</v>
      </c>
      <c r="DR125" s="885"/>
      <c r="DS125" s="885"/>
      <c r="DT125" s="885"/>
      <c r="DU125" s="885"/>
      <c r="DV125" s="886" t="s">
        <v>250</v>
      </c>
      <c r="DW125" s="886"/>
      <c r="DX125" s="886"/>
      <c r="DY125" s="886"/>
      <c r="DZ125" s="887"/>
    </row>
    <row r="126" spans="1:130" s="243" customFormat="1" ht="26.25" customHeight="1" thickBot="1" x14ac:dyDescent="0.2">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446</v>
      </c>
      <c r="AB126" s="820"/>
      <c r="AC126" s="820"/>
      <c r="AD126" s="820"/>
      <c r="AE126" s="821"/>
      <c r="AF126" s="822" t="s">
        <v>446</v>
      </c>
      <c r="AG126" s="820"/>
      <c r="AH126" s="820"/>
      <c r="AI126" s="820"/>
      <c r="AJ126" s="821"/>
      <c r="AK126" s="822" t="s">
        <v>446</v>
      </c>
      <c r="AL126" s="820"/>
      <c r="AM126" s="820"/>
      <c r="AN126" s="820"/>
      <c r="AO126" s="821"/>
      <c r="AP126" s="867" t="s">
        <v>446</v>
      </c>
      <c r="AQ126" s="868"/>
      <c r="AR126" s="868"/>
      <c r="AS126" s="868"/>
      <c r="AT126" s="86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446</v>
      </c>
      <c r="DH126" s="857"/>
      <c r="DI126" s="857"/>
      <c r="DJ126" s="857"/>
      <c r="DK126" s="857"/>
      <c r="DL126" s="857" t="s">
        <v>446</v>
      </c>
      <c r="DM126" s="857"/>
      <c r="DN126" s="857"/>
      <c r="DO126" s="857"/>
      <c r="DP126" s="857"/>
      <c r="DQ126" s="857" t="s">
        <v>250</v>
      </c>
      <c r="DR126" s="857"/>
      <c r="DS126" s="857"/>
      <c r="DT126" s="857"/>
      <c r="DU126" s="857"/>
      <c r="DV126" s="834" t="s">
        <v>446</v>
      </c>
      <c r="DW126" s="834"/>
      <c r="DX126" s="834"/>
      <c r="DY126" s="834"/>
      <c r="DZ126" s="835"/>
    </row>
    <row r="127" spans="1:130" s="243"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446</v>
      </c>
      <c r="AB127" s="820"/>
      <c r="AC127" s="820"/>
      <c r="AD127" s="820"/>
      <c r="AE127" s="821"/>
      <c r="AF127" s="822" t="s">
        <v>446</v>
      </c>
      <c r="AG127" s="820"/>
      <c r="AH127" s="820"/>
      <c r="AI127" s="820"/>
      <c r="AJ127" s="821"/>
      <c r="AK127" s="822" t="s">
        <v>250</v>
      </c>
      <c r="AL127" s="820"/>
      <c r="AM127" s="820"/>
      <c r="AN127" s="820"/>
      <c r="AO127" s="821"/>
      <c r="AP127" s="867" t="s">
        <v>250</v>
      </c>
      <c r="AQ127" s="868"/>
      <c r="AR127" s="868"/>
      <c r="AS127" s="868"/>
      <c r="AT127" s="869"/>
      <c r="AU127" s="279"/>
      <c r="AV127" s="279"/>
      <c r="AW127" s="279"/>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79"/>
      <c r="CB127" s="279"/>
      <c r="CC127" s="279"/>
      <c r="CD127" s="280"/>
      <c r="CE127" s="280"/>
      <c r="CF127" s="280"/>
      <c r="CG127" s="277"/>
      <c r="CH127" s="277"/>
      <c r="CI127" s="277"/>
      <c r="CJ127" s="278"/>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446</v>
      </c>
      <c r="DH127" s="857"/>
      <c r="DI127" s="857"/>
      <c r="DJ127" s="857"/>
      <c r="DK127" s="857"/>
      <c r="DL127" s="857" t="s">
        <v>446</v>
      </c>
      <c r="DM127" s="857"/>
      <c r="DN127" s="857"/>
      <c r="DO127" s="857"/>
      <c r="DP127" s="857"/>
      <c r="DQ127" s="857" t="s">
        <v>453</v>
      </c>
      <c r="DR127" s="857"/>
      <c r="DS127" s="857"/>
      <c r="DT127" s="857"/>
      <c r="DU127" s="857"/>
      <c r="DV127" s="834" t="s">
        <v>446</v>
      </c>
      <c r="DW127" s="834"/>
      <c r="DX127" s="834"/>
      <c r="DY127" s="834"/>
      <c r="DZ127" s="835"/>
    </row>
    <row r="128" spans="1:130" s="243"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t="s">
        <v>446</v>
      </c>
      <c r="AB128" s="841"/>
      <c r="AC128" s="841"/>
      <c r="AD128" s="841"/>
      <c r="AE128" s="842"/>
      <c r="AF128" s="843" t="s">
        <v>446</v>
      </c>
      <c r="AG128" s="841"/>
      <c r="AH128" s="841"/>
      <c r="AI128" s="841"/>
      <c r="AJ128" s="842"/>
      <c r="AK128" s="843" t="s">
        <v>446</v>
      </c>
      <c r="AL128" s="841"/>
      <c r="AM128" s="841"/>
      <c r="AN128" s="841"/>
      <c r="AO128" s="842"/>
      <c r="AP128" s="844"/>
      <c r="AQ128" s="845"/>
      <c r="AR128" s="845"/>
      <c r="AS128" s="845"/>
      <c r="AT128" s="846"/>
      <c r="AU128" s="279"/>
      <c r="AV128" s="279"/>
      <c r="AW128" s="279"/>
      <c r="AX128" s="847" t="s">
        <v>495</v>
      </c>
      <c r="AY128" s="848"/>
      <c r="AZ128" s="848"/>
      <c r="BA128" s="848"/>
      <c r="BB128" s="848"/>
      <c r="BC128" s="848"/>
      <c r="BD128" s="848"/>
      <c r="BE128" s="849"/>
      <c r="BF128" s="826" t="s">
        <v>446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0"/>
      <c r="CB128" s="280"/>
      <c r="CC128" s="280"/>
      <c r="CD128" s="280"/>
      <c r="CE128" s="280"/>
      <c r="CF128" s="280"/>
      <c r="CG128" s="277"/>
      <c r="CH128" s="277"/>
      <c r="CI128" s="277"/>
      <c r="CJ128" s="278"/>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250</v>
      </c>
      <c r="DH128" s="831"/>
      <c r="DI128" s="831"/>
      <c r="DJ128" s="831"/>
      <c r="DK128" s="831"/>
      <c r="DL128" s="831" t="s">
        <v>250</v>
      </c>
      <c r="DM128" s="831"/>
      <c r="DN128" s="831"/>
      <c r="DO128" s="831"/>
      <c r="DP128" s="831"/>
      <c r="DQ128" s="831">
        <v>6897</v>
      </c>
      <c r="DR128" s="831"/>
      <c r="DS128" s="831"/>
      <c r="DT128" s="831"/>
      <c r="DU128" s="831"/>
      <c r="DV128" s="832">
        <v>0.2</v>
      </c>
      <c r="DW128" s="832"/>
      <c r="DX128" s="832"/>
      <c r="DY128" s="832"/>
      <c r="DZ128" s="833"/>
    </row>
    <row r="129" spans="1:131" s="243"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3535870</v>
      </c>
      <c r="AB129" s="820"/>
      <c r="AC129" s="820"/>
      <c r="AD129" s="820"/>
      <c r="AE129" s="821"/>
      <c r="AF129" s="822">
        <v>3545065</v>
      </c>
      <c r="AG129" s="820"/>
      <c r="AH129" s="820"/>
      <c r="AI129" s="820"/>
      <c r="AJ129" s="821"/>
      <c r="AK129" s="822">
        <v>3563929</v>
      </c>
      <c r="AL129" s="820"/>
      <c r="AM129" s="820"/>
      <c r="AN129" s="820"/>
      <c r="AO129" s="821"/>
      <c r="AP129" s="823"/>
      <c r="AQ129" s="824"/>
      <c r="AR129" s="824"/>
      <c r="AS129" s="824"/>
      <c r="AT129" s="825"/>
      <c r="AU129" s="281"/>
      <c r="AV129" s="281"/>
      <c r="AW129" s="281"/>
      <c r="AX129" s="789" t="s">
        <v>498</v>
      </c>
      <c r="AY129" s="790"/>
      <c r="AZ129" s="790"/>
      <c r="BA129" s="790"/>
      <c r="BB129" s="790"/>
      <c r="BC129" s="790"/>
      <c r="BD129" s="790"/>
      <c r="BE129" s="791"/>
      <c r="BF129" s="809" t="s">
        <v>446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462179</v>
      </c>
      <c r="AB130" s="820"/>
      <c r="AC130" s="820"/>
      <c r="AD130" s="820"/>
      <c r="AE130" s="821"/>
      <c r="AF130" s="822">
        <v>467677</v>
      </c>
      <c r="AG130" s="820"/>
      <c r="AH130" s="820"/>
      <c r="AI130" s="820"/>
      <c r="AJ130" s="821"/>
      <c r="AK130" s="822">
        <v>469436</v>
      </c>
      <c r="AL130" s="820"/>
      <c r="AM130" s="820"/>
      <c r="AN130" s="820"/>
      <c r="AO130" s="821"/>
      <c r="AP130" s="823"/>
      <c r="AQ130" s="824"/>
      <c r="AR130" s="824"/>
      <c r="AS130" s="824"/>
      <c r="AT130" s="825"/>
      <c r="AU130" s="281"/>
      <c r="AV130" s="281"/>
      <c r="AW130" s="281"/>
      <c r="AX130" s="789" t="s">
        <v>501</v>
      </c>
      <c r="AY130" s="790"/>
      <c r="AZ130" s="790"/>
      <c r="BA130" s="790"/>
      <c r="BB130" s="790"/>
      <c r="BC130" s="790"/>
      <c r="BD130" s="790"/>
      <c r="BE130" s="791"/>
      <c r="BF130" s="792">
        <v>6.5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3073691</v>
      </c>
      <c r="AB131" s="803"/>
      <c r="AC131" s="803"/>
      <c r="AD131" s="803"/>
      <c r="AE131" s="804"/>
      <c r="AF131" s="805">
        <v>3077388</v>
      </c>
      <c r="AG131" s="803"/>
      <c r="AH131" s="803"/>
      <c r="AI131" s="803"/>
      <c r="AJ131" s="804"/>
      <c r="AK131" s="805">
        <v>3094493</v>
      </c>
      <c r="AL131" s="803"/>
      <c r="AM131" s="803"/>
      <c r="AN131" s="803"/>
      <c r="AO131" s="804"/>
      <c r="AP131" s="806"/>
      <c r="AQ131" s="807"/>
      <c r="AR131" s="807"/>
      <c r="AS131" s="807"/>
      <c r="AT131" s="808"/>
      <c r="AU131" s="281"/>
      <c r="AV131" s="281"/>
      <c r="AW131" s="281"/>
      <c r="AX131" s="767" t="s">
        <v>503</v>
      </c>
      <c r="AY131" s="768"/>
      <c r="AZ131" s="768"/>
      <c r="BA131" s="768"/>
      <c r="BB131" s="768"/>
      <c r="BC131" s="768"/>
      <c r="BD131" s="768"/>
      <c r="BE131" s="769"/>
      <c r="BF131" s="770">
        <v>32.1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5.9211221949999997</v>
      </c>
      <c r="AB132" s="783"/>
      <c r="AC132" s="783"/>
      <c r="AD132" s="783"/>
      <c r="AE132" s="784"/>
      <c r="AF132" s="785">
        <v>6.3046973599999996</v>
      </c>
      <c r="AG132" s="783"/>
      <c r="AH132" s="783"/>
      <c r="AI132" s="783"/>
      <c r="AJ132" s="784"/>
      <c r="AK132" s="785">
        <v>7.5726136720000001</v>
      </c>
      <c r="AL132" s="783"/>
      <c r="AM132" s="783"/>
      <c r="AN132" s="783"/>
      <c r="AO132" s="784"/>
      <c r="AP132" s="786"/>
      <c r="AQ132" s="787"/>
      <c r="AR132" s="787"/>
      <c r="AS132" s="787"/>
      <c r="AT132" s="788"/>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7</v>
      </c>
      <c r="AB133" s="762"/>
      <c r="AC133" s="762"/>
      <c r="AD133" s="762"/>
      <c r="AE133" s="763"/>
      <c r="AF133" s="761">
        <v>6.5</v>
      </c>
      <c r="AG133" s="762"/>
      <c r="AH133" s="762"/>
      <c r="AI133" s="762"/>
      <c r="AJ133" s="763"/>
      <c r="AK133" s="761">
        <v>6.5</v>
      </c>
      <c r="AL133" s="762"/>
      <c r="AM133" s="762"/>
      <c r="AN133" s="762"/>
      <c r="AO133" s="763"/>
      <c r="AP133" s="764"/>
      <c r="AQ133" s="765"/>
      <c r="AR133" s="765"/>
      <c r="AS133" s="765"/>
      <c r="AT133" s="766"/>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VW6rhm+tjQHbk819zIyplhe1ea6YgCMc5Ad764n7NhZpEpd/YzTEI9KqQ0/dGtiDJnHivvK9Dyil5cNPO0Mnuw==" saltValue="CLO05wmnrJOQtQdonCLN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9" zoomScaleNormal="85" zoomScaleSheetLayoutView="100" workbookViewId="0">
      <selection activeCell="AQ22" sqref="AQ22"/>
    </sheetView>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507</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HaupDJS+KJl6kY24by1Rk+/Pe4iGYbAiG+qg/jLM+kQ8WnaG7qR2xYHSJFONo+qsBwZhB5IkQHPQ8O/gzDRfrQ==" saltValue="dtYJwtU9I3NBIKegi+gW0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BK+rFv32mqZKORYj9eUcQxSIXtGVfqk1+HqTRVQlbUqclLS6chJVGtF8nHWOcse4to+HSF6vUZscsw5IxTRyQ==" saltValue="++/4T/uCXLNESxC6sWavV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508</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509</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74" t="s">
        <v>510</v>
      </c>
      <c r="AP7" s="300"/>
      <c r="AQ7" s="301" t="s">
        <v>511</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75"/>
      <c r="AP8" s="306" t="s">
        <v>512</v>
      </c>
      <c r="AQ8" s="307" t="s">
        <v>513</v>
      </c>
      <c r="AR8" s="308" t="s">
        <v>514</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188" t="s">
        <v>515</v>
      </c>
      <c r="AL9" s="1189"/>
      <c r="AM9" s="1189"/>
      <c r="AN9" s="1190"/>
      <c r="AO9" s="309">
        <v>828452</v>
      </c>
      <c r="AP9" s="309">
        <v>63039</v>
      </c>
      <c r="AQ9" s="310">
        <v>89061</v>
      </c>
      <c r="AR9" s="311">
        <v>-29.2</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188" t="s">
        <v>516</v>
      </c>
      <c r="AL10" s="1189"/>
      <c r="AM10" s="1189"/>
      <c r="AN10" s="1190"/>
      <c r="AO10" s="312">
        <v>153205</v>
      </c>
      <c r="AP10" s="312">
        <v>11658</v>
      </c>
      <c r="AQ10" s="313">
        <v>10104</v>
      </c>
      <c r="AR10" s="314">
        <v>15.4</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188" t="s">
        <v>517</v>
      </c>
      <c r="AL11" s="1189"/>
      <c r="AM11" s="1189"/>
      <c r="AN11" s="1190"/>
      <c r="AO11" s="312">
        <v>205223</v>
      </c>
      <c r="AP11" s="312">
        <v>15616</v>
      </c>
      <c r="AQ11" s="313">
        <v>14957</v>
      </c>
      <c r="AR11" s="314">
        <v>4.4000000000000004</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188" t="s">
        <v>518</v>
      </c>
      <c r="AL12" s="1189"/>
      <c r="AM12" s="1189"/>
      <c r="AN12" s="1190"/>
      <c r="AO12" s="312" t="s">
        <v>519</v>
      </c>
      <c r="AP12" s="312" t="s">
        <v>519</v>
      </c>
      <c r="AQ12" s="313">
        <v>435</v>
      </c>
      <c r="AR12" s="314" t="s">
        <v>519</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188" t="s">
        <v>520</v>
      </c>
      <c r="AL13" s="1189"/>
      <c r="AM13" s="1189"/>
      <c r="AN13" s="1190"/>
      <c r="AO13" s="312" t="s">
        <v>519</v>
      </c>
      <c r="AP13" s="312" t="s">
        <v>519</v>
      </c>
      <c r="AQ13" s="313" t="s">
        <v>519</v>
      </c>
      <c r="AR13" s="314" t="s">
        <v>519</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188" t="s">
        <v>521</v>
      </c>
      <c r="AL14" s="1189"/>
      <c r="AM14" s="1189"/>
      <c r="AN14" s="1190"/>
      <c r="AO14" s="312">
        <v>30883</v>
      </c>
      <c r="AP14" s="312">
        <v>2350</v>
      </c>
      <c r="AQ14" s="313">
        <v>4008</v>
      </c>
      <c r="AR14" s="314">
        <v>-41.4</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188" t="s">
        <v>522</v>
      </c>
      <c r="AL15" s="1189"/>
      <c r="AM15" s="1189"/>
      <c r="AN15" s="1190"/>
      <c r="AO15" s="312">
        <v>27078</v>
      </c>
      <c r="AP15" s="312">
        <v>2060</v>
      </c>
      <c r="AQ15" s="313">
        <v>2366</v>
      </c>
      <c r="AR15" s="314">
        <v>-12.9</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191" t="s">
        <v>523</v>
      </c>
      <c r="AL16" s="1192"/>
      <c r="AM16" s="1192"/>
      <c r="AN16" s="1193"/>
      <c r="AO16" s="312">
        <v>-56834</v>
      </c>
      <c r="AP16" s="312">
        <v>-4325</v>
      </c>
      <c r="AQ16" s="313">
        <v>-7825</v>
      </c>
      <c r="AR16" s="314">
        <v>-44.7</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191" t="s">
        <v>191</v>
      </c>
      <c r="AL17" s="1192"/>
      <c r="AM17" s="1192"/>
      <c r="AN17" s="1193"/>
      <c r="AO17" s="312">
        <v>1188007</v>
      </c>
      <c r="AP17" s="312">
        <v>90398</v>
      </c>
      <c r="AQ17" s="313">
        <v>113106</v>
      </c>
      <c r="AR17" s="314">
        <v>-20.100000000000001</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524</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525</v>
      </c>
      <c r="AP20" s="320" t="s">
        <v>526</v>
      </c>
      <c r="AQ20" s="321" t="s">
        <v>527</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185" t="s">
        <v>528</v>
      </c>
      <c r="AL21" s="1186"/>
      <c r="AM21" s="1186"/>
      <c r="AN21" s="1187"/>
      <c r="AO21" s="324">
        <v>7</v>
      </c>
      <c r="AP21" s="325">
        <v>10.59</v>
      </c>
      <c r="AQ21" s="326">
        <v>-3.59</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185" t="s">
        <v>529</v>
      </c>
      <c r="AL22" s="1186"/>
      <c r="AM22" s="1186"/>
      <c r="AN22" s="1187"/>
      <c r="AO22" s="329">
        <v>96.6</v>
      </c>
      <c r="AP22" s="330">
        <v>96.5</v>
      </c>
      <c r="AQ22" s="331">
        <v>0.1</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530</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531</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532</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74" t="s">
        <v>510</v>
      </c>
      <c r="AP30" s="300"/>
      <c r="AQ30" s="301" t="s">
        <v>511</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75"/>
      <c r="AP31" s="306" t="s">
        <v>512</v>
      </c>
      <c r="AQ31" s="307" t="s">
        <v>513</v>
      </c>
      <c r="AR31" s="308" t="s">
        <v>514</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76" t="s">
        <v>533</v>
      </c>
      <c r="AL32" s="1177"/>
      <c r="AM32" s="1177"/>
      <c r="AN32" s="1178"/>
      <c r="AO32" s="339">
        <v>406730</v>
      </c>
      <c r="AP32" s="339">
        <v>30949</v>
      </c>
      <c r="AQ32" s="340">
        <v>58419</v>
      </c>
      <c r="AR32" s="341">
        <v>-47</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76" t="s">
        <v>534</v>
      </c>
      <c r="AL33" s="1177"/>
      <c r="AM33" s="1177"/>
      <c r="AN33" s="1178"/>
      <c r="AO33" s="339" t="s">
        <v>519</v>
      </c>
      <c r="AP33" s="339" t="s">
        <v>519</v>
      </c>
      <c r="AQ33" s="340" t="s">
        <v>519</v>
      </c>
      <c r="AR33" s="341" t="s">
        <v>519</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76" t="s">
        <v>535</v>
      </c>
      <c r="AL34" s="1177"/>
      <c r="AM34" s="1177"/>
      <c r="AN34" s="1178"/>
      <c r="AO34" s="339" t="s">
        <v>519</v>
      </c>
      <c r="AP34" s="339" t="s">
        <v>519</v>
      </c>
      <c r="AQ34" s="340" t="s">
        <v>519</v>
      </c>
      <c r="AR34" s="341" t="s">
        <v>519</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76" t="s">
        <v>536</v>
      </c>
      <c r="AL35" s="1177"/>
      <c r="AM35" s="1177"/>
      <c r="AN35" s="1178"/>
      <c r="AO35" s="339">
        <v>258859</v>
      </c>
      <c r="AP35" s="339">
        <v>19697</v>
      </c>
      <c r="AQ35" s="340">
        <v>22315</v>
      </c>
      <c r="AR35" s="341">
        <v>-11.7</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76" t="s">
        <v>537</v>
      </c>
      <c r="AL36" s="1177"/>
      <c r="AM36" s="1177"/>
      <c r="AN36" s="1178"/>
      <c r="AO36" s="339">
        <v>38181</v>
      </c>
      <c r="AP36" s="339">
        <v>2905</v>
      </c>
      <c r="AQ36" s="340">
        <v>3809</v>
      </c>
      <c r="AR36" s="341">
        <v>-23.7</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76" t="s">
        <v>538</v>
      </c>
      <c r="AL37" s="1177"/>
      <c r="AM37" s="1177"/>
      <c r="AN37" s="1178"/>
      <c r="AO37" s="339" t="s">
        <v>519</v>
      </c>
      <c r="AP37" s="339" t="s">
        <v>519</v>
      </c>
      <c r="AQ37" s="340">
        <v>857</v>
      </c>
      <c r="AR37" s="341" t="s">
        <v>519</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179" t="s">
        <v>539</v>
      </c>
      <c r="AL38" s="1180"/>
      <c r="AM38" s="1180"/>
      <c r="AN38" s="1181"/>
      <c r="AO38" s="342" t="s">
        <v>519</v>
      </c>
      <c r="AP38" s="342" t="s">
        <v>519</v>
      </c>
      <c r="AQ38" s="343">
        <v>5</v>
      </c>
      <c r="AR38" s="331" t="s">
        <v>519</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179" t="s">
        <v>540</v>
      </c>
      <c r="AL39" s="1180"/>
      <c r="AM39" s="1180"/>
      <c r="AN39" s="1181"/>
      <c r="AO39" s="339" t="s">
        <v>519</v>
      </c>
      <c r="AP39" s="339" t="s">
        <v>519</v>
      </c>
      <c r="AQ39" s="340">
        <v>-1465</v>
      </c>
      <c r="AR39" s="341" t="s">
        <v>519</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76" t="s">
        <v>541</v>
      </c>
      <c r="AL40" s="1177"/>
      <c r="AM40" s="1177"/>
      <c r="AN40" s="1178"/>
      <c r="AO40" s="339">
        <v>-469436</v>
      </c>
      <c r="AP40" s="339">
        <v>-35720</v>
      </c>
      <c r="AQ40" s="340">
        <v>-56668</v>
      </c>
      <c r="AR40" s="341">
        <v>-37</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182" t="s">
        <v>307</v>
      </c>
      <c r="AL41" s="1183"/>
      <c r="AM41" s="1183"/>
      <c r="AN41" s="1184"/>
      <c r="AO41" s="339">
        <v>234334</v>
      </c>
      <c r="AP41" s="339">
        <v>17831</v>
      </c>
      <c r="AQ41" s="340">
        <v>27273</v>
      </c>
      <c r="AR41" s="341">
        <v>-34.6</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542</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543</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544</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169" t="s">
        <v>510</v>
      </c>
      <c r="AN49" s="1171" t="s">
        <v>545</v>
      </c>
      <c r="AO49" s="1172"/>
      <c r="AP49" s="1172"/>
      <c r="AQ49" s="1172"/>
      <c r="AR49" s="1173"/>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170"/>
      <c r="AN50" s="355" t="s">
        <v>546</v>
      </c>
      <c r="AO50" s="356" t="s">
        <v>547</v>
      </c>
      <c r="AP50" s="357" t="s">
        <v>548</v>
      </c>
      <c r="AQ50" s="358" t="s">
        <v>549</v>
      </c>
      <c r="AR50" s="359" t="s">
        <v>550</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551</v>
      </c>
      <c r="AL51" s="352"/>
      <c r="AM51" s="360">
        <v>3533192</v>
      </c>
      <c r="AN51" s="361">
        <v>260983</v>
      </c>
      <c r="AO51" s="362">
        <v>139.19999999999999</v>
      </c>
      <c r="AP51" s="363">
        <v>106092</v>
      </c>
      <c r="AQ51" s="364">
        <v>-33.1</v>
      </c>
      <c r="AR51" s="365">
        <v>172.3</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552</v>
      </c>
      <c r="AM52" s="368">
        <v>1702501</v>
      </c>
      <c r="AN52" s="369">
        <v>125757</v>
      </c>
      <c r="AO52" s="370">
        <v>219.2</v>
      </c>
      <c r="AP52" s="371">
        <v>44299</v>
      </c>
      <c r="AQ52" s="372">
        <v>-8.5</v>
      </c>
      <c r="AR52" s="373">
        <v>227.7</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553</v>
      </c>
      <c r="AL53" s="352"/>
      <c r="AM53" s="360">
        <v>804860</v>
      </c>
      <c r="AN53" s="361">
        <v>60006</v>
      </c>
      <c r="AO53" s="362">
        <v>-77</v>
      </c>
      <c r="AP53" s="363">
        <v>78903</v>
      </c>
      <c r="AQ53" s="364">
        <v>-25.6</v>
      </c>
      <c r="AR53" s="365">
        <v>-51.4</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552</v>
      </c>
      <c r="AM54" s="368">
        <v>390282</v>
      </c>
      <c r="AN54" s="369">
        <v>29097</v>
      </c>
      <c r="AO54" s="370">
        <v>-76.900000000000006</v>
      </c>
      <c r="AP54" s="371">
        <v>49201</v>
      </c>
      <c r="AQ54" s="372">
        <v>11.1</v>
      </c>
      <c r="AR54" s="373">
        <v>-88</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554</v>
      </c>
      <c r="AL55" s="352"/>
      <c r="AM55" s="360">
        <v>833505</v>
      </c>
      <c r="AN55" s="361">
        <v>62882</v>
      </c>
      <c r="AO55" s="362">
        <v>4.8</v>
      </c>
      <c r="AP55" s="363">
        <v>82993</v>
      </c>
      <c r="AQ55" s="364">
        <v>5.2</v>
      </c>
      <c r="AR55" s="365">
        <v>-0.4</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552</v>
      </c>
      <c r="AM56" s="368">
        <v>577598</v>
      </c>
      <c r="AN56" s="369">
        <v>43576</v>
      </c>
      <c r="AO56" s="370">
        <v>49.8</v>
      </c>
      <c r="AP56" s="371">
        <v>46787</v>
      </c>
      <c r="AQ56" s="372">
        <v>-4.9000000000000004</v>
      </c>
      <c r="AR56" s="373">
        <v>54.7</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555</v>
      </c>
      <c r="AL57" s="352"/>
      <c r="AM57" s="360">
        <v>540103</v>
      </c>
      <c r="AN57" s="361">
        <v>40911</v>
      </c>
      <c r="AO57" s="362">
        <v>-34.9</v>
      </c>
      <c r="AP57" s="363">
        <v>108252</v>
      </c>
      <c r="AQ57" s="364">
        <v>30.4</v>
      </c>
      <c r="AR57" s="365">
        <v>-65.3</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552</v>
      </c>
      <c r="AM58" s="368">
        <v>296624</v>
      </c>
      <c r="AN58" s="369">
        <v>22468</v>
      </c>
      <c r="AO58" s="370">
        <v>-48.4</v>
      </c>
      <c r="AP58" s="371">
        <v>50321</v>
      </c>
      <c r="AQ58" s="372">
        <v>7.6</v>
      </c>
      <c r="AR58" s="373">
        <v>-56</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556</v>
      </c>
      <c r="AL59" s="352"/>
      <c r="AM59" s="360">
        <v>839398</v>
      </c>
      <c r="AN59" s="361">
        <v>63871</v>
      </c>
      <c r="AO59" s="362">
        <v>56.1</v>
      </c>
      <c r="AP59" s="363">
        <v>93492</v>
      </c>
      <c r="AQ59" s="364">
        <v>-13.6</v>
      </c>
      <c r="AR59" s="365">
        <v>69.7</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552</v>
      </c>
      <c r="AM60" s="368">
        <v>497256</v>
      </c>
      <c r="AN60" s="369">
        <v>37837</v>
      </c>
      <c r="AO60" s="370">
        <v>68.400000000000006</v>
      </c>
      <c r="AP60" s="371">
        <v>53316</v>
      </c>
      <c r="AQ60" s="372">
        <v>6</v>
      </c>
      <c r="AR60" s="373">
        <v>62.4</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557</v>
      </c>
      <c r="AL61" s="374"/>
      <c r="AM61" s="375">
        <v>1310212</v>
      </c>
      <c r="AN61" s="376">
        <v>97731</v>
      </c>
      <c r="AO61" s="377">
        <v>17.600000000000001</v>
      </c>
      <c r="AP61" s="378">
        <v>93946</v>
      </c>
      <c r="AQ61" s="379">
        <v>-7.3</v>
      </c>
      <c r="AR61" s="365">
        <v>24.9</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552</v>
      </c>
      <c r="AM62" s="368">
        <v>692852</v>
      </c>
      <c r="AN62" s="369">
        <v>51747</v>
      </c>
      <c r="AO62" s="370">
        <v>42.4</v>
      </c>
      <c r="AP62" s="371">
        <v>48785</v>
      </c>
      <c r="AQ62" s="372">
        <v>2.2999999999999998</v>
      </c>
      <c r="AR62" s="373">
        <v>40.1</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lO3yC1kEAim3Q8c1Qxi8G7xRlLk5yW3xLTy4VxXI5QnzGsxfFkO4gYW5QvzNT/ZEiu47WfeOXExTeaZqhTr42w==" saltValue="pUeosEOiQo0ap8OiAsR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8" zoomScaleNormal="100"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559</v>
      </c>
    </row>
    <row r="120" spans="125:125" ht="13.5" hidden="1" customHeight="1" x14ac:dyDescent="0.15"/>
    <row r="121" spans="125:125" ht="13.5" hidden="1" customHeight="1" x14ac:dyDescent="0.15">
      <c r="DU121" s="287"/>
    </row>
  </sheetData>
  <sheetProtection algorithmName="SHA-512" hashValue="J7OkOwpJDB71UqNDJpMK9frIQYzHAhF6h3iC7RvVWBz4TcSSwPUw2nBZgCKvd/jZXl36D7wHNGLUtLe1rF50DQ==" saltValue="BqFEwfcMwL6ZzjD0YXWhd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AG99" sqref="AG99"/>
    </sheetView>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560</v>
      </c>
    </row>
  </sheetData>
  <sheetProtection algorithmName="SHA-512" hashValue="C1Ogr2xDH7zxjRT26cwK+8wezp7jNYl22Gc/6HX3gI7WjSrwMwf3xfpPtOYoPtWuqigp4yisknUhLXXGJHpPbg==" saltValue="oX5MUhK6dJrFKD8Oe/Qg3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40.4</v>
      </c>
      <c r="G47" s="12">
        <v>40.32</v>
      </c>
      <c r="H47" s="12">
        <v>40.549999999999997</v>
      </c>
      <c r="I47" s="12">
        <v>40.619999999999997</v>
      </c>
      <c r="J47" s="13">
        <v>41.78</v>
      </c>
    </row>
    <row r="48" spans="2:10" ht="57.75" customHeight="1" x14ac:dyDescent="0.15">
      <c r="B48" s="14"/>
      <c r="C48" s="1196" t="s">
        <v>4</v>
      </c>
      <c r="D48" s="1196"/>
      <c r="E48" s="1197"/>
      <c r="F48" s="15">
        <v>5.72</v>
      </c>
      <c r="G48" s="16">
        <v>5.5</v>
      </c>
      <c r="H48" s="16">
        <v>5.82</v>
      </c>
      <c r="I48" s="16">
        <v>6.04</v>
      </c>
      <c r="J48" s="17">
        <v>4.9800000000000004</v>
      </c>
    </row>
    <row r="49" spans="2:10" ht="57.75" customHeight="1" thickBot="1" x14ac:dyDescent="0.2">
      <c r="B49" s="18"/>
      <c r="C49" s="1198" t="s">
        <v>5</v>
      </c>
      <c r="D49" s="1198"/>
      <c r="E49" s="1199"/>
      <c r="F49" s="19">
        <v>1.8</v>
      </c>
      <c r="G49" s="20" t="s">
        <v>566</v>
      </c>
      <c r="H49" s="20">
        <v>0.41</v>
      </c>
      <c r="I49" s="20">
        <v>0.41</v>
      </c>
      <c r="J49" s="21">
        <v>0.34</v>
      </c>
    </row>
    <row r="50" spans="2:10" ht="13.5" customHeight="1" x14ac:dyDescent="0.15"/>
  </sheetData>
  <sheetProtection algorithmName="SHA-512" hashValue="5zDR+CJlIra2JhDlLp0WkqANgMiPDUbTUjWE9Oj1+ewvXAw/+W8WebAWq+0o4TyPs+EEadGv/mSZlsbMqEZ5Mg==" saltValue="vNK3EeyQ5HRB0Lj333L/b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桐生　晃成</cp:lastModifiedBy>
  <cp:lastPrinted>2021-03-03T06:22:40Z</cp:lastPrinted>
  <dcterms:created xsi:type="dcterms:W3CDTF">2021-02-05T01:37:10Z</dcterms:created>
  <dcterms:modified xsi:type="dcterms:W3CDTF">2021-10-19T00:07:13Z</dcterms:modified>
  <cp:category/>
</cp:coreProperties>
</file>