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/>
  <mc:AlternateContent xmlns:mc="http://schemas.openxmlformats.org/markup-compatibility/2006">
    <mc:Choice Requires="x15">
      <x15ac:absPath xmlns:x15ac="http://schemas.microsoft.com/office/spreadsheetml/2010/11/ac" url="\\10.1.36.23\地方債係\210-公営企業決算調査\02公営企業決算（法適用・全体とりまとめ）\R02(R01調査)\50_経営比較分析表\05 確認済みファイル（HP掲載用）\02 高崎市□■△▲\"/>
    </mc:Choice>
  </mc:AlternateContent>
  <xr:revisionPtr revIDLastSave="0" documentId="13_ncr:1_{5A07D3CF-B277-40A6-9528-4CD6E67391B5}" xr6:coauthVersionLast="36" xr6:coauthVersionMax="36" xr10:uidLastSave="{00000000-0000-0000-0000-000000000000}"/>
  <workbookProtection workbookAlgorithmName="SHA-512" workbookHashValue="+puqb//ZQ9DT2wrTeh4aLCqqK+s+5ldPOlM0TRhxtBWgmZsYcHsvp2xQ8fsv7ppSWjXSDQVMJ0QZU2rOdRmgzA==" workbookSaltValue="77YjSTri/H34zn62v9lQ3Q==" workbookSpinCount="100000" lockStructure="1"/>
  <bookViews>
    <workbookView xWindow="0" yWindow="0" windowWidth="19200" windowHeight="6860" xr2:uid="{00000000-000D-0000-FFFF-FFFF00000000}"/>
  </bookViews>
  <sheets>
    <sheet name="法適用_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N85" i="4" s="1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F85" i="4" s="1"/>
  <c r="AR6" i="5"/>
  <c r="AQ6" i="5"/>
  <c r="AP6" i="5"/>
  <c r="AO6" i="5"/>
  <c r="AN6" i="5"/>
  <c r="AM6" i="5"/>
  <c r="AL6" i="5"/>
  <c r="AK6" i="5"/>
  <c r="AJ6" i="5"/>
  <c r="AI6" i="5"/>
  <c r="AH6" i="5"/>
  <c r="E85" i="4" s="1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AL8" i="4" s="1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M85" i="4"/>
  <c r="L85" i="4"/>
  <c r="K85" i="4"/>
  <c r="J85" i="4"/>
  <c r="I85" i="4"/>
  <c r="H85" i="4"/>
  <c r="G85" i="4"/>
  <c r="BB10" i="4"/>
  <c r="AT10" i="4"/>
  <c r="AL10" i="4"/>
  <c r="W10" i="4"/>
  <c r="P10" i="4"/>
  <c r="I10" i="4"/>
  <c r="B10" i="4"/>
  <c r="BB8" i="4"/>
  <c r="AT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<sst xmlns="http://schemas.openxmlformats.org/spreadsheetml/2006/main" count="228" uniqueCount="115">
  <si>
    <t>経営比較分析表（令和元年度決算）</t>
    <rPh sb="8" eb="10">
      <t>レイワ</t>
    </rPh>
    <rPh sb="10" eb="12">
      <t>ガンネン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</si>
  <si>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</si>
  <si>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</si>
  <si>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</si>
  <si>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</si>
  <si>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</si>
  <si>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</si>
  <si>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</si>
  <si>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</si>
  <si>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</si>
  <si>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</si>
  <si>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</si>
  <si>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</si>
  <si>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</si>
  <si>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</si>
  <si>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</si>
  <si>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</si>
  <si>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</si>
  <si>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</si>
  <si>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</si>
  <si>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</si>
  <si>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</si>
  <si>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</si>
  <si>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</si>
  <si>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</si>
  <si>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</si>
  <si>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</si>
  <si>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</si>
  <si>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</si>
  <si>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</si>
  <si>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</si>
  <si>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</si>
  <si>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</si>
  <si>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</si>
  <si>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</si>
  <si>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</si>
  <si>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</si>
  <si>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</si>
  <si>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</si>
  <si>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</si>
  <si>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</si>
  <si>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</si>
  <si>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</si>
  <si>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</si>
  <si>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</si>
  <si>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</si>
  <si>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</si>
  <si>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</si>
  <si>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</si>
  <si>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</si>
  <si>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</si>
  <si>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</si>
  <si>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</si>
  <si>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</si>
  <si>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</si>
  <si>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</si>
  <si>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</si>
  <si>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</si>
  <si>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</si>
  <si>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</si>
  <si>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</si>
  <si>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</si>
  <si>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</si>
  <si>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</si>
  <si>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</si>
  <si>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</si>
  <si>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</si>
  <si>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</si>
  <si>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</si>
  <si>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</si>
  <si>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</si>
  <si>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</si>
  <si>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</si>
  <si>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</si>
  <si>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</si>
  <si>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</si>
  <si>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</si>
  <si>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</si>
  <si>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</si>
  <si>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</si>
  <si>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</si>
  <si>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</si>
  <si>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</si>
  <si>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</si>
  <si>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</si>
  <si>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</si>
  <si>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</si>
  <si>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</si>
  <si>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</si>
  <si>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</si>
  <si>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</si>
  <si>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</si>
  <si>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</si>
  <si>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群馬県　高崎市</t>
  </si>
  <si>
    <t>法適用</t>
  </si>
  <si>
    <t>水道事業</t>
  </si>
  <si>
    <t>末端給水事業</t>
  </si>
  <si>
    <t>A1</t>
  </si>
  <si>
    <t>自治体職員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</si>
  <si>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</si>
  <si>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</si>
  <si>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</si>
  <si>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</si>
  <si>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</si>
  <si>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</si>
  <si>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</si>
  <si>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</si>
  <si>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</si>
  <si>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</si>
  <si>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</si>
  <si>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</si>
  <si>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</si>
  <si>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「①有形固定資産減価償却率」、「②管路経年化率」の数値が年々増加していることから、施設の老朽化が進行している。②管路経年化率は、全国平均値及び類似団体平均値と比べて低い水準となっており、老朽化に対応した更新が必要となっている。</t>
    <rPh sb="2" eb="6">
      <t>ユウケイコテイ</t>
    </rPh>
    <rPh sb="6" eb="10">
      <t>シサンゲンカ</t>
    </rPh>
    <rPh sb="10" eb="13">
      <t>ショウキャクリツ</t>
    </rPh>
    <rPh sb="17" eb="23">
      <t>カンロケイネンカリツ</t>
    </rPh>
    <rPh sb="25" eb="27">
      <t>スウチ</t>
    </rPh>
    <rPh sb="28" eb="30">
      <t>ネンネン</t>
    </rPh>
    <rPh sb="30" eb="32">
      <t>ゾウカ</t>
    </rPh>
    <rPh sb="41" eb="43">
      <t>シセツ</t>
    </rPh>
    <rPh sb="44" eb="47">
      <t>ロウキュウカ</t>
    </rPh>
    <rPh sb="48" eb="50">
      <t>シンコウ</t>
    </rPh>
    <rPh sb="56" eb="58">
      <t>カンロ</t>
    </rPh>
    <rPh sb="58" eb="62">
      <t>ケイネンカリツ</t>
    </rPh>
    <rPh sb="64" eb="68">
      <t>ゼンコクヘイキン</t>
    </rPh>
    <rPh sb="68" eb="69">
      <t>チ</t>
    </rPh>
    <rPh sb="69" eb="70">
      <t>オヨ</t>
    </rPh>
    <rPh sb="71" eb="78">
      <t>ルイジダンタイヘイキンチ</t>
    </rPh>
    <rPh sb="79" eb="80">
      <t>クラ</t>
    </rPh>
    <rPh sb="82" eb="83">
      <t>ヒク</t>
    </rPh>
    <rPh sb="84" eb="86">
      <t>スイジュン</t>
    </rPh>
    <rPh sb="93" eb="96">
      <t>ロウキュウカ</t>
    </rPh>
    <rPh sb="97" eb="99">
      <t>タイオウ</t>
    </rPh>
    <rPh sb="101" eb="103">
      <t>コウシン</t>
    </rPh>
    <rPh sb="104" eb="106">
      <t>ヒツヨウ</t>
    </rPh>
    <phoneticPr fontId="4"/>
  </si>
  <si>
    <t xml:space="preserve">「①経常収支比率」及び「③流動比率」は共に100％を超えており、望まれる水準を上回っていることから、現時点で経営の健全性は保たれている。
「④企業債残高対給水収益比率」は、企業債残高の減少に伴い継続して減少しているが、類似団体平均と比較すると大幅に上回っている。計画的な投資と財政状況のバランスに考慮して、企業債残高の更なる低減に努めていく。
「⑤料金回収率」、「⑥給水原価」及び「⑦施設利用率」からは、概ね効率的な経営ができていると考えられるが、更なる収益性の向上のため、漏水対策等により「⑧有収率」の向上に引き続き取り組んでいく必要がある。
</t>
    <phoneticPr fontId="4"/>
  </si>
  <si>
    <t>「1.経営の健全性・効率性」については、概ね効率的な経営ができていると考えられる。一方で「2.老朽化の状況」においては、施設の老朽化が確実に進行しており、限られた財源の中で、効率的に更新を実施し、災害に強い施設・管路の構築を進めていく必要がある。しかしながら、依然として「④企業債残高対給水収益比率」は類似団体平均を大幅に上回っており、計画的な投資と財政状況のバランスを考慮していく必要がある。
　給水需要が減少傾向にある中、将来にわたり健全経営を継続し、本市が掲げる「良質な水道水の安定供給」を達成するためには、中長期的な視野に立った「計画的な投資」と更なる「経営コストの削減」など、これまで以上に「合理性・効率性」が求められる。常に財政状況や財政見通しを点検し、必要に応じて適切な措置を講じることにより、施設・管路の更新にかかる財源を確保する必要がある。</t>
    <rPh sb="130" eb="132">
      <t>イゼン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</si>
</sst>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0.47</c:v>
                </c:pt>
                <c:pt idx="1">
                  <c:v>0.44</c:v>
                </c:pt>
                <c:pt idx="2">
                  <c:v>0.57999999999999996</c:v>
                </c:pt>
                <c:pt idx="3">
                  <c:v>0.48</c:v>
                </c:pt>
                <c:pt idx="4">
                  <c:v>0.59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71-43A0-89A1-8D6B29EA06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0.74</c:v>
                </c:pt>
                <c:pt idx="1">
                  <c:v>0.73</c:v>
                </c:pt>
                <c:pt idx="2">
                  <c:v>0.74</c:v>
                </c:pt>
                <c:pt idx="3">
                  <c:v>0.75</c:v>
                </c:pt>
                <c:pt idx="4">
                  <c:v>0.73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71-43A0-89A1-8D6B29EA06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69.569999999999993</c:v>
                </c:pt>
                <c:pt idx="1">
                  <c:v>69.23</c:v>
                </c:pt>
                <c:pt idx="2">
                  <c:v>70.25</c:v>
                </c:pt>
                <c:pt idx="3">
                  <c:v>72.930000000000007</c:v>
                </c:pt>
                <c:pt idx="4">
                  <c:v>71.11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3D-4DC7-94DA-81688EEB35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63.03</c:v>
                </c:pt>
                <c:pt idx="1">
                  <c:v>63.18</c:v>
                </c:pt>
                <c:pt idx="2">
                  <c:v>63.54</c:v>
                </c:pt>
                <c:pt idx="3">
                  <c:v>63.53</c:v>
                </c:pt>
                <c:pt idx="4">
                  <c:v>63.16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3D-4DC7-94DA-81688EEB35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88.07</c:v>
                </c:pt>
                <c:pt idx="1">
                  <c:v>88.66</c:v>
                </c:pt>
                <c:pt idx="2">
                  <c:v>88.52</c:v>
                </c:pt>
                <c:pt idx="3">
                  <c:v>87.21</c:v>
                </c:pt>
                <c:pt idx="4">
                  <c:v>87.35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8D-4CF6-8B42-A64CE101FE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91.21</c:v>
                </c:pt>
                <c:pt idx="1">
                  <c:v>91.6</c:v>
                </c:pt>
                <c:pt idx="2">
                  <c:v>91.48</c:v>
                </c:pt>
                <c:pt idx="3">
                  <c:v>91.58</c:v>
                </c:pt>
                <c:pt idx="4">
                  <c:v>91.48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8D-4CF6-8B42-A64CE101FE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111.52</c:v>
                </c:pt>
                <c:pt idx="1">
                  <c:v>114.44</c:v>
                </c:pt>
                <c:pt idx="2">
                  <c:v>116.47</c:v>
                </c:pt>
                <c:pt idx="3">
                  <c:v>113.19</c:v>
                </c:pt>
                <c:pt idx="4">
                  <c:v>112.22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84-42DE-8659-C9F9EE03B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115.21</c:v>
                </c:pt>
                <c:pt idx="1">
                  <c:v>117.25</c:v>
                </c:pt>
                <c:pt idx="2">
                  <c:v>116.77</c:v>
                </c:pt>
                <c:pt idx="3">
                  <c:v>115.41</c:v>
                </c:pt>
                <c:pt idx="4">
                  <c:v>113.57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84-42DE-8659-C9F9EE03B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48.52</c:v>
                </c:pt>
                <c:pt idx="1">
                  <c:v>49.8</c:v>
                </c:pt>
                <c:pt idx="2">
                  <c:v>50.88</c:v>
                </c:pt>
                <c:pt idx="3">
                  <c:v>51.35</c:v>
                </c:pt>
                <c:pt idx="4">
                  <c:v>52.38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FE-409D-B8C2-498C155D0C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48.41</c:v>
                </c:pt>
                <c:pt idx="1">
                  <c:v>49.1</c:v>
                </c:pt>
                <c:pt idx="2">
                  <c:v>49.66</c:v>
                </c:pt>
                <c:pt idx="3">
                  <c:v>50.41</c:v>
                </c:pt>
                <c:pt idx="4">
                  <c:v>51.13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FE-409D-B8C2-498C155D0C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9.7799999999999994</c:v>
                </c:pt>
                <c:pt idx="1">
                  <c:v>10.119999999999999</c:v>
                </c:pt>
                <c:pt idx="2">
                  <c:v>12.54</c:v>
                </c:pt>
                <c:pt idx="3">
                  <c:v>15.93</c:v>
                </c:pt>
                <c:pt idx="4">
                  <c:v>18.510000000000002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94-4AC7-963F-C3EF346877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16.16</c:v>
                </c:pt>
                <c:pt idx="1">
                  <c:v>17.420000000000002</c:v>
                </c:pt>
                <c:pt idx="2">
                  <c:v>18.940000000000001</c:v>
                </c:pt>
                <c:pt idx="3">
                  <c:v>20.36</c:v>
                </c:pt>
                <c:pt idx="4">
                  <c:v>22.41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94-4AC7-963F-C3EF346877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D5-49F7-96E2-ED8066070C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 formatCode="#,##0.00;&quot;△&quot;#,##0.00;&quot;-&quot;">
                  <c:v>0.71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D5-49F7-96E2-ED8066070C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199.77</c:v>
                </c:pt>
                <c:pt idx="1">
                  <c:v>231.05</c:v>
                </c:pt>
                <c:pt idx="2">
                  <c:v>247.74</c:v>
                </c:pt>
                <c:pt idx="3">
                  <c:v>255.23</c:v>
                </c:pt>
                <c:pt idx="4">
                  <c:v>283.91000000000003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5F-48AA-8E37-39FC290C52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241.71</c:v>
                </c:pt>
                <c:pt idx="1">
                  <c:v>249.08</c:v>
                </c:pt>
                <c:pt idx="2">
                  <c:v>254.05</c:v>
                </c:pt>
                <c:pt idx="3">
                  <c:v>258.22000000000003</c:v>
                </c:pt>
                <c:pt idx="4">
                  <c:v>250.03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5F-48AA-8E37-39FC290C52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425.86</c:v>
                </c:pt>
                <c:pt idx="1">
                  <c:v>411.8</c:v>
                </c:pt>
                <c:pt idx="2">
                  <c:v>393.59</c:v>
                </c:pt>
                <c:pt idx="3">
                  <c:v>384.09</c:v>
                </c:pt>
                <c:pt idx="4">
                  <c:v>380.7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9C-455C-BA52-436B297BE3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274.14</c:v>
                </c:pt>
                <c:pt idx="1">
                  <c:v>266.66000000000003</c:v>
                </c:pt>
                <c:pt idx="2">
                  <c:v>258.63</c:v>
                </c:pt>
                <c:pt idx="3">
                  <c:v>255.12</c:v>
                </c:pt>
                <c:pt idx="4">
                  <c:v>254.19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9C-455C-BA52-436B297BE3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103.79</c:v>
                </c:pt>
                <c:pt idx="1">
                  <c:v>107.32</c:v>
                </c:pt>
                <c:pt idx="2">
                  <c:v>110.02</c:v>
                </c:pt>
                <c:pt idx="3">
                  <c:v>106</c:v>
                </c:pt>
                <c:pt idx="4">
                  <c:v>104.49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B6-4D68-9443-D2A1FCD345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108.81</c:v>
                </c:pt>
                <c:pt idx="1">
                  <c:v>110.87</c:v>
                </c:pt>
                <c:pt idx="2">
                  <c:v>110.3</c:v>
                </c:pt>
                <c:pt idx="3">
                  <c:v>109.12</c:v>
                </c:pt>
                <c:pt idx="4">
                  <c:v>107.42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B6-4D68-9443-D2A1FCD345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126.69</c:v>
                </c:pt>
                <c:pt idx="1">
                  <c:v>122.65</c:v>
                </c:pt>
                <c:pt idx="2">
                  <c:v>120.23</c:v>
                </c:pt>
                <c:pt idx="3">
                  <c:v>124.1</c:v>
                </c:pt>
                <c:pt idx="4">
                  <c:v>125.5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02-4F16-9749-15FC34B545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152.94999999999999</c:v>
                </c:pt>
                <c:pt idx="1">
                  <c:v>150.54</c:v>
                </c:pt>
                <c:pt idx="2">
                  <c:v>151.85</c:v>
                </c:pt>
                <c:pt idx="3">
                  <c:v>153.88</c:v>
                </c:pt>
                <c:pt idx="4">
                  <c:v>157.19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02-4F16-9749-15FC34B545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【112.01】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【1.08】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【264.97】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【266.61】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【168.38】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【103.24】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zoomScaleNormal="100" workbookViewId="0"/>
  </sheetViews>
  <sheetFormatPr defaultColWidth="2.6328125" defaultRowHeight="13" x14ac:dyDescent="0.2"/>
  <cols>
    <col min="1" max="1" width="2.6328125" customWidth="1"/>
    <col min="2" max="62" width="3.7265625" customWidth="1"/>
    <col min="64" max="78" width="3.08984375" customWidth="1"/>
    <col min="79" max="79" width="4.453125" bestFit="1" customWidth="1"/>
    <col min="81" max="82" width="4.4531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</row>
    <row r="3" spans="1:78" ht="9.75" customHeight="1" x14ac:dyDescent="0.2">
      <c r="A3" s="2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</row>
    <row r="4" spans="1:78" ht="9.75" customHeight="1" x14ac:dyDescent="0.2">
      <c r="A4" s="2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46" t="str">
        <f>データ!H6</f>
        <v>群馬県　高崎市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7"/>
      <c r="AE6" s="47"/>
      <c r="AF6" s="47"/>
      <c r="AG6" s="47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48" t="s">
        <v>1</v>
      </c>
      <c r="C7" s="49"/>
      <c r="D7" s="49"/>
      <c r="E7" s="49"/>
      <c r="F7" s="49"/>
      <c r="G7" s="49"/>
      <c r="H7" s="49"/>
      <c r="I7" s="48" t="s">
        <v>2</v>
      </c>
      <c r="J7" s="49"/>
      <c r="K7" s="49"/>
      <c r="L7" s="49"/>
      <c r="M7" s="49"/>
      <c r="N7" s="49"/>
      <c r="O7" s="50"/>
      <c r="P7" s="51" t="s">
        <v>3</v>
      </c>
      <c r="Q7" s="51"/>
      <c r="R7" s="51"/>
      <c r="S7" s="51"/>
      <c r="T7" s="51"/>
      <c r="U7" s="51"/>
      <c r="V7" s="51"/>
      <c r="W7" s="51" t="s">
        <v>4</v>
      </c>
      <c r="X7" s="51"/>
      <c r="Y7" s="51"/>
      <c r="Z7" s="51"/>
      <c r="AA7" s="51"/>
      <c r="AB7" s="51"/>
      <c r="AC7" s="51"/>
      <c r="AD7" s="51" t="s">
        <v>5</v>
      </c>
      <c r="AE7" s="51"/>
      <c r="AF7" s="51"/>
      <c r="AG7" s="51"/>
      <c r="AH7" s="51"/>
      <c r="AI7" s="51"/>
      <c r="AJ7" s="51"/>
      <c r="AK7" s="4"/>
      <c r="AL7" s="51" t="s">
        <v>6</v>
      </c>
      <c r="AM7" s="51"/>
      <c r="AN7" s="51"/>
      <c r="AO7" s="51"/>
      <c r="AP7" s="51"/>
      <c r="AQ7" s="51"/>
      <c r="AR7" s="51"/>
      <c r="AS7" s="51"/>
      <c r="AT7" s="48" t="s">
        <v>7</v>
      </c>
      <c r="AU7" s="49"/>
      <c r="AV7" s="49"/>
      <c r="AW7" s="49"/>
      <c r="AX7" s="49"/>
      <c r="AY7" s="49"/>
      <c r="AZ7" s="49"/>
      <c r="BA7" s="49"/>
      <c r="BB7" s="51" t="s">
        <v>8</v>
      </c>
      <c r="BC7" s="51"/>
      <c r="BD7" s="51"/>
      <c r="BE7" s="51"/>
      <c r="BF7" s="51"/>
      <c r="BG7" s="51"/>
      <c r="BH7" s="51"/>
      <c r="BI7" s="51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2">
      <c r="A8" s="2"/>
      <c r="B8" s="57" t="str">
        <f>データ!$I$6</f>
        <v>法適用</v>
      </c>
      <c r="C8" s="58"/>
      <c r="D8" s="58"/>
      <c r="E8" s="58"/>
      <c r="F8" s="58"/>
      <c r="G8" s="58"/>
      <c r="H8" s="58"/>
      <c r="I8" s="57" t="str">
        <f>データ!$J$6</f>
        <v>水道事業</v>
      </c>
      <c r="J8" s="58"/>
      <c r="K8" s="58"/>
      <c r="L8" s="58"/>
      <c r="M8" s="58"/>
      <c r="N8" s="58"/>
      <c r="O8" s="59"/>
      <c r="P8" s="60" t="str">
        <f>データ!$K$6</f>
        <v>末端給水事業</v>
      </c>
      <c r="Q8" s="60"/>
      <c r="R8" s="60"/>
      <c r="S8" s="60"/>
      <c r="T8" s="60"/>
      <c r="U8" s="60"/>
      <c r="V8" s="60"/>
      <c r="W8" s="60" t="str">
        <f>データ!$L$6</f>
        <v>A1</v>
      </c>
      <c r="X8" s="60"/>
      <c r="Y8" s="60"/>
      <c r="Z8" s="60"/>
      <c r="AA8" s="60"/>
      <c r="AB8" s="60"/>
      <c r="AC8" s="60"/>
      <c r="AD8" s="60" t="str">
        <f>データ!$M$6</f>
        <v>自治体職員</v>
      </c>
      <c r="AE8" s="60"/>
      <c r="AF8" s="60"/>
      <c r="AG8" s="60"/>
      <c r="AH8" s="60"/>
      <c r="AI8" s="60"/>
      <c r="AJ8" s="60"/>
      <c r="AK8" s="4"/>
      <c r="AL8" s="61">
        <f>データ!$R$6</f>
        <v>373114</v>
      </c>
      <c r="AM8" s="61"/>
      <c r="AN8" s="61"/>
      <c r="AO8" s="61"/>
      <c r="AP8" s="61"/>
      <c r="AQ8" s="61"/>
      <c r="AR8" s="61"/>
      <c r="AS8" s="61"/>
      <c r="AT8" s="52">
        <f>データ!$S$6</f>
        <v>459.16</v>
      </c>
      <c r="AU8" s="53"/>
      <c r="AV8" s="53"/>
      <c r="AW8" s="53"/>
      <c r="AX8" s="53"/>
      <c r="AY8" s="53"/>
      <c r="AZ8" s="53"/>
      <c r="BA8" s="53"/>
      <c r="BB8" s="54">
        <f>データ!$T$6</f>
        <v>812.6</v>
      </c>
      <c r="BC8" s="54"/>
      <c r="BD8" s="54"/>
      <c r="BE8" s="54"/>
      <c r="BF8" s="54"/>
      <c r="BG8" s="54"/>
      <c r="BH8" s="54"/>
      <c r="BI8" s="54"/>
      <c r="BJ8" s="3"/>
      <c r="BK8" s="3"/>
      <c r="BL8" s="55" t="s">
        <v>10</v>
      </c>
      <c r="BM8" s="56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2">
      <c r="A9" s="2"/>
      <c r="B9" s="48" t="s">
        <v>12</v>
      </c>
      <c r="C9" s="49"/>
      <c r="D9" s="49"/>
      <c r="E9" s="49"/>
      <c r="F9" s="49"/>
      <c r="G9" s="49"/>
      <c r="H9" s="49"/>
      <c r="I9" s="48" t="s">
        <v>13</v>
      </c>
      <c r="J9" s="49"/>
      <c r="K9" s="49"/>
      <c r="L9" s="49"/>
      <c r="M9" s="49"/>
      <c r="N9" s="49"/>
      <c r="O9" s="50"/>
      <c r="P9" s="51" t="s">
        <v>14</v>
      </c>
      <c r="Q9" s="51"/>
      <c r="R9" s="51"/>
      <c r="S9" s="51"/>
      <c r="T9" s="51"/>
      <c r="U9" s="51"/>
      <c r="V9" s="51"/>
      <c r="W9" s="51" t="s">
        <v>15</v>
      </c>
      <c r="X9" s="51"/>
      <c r="Y9" s="51"/>
      <c r="Z9" s="51"/>
      <c r="AA9" s="51"/>
      <c r="AB9" s="51"/>
      <c r="AC9" s="51"/>
      <c r="AD9" s="2"/>
      <c r="AE9" s="2"/>
      <c r="AF9" s="2"/>
      <c r="AG9" s="2"/>
      <c r="AH9" s="4"/>
      <c r="AI9" s="4"/>
      <c r="AJ9" s="4"/>
      <c r="AK9" s="4"/>
      <c r="AL9" s="51" t="s">
        <v>16</v>
      </c>
      <c r="AM9" s="51"/>
      <c r="AN9" s="51"/>
      <c r="AO9" s="51"/>
      <c r="AP9" s="51"/>
      <c r="AQ9" s="51"/>
      <c r="AR9" s="51"/>
      <c r="AS9" s="51"/>
      <c r="AT9" s="48" t="s">
        <v>17</v>
      </c>
      <c r="AU9" s="49"/>
      <c r="AV9" s="49"/>
      <c r="AW9" s="49"/>
      <c r="AX9" s="49"/>
      <c r="AY9" s="49"/>
      <c r="AZ9" s="49"/>
      <c r="BA9" s="49"/>
      <c r="BB9" s="51" t="s">
        <v>18</v>
      </c>
      <c r="BC9" s="51"/>
      <c r="BD9" s="51"/>
      <c r="BE9" s="51"/>
      <c r="BF9" s="51"/>
      <c r="BG9" s="51"/>
      <c r="BH9" s="51"/>
      <c r="BI9" s="51"/>
      <c r="BJ9" s="3"/>
      <c r="BK9" s="3"/>
      <c r="BL9" s="62" t="s">
        <v>19</v>
      </c>
      <c r="BM9" s="63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2">
      <c r="A10" s="2"/>
      <c r="B10" s="52" t="str">
        <f>データ!$N$6</f>
        <v>-</v>
      </c>
      <c r="C10" s="53"/>
      <c r="D10" s="53"/>
      <c r="E10" s="53"/>
      <c r="F10" s="53"/>
      <c r="G10" s="53"/>
      <c r="H10" s="53"/>
      <c r="I10" s="52">
        <f>データ!$O$6</f>
        <v>65.290000000000006</v>
      </c>
      <c r="J10" s="53"/>
      <c r="K10" s="53"/>
      <c r="L10" s="53"/>
      <c r="M10" s="53"/>
      <c r="N10" s="53"/>
      <c r="O10" s="64"/>
      <c r="P10" s="54">
        <f>データ!$P$6</f>
        <v>99.64</v>
      </c>
      <c r="Q10" s="54"/>
      <c r="R10" s="54"/>
      <c r="S10" s="54"/>
      <c r="T10" s="54"/>
      <c r="U10" s="54"/>
      <c r="V10" s="54"/>
      <c r="W10" s="61">
        <f>データ!$Q$6</f>
        <v>2330</v>
      </c>
      <c r="X10" s="61"/>
      <c r="Y10" s="61"/>
      <c r="Z10" s="61"/>
      <c r="AA10" s="61"/>
      <c r="AB10" s="61"/>
      <c r="AC10" s="61"/>
      <c r="AD10" s="2"/>
      <c r="AE10" s="2"/>
      <c r="AF10" s="2"/>
      <c r="AG10" s="2"/>
      <c r="AH10" s="4"/>
      <c r="AI10" s="4"/>
      <c r="AJ10" s="4"/>
      <c r="AK10" s="4"/>
      <c r="AL10" s="61">
        <f>データ!$U$6</f>
        <v>370789</v>
      </c>
      <c r="AM10" s="61"/>
      <c r="AN10" s="61"/>
      <c r="AO10" s="61"/>
      <c r="AP10" s="61"/>
      <c r="AQ10" s="61"/>
      <c r="AR10" s="61"/>
      <c r="AS10" s="61"/>
      <c r="AT10" s="52">
        <f>データ!$V$6</f>
        <v>248.82</v>
      </c>
      <c r="AU10" s="53"/>
      <c r="AV10" s="53"/>
      <c r="AW10" s="53"/>
      <c r="AX10" s="53"/>
      <c r="AY10" s="53"/>
      <c r="AZ10" s="53"/>
      <c r="BA10" s="53"/>
      <c r="BB10" s="54">
        <f>データ!$W$6</f>
        <v>1490.19</v>
      </c>
      <c r="BC10" s="54"/>
      <c r="BD10" s="54"/>
      <c r="BE10" s="54"/>
      <c r="BF10" s="54"/>
      <c r="BG10" s="54"/>
      <c r="BH10" s="54"/>
      <c r="BI10" s="54"/>
      <c r="BJ10" s="2"/>
      <c r="BK10" s="2"/>
      <c r="BL10" s="65" t="s">
        <v>21</v>
      </c>
      <c r="BM10" s="66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9" t="s">
        <v>23</v>
      </c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</row>
    <row r="14" spans="1:78" ht="13.5" customHeight="1" x14ac:dyDescent="0.2">
      <c r="A14" s="2"/>
      <c r="B14" s="81" t="s">
        <v>24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3"/>
      <c r="BK14" s="2"/>
      <c r="BL14" s="67" t="s">
        <v>25</v>
      </c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9"/>
    </row>
    <row r="15" spans="1:78" ht="13.5" customHeight="1" x14ac:dyDescent="0.2">
      <c r="A15" s="2"/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6"/>
      <c r="BK15" s="2"/>
      <c r="BL15" s="70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2"/>
    </row>
    <row r="16" spans="1:78" ht="13.5" customHeight="1" x14ac:dyDescent="0.2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73" t="s">
        <v>113</v>
      </c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5"/>
    </row>
    <row r="17" spans="1:78" ht="13.5" customHeight="1" x14ac:dyDescent="0.2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73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5"/>
    </row>
    <row r="18" spans="1:78" ht="13.5" customHeight="1" x14ac:dyDescent="0.2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73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5"/>
    </row>
    <row r="19" spans="1:78" ht="13.5" customHeight="1" x14ac:dyDescent="0.2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73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5"/>
    </row>
    <row r="20" spans="1:78" ht="13.5" customHeight="1" x14ac:dyDescent="0.2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73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5"/>
    </row>
    <row r="21" spans="1:78" ht="13.5" customHeight="1" x14ac:dyDescent="0.2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73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5"/>
    </row>
    <row r="22" spans="1:78" ht="13.5" customHeight="1" x14ac:dyDescent="0.2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73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5"/>
    </row>
    <row r="23" spans="1:78" ht="13.5" customHeight="1" x14ac:dyDescent="0.2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73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5"/>
    </row>
    <row r="24" spans="1:78" ht="13.5" customHeight="1" x14ac:dyDescent="0.2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73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5"/>
    </row>
    <row r="25" spans="1:78" ht="13.5" customHeight="1" x14ac:dyDescent="0.2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73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5"/>
    </row>
    <row r="26" spans="1:78" ht="13.5" customHeight="1" x14ac:dyDescent="0.2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73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5"/>
    </row>
    <row r="27" spans="1:78" ht="13.5" customHeight="1" x14ac:dyDescent="0.2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73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5"/>
    </row>
    <row r="28" spans="1:78" ht="13.5" customHeight="1" x14ac:dyDescent="0.2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73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5"/>
    </row>
    <row r="29" spans="1:78" ht="13.5" customHeight="1" x14ac:dyDescent="0.2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73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5"/>
    </row>
    <row r="30" spans="1:78" ht="13.5" customHeight="1" x14ac:dyDescent="0.2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73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5"/>
    </row>
    <row r="31" spans="1:78" ht="13.5" customHeight="1" x14ac:dyDescent="0.2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73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5"/>
    </row>
    <row r="32" spans="1:78" ht="13.5" customHeight="1" x14ac:dyDescent="0.2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73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5"/>
    </row>
    <row r="33" spans="1:78" ht="13.5" customHeight="1" x14ac:dyDescent="0.2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73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5"/>
    </row>
    <row r="34" spans="1:78" ht="13.5" customHeight="1" x14ac:dyDescent="0.2">
      <c r="A34" s="2"/>
      <c r="B34" s="1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73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5"/>
    </row>
    <row r="35" spans="1:78" ht="13.5" customHeight="1" x14ac:dyDescent="0.2">
      <c r="A35" s="2"/>
      <c r="B35" s="1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73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5"/>
    </row>
    <row r="36" spans="1:78" ht="13.5" customHeight="1" x14ac:dyDescent="0.2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73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5"/>
    </row>
    <row r="37" spans="1:78" ht="13.5" customHeight="1" x14ac:dyDescent="0.2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73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5"/>
    </row>
    <row r="38" spans="1:78" ht="13.5" customHeight="1" x14ac:dyDescent="0.2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73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5"/>
    </row>
    <row r="39" spans="1:78" ht="13.5" customHeight="1" x14ac:dyDescent="0.2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73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5"/>
    </row>
    <row r="40" spans="1:78" ht="13.5" customHeight="1" x14ac:dyDescent="0.2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73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5"/>
    </row>
    <row r="41" spans="1:78" ht="13.5" customHeight="1" x14ac:dyDescent="0.2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73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5"/>
    </row>
    <row r="42" spans="1:78" ht="13.5" customHeight="1" x14ac:dyDescent="0.2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73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5"/>
    </row>
    <row r="43" spans="1:78" ht="13.5" customHeight="1" x14ac:dyDescent="0.2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73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5"/>
    </row>
    <row r="44" spans="1:78" ht="13.5" customHeight="1" x14ac:dyDescent="0.2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73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5"/>
    </row>
    <row r="45" spans="1:78" ht="13.5" customHeight="1" x14ac:dyDescent="0.2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67" t="s">
        <v>26</v>
      </c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9"/>
    </row>
    <row r="46" spans="1:78" ht="13.5" customHeight="1" x14ac:dyDescent="0.2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70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2"/>
    </row>
    <row r="47" spans="1:78" ht="13.5" customHeight="1" x14ac:dyDescent="0.2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73" t="s">
        <v>112</v>
      </c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5"/>
    </row>
    <row r="48" spans="1:78" ht="13.5" customHeight="1" x14ac:dyDescent="0.2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73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5"/>
    </row>
    <row r="49" spans="1:78" ht="13.5" customHeight="1" x14ac:dyDescent="0.2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73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5"/>
    </row>
    <row r="50" spans="1:78" ht="13.5" customHeight="1" x14ac:dyDescent="0.2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73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5"/>
    </row>
    <row r="51" spans="1:78" ht="13.5" customHeight="1" x14ac:dyDescent="0.2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73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5"/>
    </row>
    <row r="52" spans="1:78" ht="13.5" customHeight="1" x14ac:dyDescent="0.2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73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5"/>
    </row>
    <row r="53" spans="1:78" ht="13.5" customHeight="1" x14ac:dyDescent="0.2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73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5"/>
    </row>
    <row r="54" spans="1:78" ht="13.5" customHeight="1" x14ac:dyDescent="0.2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73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5"/>
    </row>
    <row r="55" spans="1:78" ht="13.5" customHeight="1" x14ac:dyDescent="0.2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73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5"/>
    </row>
    <row r="56" spans="1:78" ht="13.5" customHeight="1" x14ac:dyDescent="0.2">
      <c r="A56" s="2"/>
      <c r="B56" s="17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73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75"/>
    </row>
    <row r="57" spans="1:78" ht="13.5" customHeight="1" x14ac:dyDescent="0.2">
      <c r="A57" s="2"/>
      <c r="B57" s="1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73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5"/>
    </row>
    <row r="58" spans="1:78" ht="13.5" customHeight="1" x14ac:dyDescent="0.2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73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74"/>
      <c r="BZ58" s="75"/>
    </row>
    <row r="59" spans="1:78" ht="13.5" customHeight="1" x14ac:dyDescent="0.2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73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74"/>
      <c r="BY59" s="74"/>
      <c r="BZ59" s="75"/>
    </row>
    <row r="60" spans="1:78" ht="13.5" customHeight="1" x14ac:dyDescent="0.2">
      <c r="A60" s="2"/>
      <c r="B60" s="84" t="s">
        <v>27</v>
      </c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6"/>
      <c r="BK60" s="2"/>
      <c r="BL60" s="73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74"/>
      <c r="BZ60" s="75"/>
    </row>
    <row r="61" spans="1:78" ht="13.5" customHeight="1" x14ac:dyDescent="0.2">
      <c r="A61" s="2"/>
      <c r="B61" s="84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6"/>
      <c r="BK61" s="2"/>
      <c r="BL61" s="73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  <c r="BX61" s="74"/>
      <c r="BY61" s="74"/>
      <c r="BZ61" s="75"/>
    </row>
    <row r="62" spans="1:78" ht="13.5" customHeight="1" x14ac:dyDescent="0.2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73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4"/>
      <c r="BZ62" s="75"/>
    </row>
    <row r="63" spans="1:78" ht="13.5" customHeight="1" x14ac:dyDescent="0.2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73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4"/>
      <c r="BZ63" s="75"/>
    </row>
    <row r="64" spans="1:78" ht="13.5" customHeight="1" x14ac:dyDescent="0.2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67" t="s">
        <v>28</v>
      </c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9"/>
    </row>
    <row r="65" spans="1:78" ht="13.5" customHeight="1" x14ac:dyDescent="0.2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70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2"/>
    </row>
    <row r="66" spans="1:78" ht="13.5" customHeight="1" x14ac:dyDescent="0.2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73" t="s">
        <v>114</v>
      </c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74"/>
      <c r="BZ66" s="75"/>
    </row>
    <row r="67" spans="1:78" ht="13.5" customHeight="1" x14ac:dyDescent="0.2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73"/>
      <c r="BM67" s="74"/>
      <c r="BN67" s="74"/>
      <c r="BO67" s="74"/>
      <c r="BP67" s="74"/>
      <c r="BQ67" s="74"/>
      <c r="BR67" s="74"/>
      <c r="BS67" s="74"/>
      <c r="BT67" s="74"/>
      <c r="BU67" s="74"/>
      <c r="BV67" s="74"/>
      <c r="BW67" s="74"/>
      <c r="BX67" s="74"/>
      <c r="BY67" s="74"/>
      <c r="BZ67" s="75"/>
    </row>
    <row r="68" spans="1:78" ht="13.5" customHeight="1" x14ac:dyDescent="0.2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73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74"/>
      <c r="BZ68" s="75"/>
    </row>
    <row r="69" spans="1:78" ht="13.5" customHeight="1" x14ac:dyDescent="0.2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73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74"/>
      <c r="BY69" s="74"/>
      <c r="BZ69" s="75"/>
    </row>
    <row r="70" spans="1:78" ht="13.5" customHeight="1" x14ac:dyDescent="0.2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73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74"/>
      <c r="BY70" s="74"/>
      <c r="BZ70" s="75"/>
    </row>
    <row r="71" spans="1:78" ht="13.5" customHeight="1" x14ac:dyDescent="0.2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73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5"/>
    </row>
    <row r="72" spans="1:78" ht="13.5" customHeight="1" x14ac:dyDescent="0.2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73"/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4"/>
      <c r="BX72" s="74"/>
      <c r="BY72" s="74"/>
      <c r="BZ72" s="75"/>
    </row>
    <row r="73" spans="1:78" ht="13.5" customHeight="1" x14ac:dyDescent="0.2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73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74"/>
      <c r="BZ73" s="75"/>
    </row>
    <row r="74" spans="1:78" ht="13.5" customHeight="1" x14ac:dyDescent="0.2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73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74"/>
      <c r="BZ74" s="75"/>
    </row>
    <row r="75" spans="1:78" ht="13.5" customHeight="1" x14ac:dyDescent="0.2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73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5"/>
    </row>
    <row r="76" spans="1:78" ht="13.5" customHeight="1" x14ac:dyDescent="0.2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73"/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  <c r="BX76" s="74"/>
      <c r="BY76" s="74"/>
      <c r="BZ76" s="75"/>
    </row>
    <row r="77" spans="1:78" ht="13.5" customHeight="1" x14ac:dyDescent="0.2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73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74"/>
      <c r="BZ77" s="75"/>
    </row>
    <row r="78" spans="1:78" ht="13.5" customHeight="1" x14ac:dyDescent="0.2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73"/>
      <c r="BM78" s="74"/>
      <c r="BN78" s="74"/>
      <c r="BO78" s="74"/>
      <c r="BP78" s="74"/>
      <c r="BQ78" s="74"/>
      <c r="BR78" s="74"/>
      <c r="BS78" s="74"/>
      <c r="BT78" s="74"/>
      <c r="BU78" s="74"/>
      <c r="BV78" s="74"/>
      <c r="BW78" s="74"/>
      <c r="BX78" s="74"/>
      <c r="BY78" s="74"/>
      <c r="BZ78" s="75"/>
    </row>
    <row r="79" spans="1:78" ht="13.5" customHeight="1" x14ac:dyDescent="0.2">
      <c r="A79" s="2"/>
      <c r="B79" s="17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4"/>
      <c r="BJ79" s="18"/>
      <c r="BK79" s="2"/>
      <c r="BL79" s="73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  <c r="BX79" s="74"/>
      <c r="BY79" s="74"/>
      <c r="BZ79" s="75"/>
    </row>
    <row r="80" spans="1:78" ht="13.5" customHeight="1" x14ac:dyDescent="0.2">
      <c r="A80" s="2"/>
      <c r="B80" s="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4"/>
      <c r="BJ80" s="18"/>
      <c r="BK80" s="2"/>
      <c r="BL80" s="73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4"/>
      <c r="BX80" s="74"/>
      <c r="BY80" s="74"/>
      <c r="BZ80" s="75"/>
    </row>
    <row r="81" spans="1:78" ht="13.5" customHeight="1" x14ac:dyDescent="0.2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4"/>
      <c r="V81" s="4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4"/>
      <c r="AP81" s="4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4"/>
      <c r="BJ81" s="18"/>
      <c r="BK81" s="2"/>
      <c r="BL81" s="73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  <c r="BX81" s="74"/>
      <c r="BY81" s="74"/>
      <c r="BZ81" s="75"/>
    </row>
    <row r="82" spans="1:78" ht="13.5" customHeight="1" x14ac:dyDescent="0.2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6"/>
      <c r="BM82" s="77"/>
      <c r="BN82" s="77"/>
      <c r="BO82" s="77"/>
      <c r="BP82" s="77"/>
      <c r="BQ82" s="77"/>
      <c r="BR82" s="77"/>
      <c r="BS82" s="77"/>
      <c r="BT82" s="77"/>
      <c r="BU82" s="77"/>
      <c r="BV82" s="77"/>
      <c r="BW82" s="77"/>
      <c r="BX82" s="77"/>
      <c r="BY82" s="77"/>
      <c r="BZ82" s="78"/>
    </row>
    <row r="83" spans="1:78" x14ac:dyDescent="0.2">
      <c r="C83" s="26"/>
    </row>
    <row r="84" spans="1:78" hidden="1" x14ac:dyDescent="0.2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2">
      <c r="B85" s="27"/>
      <c r="C85" s="27"/>
      <c r="D85" s="27"/>
      <c r="E85" s="27" t="str">
        <f>データ!AH6</f>
        <v>【112.01】</v>
      </c>
      <c r="F85" s="27" t="str">
        <f>データ!AS6</f>
        <v>【1.08】</v>
      </c>
      <c r="G85" s="27" t="str">
        <f>データ!BD6</f>
        <v>【264.97】</v>
      </c>
      <c r="H85" s="27" t="str">
        <f>データ!BO6</f>
        <v>【266.61】</v>
      </c>
      <c r="I85" s="27" t="str">
        <f>データ!BZ6</f>
        <v>【103.24】</v>
      </c>
      <c r="J85" s="27" t="str">
        <f>データ!CK6</f>
        <v>【168.38】</v>
      </c>
      <c r="K85" s="27" t="str">
        <f>データ!CV6</f>
        <v>【60.00】</v>
      </c>
      <c r="L85" s="27" t="str">
        <f>データ!DG6</f>
        <v>【89.80】</v>
      </c>
      <c r="M85" s="27" t="str">
        <f>データ!DR6</f>
        <v>【49.59】</v>
      </c>
      <c r="N85" s="27" t="str">
        <f>データ!EC6</f>
        <v>【19.44】</v>
      </c>
      <c r="O85" s="27" t="str">
        <f>データ!EN6</f>
        <v>【0.68】</v>
      </c>
    </row>
  </sheetData>
  <sheetProtection algorithmName="SHA-512" hashValue="OsZdFAC0291yew6LhBGPovuPdbZqyg7owmrtRgH8UoIPV9b5rxTzUF08aON6QKtwcYKj1DDBOouKsCMGYPp37w==" saltValue="2DmkXy5lk77ZXWYeawnzzA==" spinCount="100000" sheet="1" objects="1" scenarios="1" formatCells="0" formatColumns="0" formatRows="0"/>
  <mergeCells count="44"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N13"/>
  <sheetViews>
    <sheetView showGridLines="0" workbookViewId="0"/>
  </sheetViews>
  <sheetFormatPr defaultRowHeight="13" x14ac:dyDescent="0.2"/>
  <cols>
    <col min="2" max="144" width="11.90625" customWidth="1"/>
  </cols>
  <sheetData>
    <row r="1" spans="1:144" x14ac:dyDescent="0.2">
      <c r="A1" t="s">
        <v>41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2">
      <c r="A2" s="29" t="s">
        <v>42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2">
      <c r="A3" s="29" t="s">
        <v>43</v>
      </c>
      <c r="B3" s="30" t="s">
        <v>44</v>
      </c>
      <c r="C3" s="30" t="s">
        <v>45</v>
      </c>
      <c r="D3" s="30" t="s">
        <v>46</v>
      </c>
      <c r="E3" s="30" t="s">
        <v>47</v>
      </c>
      <c r="F3" s="30" t="s">
        <v>48</v>
      </c>
      <c r="G3" s="30" t="s">
        <v>49</v>
      </c>
      <c r="H3" s="88" t="s">
        <v>50</v>
      </c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90"/>
      <c r="X3" s="94" t="s">
        <v>51</v>
      </c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 t="s">
        <v>52</v>
      </c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</row>
    <row r="4" spans="1:144" x14ac:dyDescent="0.2">
      <c r="A4" s="29" t="s">
        <v>53</v>
      </c>
      <c r="B4" s="31"/>
      <c r="C4" s="31"/>
      <c r="D4" s="31"/>
      <c r="E4" s="31"/>
      <c r="F4" s="31"/>
      <c r="G4" s="31"/>
      <c r="H4" s="91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3"/>
      <c r="X4" s="87" t="s">
        <v>54</v>
      </c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 t="s">
        <v>55</v>
      </c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 t="s">
        <v>56</v>
      </c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 t="s">
        <v>57</v>
      </c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 t="s">
        <v>58</v>
      </c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 t="s">
        <v>59</v>
      </c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 t="s">
        <v>60</v>
      </c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 t="s">
        <v>61</v>
      </c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 t="s">
        <v>62</v>
      </c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 t="s">
        <v>63</v>
      </c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 t="s">
        <v>64</v>
      </c>
      <c r="EE4" s="87"/>
      <c r="EF4" s="87"/>
      <c r="EG4" s="87"/>
      <c r="EH4" s="87"/>
      <c r="EI4" s="87"/>
      <c r="EJ4" s="87"/>
      <c r="EK4" s="87"/>
      <c r="EL4" s="87"/>
      <c r="EM4" s="87"/>
      <c r="EN4" s="87"/>
    </row>
    <row r="5" spans="1:144" x14ac:dyDescent="0.2">
      <c r="A5" s="29" t="s">
        <v>65</v>
      </c>
      <c r="B5" s="32"/>
      <c r="C5" s="32"/>
      <c r="D5" s="32"/>
      <c r="E5" s="32"/>
      <c r="F5" s="32"/>
      <c r="G5" s="32"/>
      <c r="H5" s="33" t="s">
        <v>66</v>
      </c>
      <c r="I5" s="33" t="s">
        <v>67</v>
      </c>
      <c r="J5" s="33" t="s">
        <v>68</v>
      </c>
      <c r="K5" s="33" t="s">
        <v>69</v>
      </c>
      <c r="L5" s="33" t="s">
        <v>70</v>
      </c>
      <c r="M5" s="33" t="s">
        <v>5</v>
      </c>
      <c r="N5" s="33" t="s">
        <v>71</v>
      </c>
      <c r="O5" s="33" t="s">
        <v>72</v>
      </c>
      <c r="P5" s="33" t="s">
        <v>73</v>
      </c>
      <c r="Q5" s="33" t="s">
        <v>74</v>
      </c>
      <c r="R5" s="33" t="s">
        <v>75</v>
      </c>
      <c r="S5" s="33" t="s">
        <v>76</v>
      </c>
      <c r="T5" s="33" t="s">
        <v>77</v>
      </c>
      <c r="U5" s="33" t="s">
        <v>78</v>
      </c>
      <c r="V5" s="33" t="s">
        <v>79</v>
      </c>
      <c r="W5" s="33" t="s">
        <v>80</v>
      </c>
      <c r="X5" s="33" t="s">
        <v>81</v>
      </c>
      <c r="Y5" s="33" t="s">
        <v>82</v>
      </c>
      <c r="Z5" s="33" t="s">
        <v>83</v>
      </c>
      <c r="AA5" s="33" t="s">
        <v>84</v>
      </c>
      <c r="AB5" s="33" t="s">
        <v>85</v>
      </c>
      <c r="AC5" s="33" t="s">
        <v>86</v>
      </c>
      <c r="AD5" s="33" t="s">
        <v>87</v>
      </c>
      <c r="AE5" s="33" t="s">
        <v>88</v>
      </c>
      <c r="AF5" s="33" t="s">
        <v>89</v>
      </c>
      <c r="AG5" s="33" t="s">
        <v>90</v>
      </c>
      <c r="AH5" s="33" t="s">
        <v>29</v>
      </c>
      <c r="AI5" s="33" t="s">
        <v>81</v>
      </c>
      <c r="AJ5" s="33" t="s">
        <v>82</v>
      </c>
      <c r="AK5" s="33" t="s">
        <v>83</v>
      </c>
      <c r="AL5" s="33" t="s">
        <v>84</v>
      </c>
      <c r="AM5" s="33" t="s">
        <v>85</v>
      </c>
      <c r="AN5" s="33" t="s">
        <v>86</v>
      </c>
      <c r="AO5" s="33" t="s">
        <v>87</v>
      </c>
      <c r="AP5" s="33" t="s">
        <v>88</v>
      </c>
      <c r="AQ5" s="33" t="s">
        <v>89</v>
      </c>
      <c r="AR5" s="33" t="s">
        <v>90</v>
      </c>
      <c r="AS5" s="33" t="s">
        <v>91</v>
      </c>
      <c r="AT5" s="33" t="s">
        <v>81</v>
      </c>
      <c r="AU5" s="33" t="s">
        <v>82</v>
      </c>
      <c r="AV5" s="33" t="s">
        <v>83</v>
      </c>
      <c r="AW5" s="33" t="s">
        <v>84</v>
      </c>
      <c r="AX5" s="33" t="s">
        <v>85</v>
      </c>
      <c r="AY5" s="33" t="s">
        <v>86</v>
      </c>
      <c r="AZ5" s="33" t="s">
        <v>87</v>
      </c>
      <c r="BA5" s="33" t="s">
        <v>88</v>
      </c>
      <c r="BB5" s="33" t="s">
        <v>89</v>
      </c>
      <c r="BC5" s="33" t="s">
        <v>90</v>
      </c>
      <c r="BD5" s="33" t="s">
        <v>91</v>
      </c>
      <c r="BE5" s="33" t="s">
        <v>81</v>
      </c>
      <c r="BF5" s="33" t="s">
        <v>82</v>
      </c>
      <c r="BG5" s="33" t="s">
        <v>83</v>
      </c>
      <c r="BH5" s="33" t="s">
        <v>84</v>
      </c>
      <c r="BI5" s="33" t="s">
        <v>85</v>
      </c>
      <c r="BJ5" s="33" t="s">
        <v>86</v>
      </c>
      <c r="BK5" s="33" t="s">
        <v>87</v>
      </c>
      <c r="BL5" s="33" t="s">
        <v>88</v>
      </c>
      <c r="BM5" s="33" t="s">
        <v>89</v>
      </c>
      <c r="BN5" s="33" t="s">
        <v>90</v>
      </c>
      <c r="BO5" s="33" t="s">
        <v>91</v>
      </c>
      <c r="BP5" s="33" t="s">
        <v>81</v>
      </c>
      <c r="BQ5" s="33" t="s">
        <v>82</v>
      </c>
      <c r="BR5" s="33" t="s">
        <v>83</v>
      </c>
      <c r="BS5" s="33" t="s">
        <v>84</v>
      </c>
      <c r="BT5" s="33" t="s">
        <v>85</v>
      </c>
      <c r="BU5" s="33" t="s">
        <v>86</v>
      </c>
      <c r="BV5" s="33" t="s">
        <v>87</v>
      </c>
      <c r="BW5" s="33" t="s">
        <v>88</v>
      </c>
      <c r="BX5" s="33" t="s">
        <v>89</v>
      </c>
      <c r="BY5" s="33" t="s">
        <v>90</v>
      </c>
      <c r="BZ5" s="33" t="s">
        <v>91</v>
      </c>
      <c r="CA5" s="33" t="s">
        <v>81</v>
      </c>
      <c r="CB5" s="33" t="s">
        <v>82</v>
      </c>
      <c r="CC5" s="33" t="s">
        <v>83</v>
      </c>
      <c r="CD5" s="33" t="s">
        <v>84</v>
      </c>
      <c r="CE5" s="33" t="s">
        <v>85</v>
      </c>
      <c r="CF5" s="33" t="s">
        <v>86</v>
      </c>
      <c r="CG5" s="33" t="s">
        <v>87</v>
      </c>
      <c r="CH5" s="33" t="s">
        <v>88</v>
      </c>
      <c r="CI5" s="33" t="s">
        <v>89</v>
      </c>
      <c r="CJ5" s="33" t="s">
        <v>90</v>
      </c>
      <c r="CK5" s="33" t="s">
        <v>91</v>
      </c>
      <c r="CL5" s="33" t="s">
        <v>81</v>
      </c>
      <c r="CM5" s="33" t="s">
        <v>82</v>
      </c>
      <c r="CN5" s="33" t="s">
        <v>83</v>
      </c>
      <c r="CO5" s="33" t="s">
        <v>84</v>
      </c>
      <c r="CP5" s="33" t="s">
        <v>85</v>
      </c>
      <c r="CQ5" s="33" t="s">
        <v>86</v>
      </c>
      <c r="CR5" s="33" t="s">
        <v>87</v>
      </c>
      <c r="CS5" s="33" t="s">
        <v>88</v>
      </c>
      <c r="CT5" s="33" t="s">
        <v>89</v>
      </c>
      <c r="CU5" s="33" t="s">
        <v>90</v>
      </c>
      <c r="CV5" s="33" t="s">
        <v>91</v>
      </c>
      <c r="CW5" s="33" t="s">
        <v>81</v>
      </c>
      <c r="CX5" s="33" t="s">
        <v>82</v>
      </c>
      <c r="CY5" s="33" t="s">
        <v>83</v>
      </c>
      <c r="CZ5" s="33" t="s">
        <v>84</v>
      </c>
      <c r="DA5" s="33" t="s">
        <v>85</v>
      </c>
      <c r="DB5" s="33" t="s">
        <v>86</v>
      </c>
      <c r="DC5" s="33" t="s">
        <v>87</v>
      </c>
      <c r="DD5" s="33" t="s">
        <v>88</v>
      </c>
      <c r="DE5" s="33" t="s">
        <v>89</v>
      </c>
      <c r="DF5" s="33" t="s">
        <v>90</v>
      </c>
      <c r="DG5" s="33" t="s">
        <v>91</v>
      </c>
      <c r="DH5" s="33" t="s">
        <v>81</v>
      </c>
      <c r="DI5" s="33" t="s">
        <v>82</v>
      </c>
      <c r="DJ5" s="33" t="s">
        <v>83</v>
      </c>
      <c r="DK5" s="33" t="s">
        <v>84</v>
      </c>
      <c r="DL5" s="33" t="s">
        <v>85</v>
      </c>
      <c r="DM5" s="33" t="s">
        <v>86</v>
      </c>
      <c r="DN5" s="33" t="s">
        <v>87</v>
      </c>
      <c r="DO5" s="33" t="s">
        <v>88</v>
      </c>
      <c r="DP5" s="33" t="s">
        <v>89</v>
      </c>
      <c r="DQ5" s="33" t="s">
        <v>90</v>
      </c>
      <c r="DR5" s="33" t="s">
        <v>91</v>
      </c>
      <c r="DS5" s="33" t="s">
        <v>81</v>
      </c>
      <c r="DT5" s="33" t="s">
        <v>82</v>
      </c>
      <c r="DU5" s="33" t="s">
        <v>83</v>
      </c>
      <c r="DV5" s="33" t="s">
        <v>84</v>
      </c>
      <c r="DW5" s="33" t="s">
        <v>85</v>
      </c>
      <c r="DX5" s="33" t="s">
        <v>86</v>
      </c>
      <c r="DY5" s="33" t="s">
        <v>87</v>
      </c>
      <c r="DZ5" s="33" t="s">
        <v>88</v>
      </c>
      <c r="EA5" s="33" t="s">
        <v>89</v>
      </c>
      <c r="EB5" s="33" t="s">
        <v>90</v>
      </c>
      <c r="EC5" s="33" t="s">
        <v>91</v>
      </c>
      <c r="ED5" s="33" t="s">
        <v>81</v>
      </c>
      <c r="EE5" s="33" t="s">
        <v>82</v>
      </c>
      <c r="EF5" s="33" t="s">
        <v>83</v>
      </c>
      <c r="EG5" s="33" t="s">
        <v>84</v>
      </c>
      <c r="EH5" s="33" t="s">
        <v>85</v>
      </c>
      <c r="EI5" s="33" t="s">
        <v>86</v>
      </c>
      <c r="EJ5" s="33" t="s">
        <v>87</v>
      </c>
      <c r="EK5" s="33" t="s">
        <v>88</v>
      </c>
      <c r="EL5" s="33" t="s">
        <v>89</v>
      </c>
      <c r="EM5" s="33" t="s">
        <v>90</v>
      </c>
      <c r="EN5" s="33" t="s">
        <v>91</v>
      </c>
    </row>
    <row r="6" spans="1:144" s="37" customFormat="1" x14ac:dyDescent="0.2">
      <c r="A6" s="29" t="s">
        <v>92</v>
      </c>
      <c r="B6" s="34">
        <f>B7</f>
        <v>2019</v>
      </c>
      <c r="C6" s="34">
        <f t="shared" ref="C6:W6" si="3">C7</f>
        <v>102024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群馬県　高崎市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A1</v>
      </c>
      <c r="M6" s="34" t="str">
        <f t="shared" si="3"/>
        <v>自治体職員</v>
      </c>
      <c r="N6" s="35" t="str">
        <f t="shared" si="3"/>
        <v>-</v>
      </c>
      <c r="O6" s="35">
        <f t="shared" si="3"/>
        <v>65.290000000000006</v>
      </c>
      <c r="P6" s="35">
        <f t="shared" si="3"/>
        <v>99.64</v>
      </c>
      <c r="Q6" s="35">
        <f t="shared" si="3"/>
        <v>2330</v>
      </c>
      <c r="R6" s="35">
        <f t="shared" si="3"/>
        <v>373114</v>
      </c>
      <c r="S6" s="35">
        <f t="shared" si="3"/>
        <v>459.16</v>
      </c>
      <c r="T6" s="35">
        <f t="shared" si="3"/>
        <v>812.6</v>
      </c>
      <c r="U6" s="35">
        <f t="shared" si="3"/>
        <v>370789</v>
      </c>
      <c r="V6" s="35">
        <f t="shared" si="3"/>
        <v>248.82</v>
      </c>
      <c r="W6" s="35">
        <f t="shared" si="3"/>
        <v>1490.19</v>
      </c>
      <c r="X6" s="36">
        <f>IF(X7="",NA(),X7)</f>
        <v>111.52</v>
      </c>
      <c r="Y6" s="36">
        <f t="shared" ref="Y6:AG6" si="4">IF(Y7="",NA(),Y7)</f>
        <v>114.44</v>
      </c>
      <c r="Z6" s="36">
        <f t="shared" si="4"/>
        <v>116.47</v>
      </c>
      <c r="AA6" s="36">
        <f t="shared" si="4"/>
        <v>113.19</v>
      </c>
      <c r="AB6" s="36">
        <f t="shared" si="4"/>
        <v>112.22</v>
      </c>
      <c r="AC6" s="36">
        <f t="shared" si="4"/>
        <v>115.21</v>
      </c>
      <c r="AD6" s="36">
        <f t="shared" si="4"/>
        <v>117.25</v>
      </c>
      <c r="AE6" s="36">
        <f t="shared" si="4"/>
        <v>116.77</v>
      </c>
      <c r="AF6" s="36">
        <f t="shared" si="4"/>
        <v>115.41</v>
      </c>
      <c r="AG6" s="36">
        <f t="shared" si="4"/>
        <v>113.57</v>
      </c>
      <c r="AH6" s="35" t="str">
        <f>IF(AH7="","",IF(AH7="-","【-】","【"&amp;SUBSTITUTE(TEXT(AH7,"#,##0.00"),"-","△")&amp;"】"))</f>
        <v>【112.01】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6">
        <f t="shared" si="5"/>
        <v>0.71</v>
      </c>
      <c r="AO6" s="35">
        <f t="shared" si="5"/>
        <v>0</v>
      </c>
      <c r="AP6" s="35">
        <f t="shared" si="5"/>
        <v>0</v>
      </c>
      <c r="AQ6" s="35">
        <f t="shared" si="5"/>
        <v>0</v>
      </c>
      <c r="AR6" s="35">
        <f t="shared" si="5"/>
        <v>0</v>
      </c>
      <c r="AS6" s="35" t="str">
        <f>IF(AS7="","",IF(AS7="-","【-】","【"&amp;SUBSTITUTE(TEXT(AS7,"#,##0.00"),"-","△")&amp;"】"))</f>
        <v>【1.08】</v>
      </c>
      <c r="AT6" s="36">
        <f>IF(AT7="",NA(),AT7)</f>
        <v>199.77</v>
      </c>
      <c r="AU6" s="36">
        <f t="shared" ref="AU6:BC6" si="6">IF(AU7="",NA(),AU7)</f>
        <v>231.05</v>
      </c>
      <c r="AV6" s="36">
        <f t="shared" si="6"/>
        <v>247.74</v>
      </c>
      <c r="AW6" s="36">
        <f t="shared" si="6"/>
        <v>255.23</v>
      </c>
      <c r="AX6" s="36">
        <f t="shared" si="6"/>
        <v>283.91000000000003</v>
      </c>
      <c r="AY6" s="36">
        <f t="shared" si="6"/>
        <v>241.71</v>
      </c>
      <c r="AZ6" s="36">
        <f t="shared" si="6"/>
        <v>249.08</v>
      </c>
      <c r="BA6" s="36">
        <f t="shared" si="6"/>
        <v>254.05</v>
      </c>
      <c r="BB6" s="36">
        <f t="shared" si="6"/>
        <v>258.22000000000003</v>
      </c>
      <c r="BC6" s="36">
        <f t="shared" si="6"/>
        <v>250.03</v>
      </c>
      <c r="BD6" s="35" t="str">
        <f>IF(BD7="","",IF(BD7="-","【-】","【"&amp;SUBSTITUTE(TEXT(BD7,"#,##0.00"),"-","△")&amp;"】"))</f>
        <v>【264.97】</v>
      </c>
      <c r="BE6" s="36">
        <f>IF(BE7="",NA(),BE7)</f>
        <v>425.86</v>
      </c>
      <c r="BF6" s="36">
        <f t="shared" ref="BF6:BN6" si="7">IF(BF7="",NA(),BF7)</f>
        <v>411.8</v>
      </c>
      <c r="BG6" s="36">
        <f t="shared" si="7"/>
        <v>393.59</v>
      </c>
      <c r="BH6" s="36">
        <f t="shared" si="7"/>
        <v>384.09</v>
      </c>
      <c r="BI6" s="36">
        <f t="shared" si="7"/>
        <v>380.7</v>
      </c>
      <c r="BJ6" s="36">
        <f t="shared" si="7"/>
        <v>274.14</v>
      </c>
      <c r="BK6" s="36">
        <f t="shared" si="7"/>
        <v>266.66000000000003</v>
      </c>
      <c r="BL6" s="36">
        <f t="shared" si="7"/>
        <v>258.63</v>
      </c>
      <c r="BM6" s="36">
        <f t="shared" si="7"/>
        <v>255.12</v>
      </c>
      <c r="BN6" s="36">
        <f t="shared" si="7"/>
        <v>254.19</v>
      </c>
      <c r="BO6" s="35" t="str">
        <f>IF(BO7="","",IF(BO7="-","【-】","【"&amp;SUBSTITUTE(TEXT(BO7,"#,##0.00"),"-","△")&amp;"】"))</f>
        <v>【266.61】</v>
      </c>
      <c r="BP6" s="36">
        <f>IF(BP7="",NA(),BP7)</f>
        <v>103.79</v>
      </c>
      <c r="BQ6" s="36">
        <f t="shared" ref="BQ6:BY6" si="8">IF(BQ7="",NA(),BQ7)</f>
        <v>107.32</v>
      </c>
      <c r="BR6" s="36">
        <f t="shared" si="8"/>
        <v>110.02</v>
      </c>
      <c r="BS6" s="36">
        <f t="shared" si="8"/>
        <v>106</v>
      </c>
      <c r="BT6" s="36">
        <f t="shared" si="8"/>
        <v>104.49</v>
      </c>
      <c r="BU6" s="36">
        <f t="shared" si="8"/>
        <v>108.81</v>
      </c>
      <c r="BV6" s="36">
        <f t="shared" si="8"/>
        <v>110.87</v>
      </c>
      <c r="BW6" s="36">
        <f t="shared" si="8"/>
        <v>110.3</v>
      </c>
      <c r="BX6" s="36">
        <f t="shared" si="8"/>
        <v>109.12</v>
      </c>
      <c r="BY6" s="36">
        <f t="shared" si="8"/>
        <v>107.42</v>
      </c>
      <c r="BZ6" s="35" t="str">
        <f>IF(BZ7="","",IF(BZ7="-","【-】","【"&amp;SUBSTITUTE(TEXT(BZ7,"#,##0.00"),"-","△")&amp;"】"))</f>
        <v>【103.24】</v>
      </c>
      <c r="CA6" s="36">
        <f>IF(CA7="",NA(),CA7)</f>
        <v>126.69</v>
      </c>
      <c r="CB6" s="36">
        <f t="shared" ref="CB6:CJ6" si="9">IF(CB7="",NA(),CB7)</f>
        <v>122.65</v>
      </c>
      <c r="CC6" s="36">
        <f t="shared" si="9"/>
        <v>120.23</v>
      </c>
      <c r="CD6" s="36">
        <f t="shared" si="9"/>
        <v>124.1</v>
      </c>
      <c r="CE6" s="36">
        <f t="shared" si="9"/>
        <v>125.5</v>
      </c>
      <c r="CF6" s="36">
        <f t="shared" si="9"/>
        <v>152.94999999999999</v>
      </c>
      <c r="CG6" s="36">
        <f t="shared" si="9"/>
        <v>150.54</v>
      </c>
      <c r="CH6" s="36">
        <f t="shared" si="9"/>
        <v>151.85</v>
      </c>
      <c r="CI6" s="36">
        <f t="shared" si="9"/>
        <v>153.88</v>
      </c>
      <c r="CJ6" s="36">
        <f t="shared" si="9"/>
        <v>157.19</v>
      </c>
      <c r="CK6" s="35" t="str">
        <f>IF(CK7="","",IF(CK7="-","【-】","【"&amp;SUBSTITUTE(TEXT(CK7,"#,##0.00"),"-","△")&amp;"】"))</f>
        <v>【168.38】</v>
      </c>
      <c r="CL6" s="36">
        <f>IF(CL7="",NA(),CL7)</f>
        <v>69.569999999999993</v>
      </c>
      <c r="CM6" s="36">
        <f t="shared" ref="CM6:CU6" si="10">IF(CM7="",NA(),CM7)</f>
        <v>69.23</v>
      </c>
      <c r="CN6" s="36">
        <f t="shared" si="10"/>
        <v>70.25</v>
      </c>
      <c r="CO6" s="36">
        <f t="shared" si="10"/>
        <v>72.930000000000007</v>
      </c>
      <c r="CP6" s="36">
        <f t="shared" si="10"/>
        <v>71.11</v>
      </c>
      <c r="CQ6" s="36">
        <f t="shared" si="10"/>
        <v>63.03</v>
      </c>
      <c r="CR6" s="36">
        <f t="shared" si="10"/>
        <v>63.18</v>
      </c>
      <c r="CS6" s="36">
        <f t="shared" si="10"/>
        <v>63.54</v>
      </c>
      <c r="CT6" s="36">
        <f t="shared" si="10"/>
        <v>63.53</v>
      </c>
      <c r="CU6" s="36">
        <f t="shared" si="10"/>
        <v>63.16</v>
      </c>
      <c r="CV6" s="35" t="str">
        <f>IF(CV7="","",IF(CV7="-","【-】","【"&amp;SUBSTITUTE(TEXT(CV7,"#,##0.00"),"-","△")&amp;"】"))</f>
        <v>【60.00】</v>
      </c>
      <c r="CW6" s="36">
        <f>IF(CW7="",NA(),CW7)</f>
        <v>88.07</v>
      </c>
      <c r="CX6" s="36">
        <f t="shared" ref="CX6:DF6" si="11">IF(CX7="",NA(),CX7)</f>
        <v>88.66</v>
      </c>
      <c r="CY6" s="36">
        <f t="shared" si="11"/>
        <v>88.52</v>
      </c>
      <c r="CZ6" s="36">
        <f t="shared" si="11"/>
        <v>87.21</v>
      </c>
      <c r="DA6" s="36">
        <f t="shared" si="11"/>
        <v>87.35</v>
      </c>
      <c r="DB6" s="36">
        <f t="shared" si="11"/>
        <v>91.21</v>
      </c>
      <c r="DC6" s="36">
        <f t="shared" si="11"/>
        <v>91.6</v>
      </c>
      <c r="DD6" s="36">
        <f t="shared" si="11"/>
        <v>91.48</v>
      </c>
      <c r="DE6" s="36">
        <f t="shared" si="11"/>
        <v>91.58</v>
      </c>
      <c r="DF6" s="36">
        <f t="shared" si="11"/>
        <v>91.48</v>
      </c>
      <c r="DG6" s="35" t="str">
        <f>IF(DG7="","",IF(DG7="-","【-】","【"&amp;SUBSTITUTE(TEXT(DG7,"#,##0.00"),"-","△")&amp;"】"))</f>
        <v>【89.80】</v>
      </c>
      <c r="DH6" s="36">
        <f>IF(DH7="",NA(),DH7)</f>
        <v>48.52</v>
      </c>
      <c r="DI6" s="36">
        <f t="shared" ref="DI6:DQ6" si="12">IF(DI7="",NA(),DI7)</f>
        <v>49.8</v>
      </c>
      <c r="DJ6" s="36">
        <f t="shared" si="12"/>
        <v>50.88</v>
      </c>
      <c r="DK6" s="36">
        <f t="shared" si="12"/>
        <v>51.35</v>
      </c>
      <c r="DL6" s="36">
        <f t="shared" si="12"/>
        <v>52.38</v>
      </c>
      <c r="DM6" s="36">
        <f t="shared" si="12"/>
        <v>48.41</v>
      </c>
      <c r="DN6" s="36">
        <f t="shared" si="12"/>
        <v>49.1</v>
      </c>
      <c r="DO6" s="36">
        <f t="shared" si="12"/>
        <v>49.66</v>
      </c>
      <c r="DP6" s="36">
        <f t="shared" si="12"/>
        <v>50.41</v>
      </c>
      <c r="DQ6" s="36">
        <f t="shared" si="12"/>
        <v>51.13</v>
      </c>
      <c r="DR6" s="35" t="str">
        <f>IF(DR7="","",IF(DR7="-","【-】","【"&amp;SUBSTITUTE(TEXT(DR7,"#,##0.00"),"-","△")&amp;"】"))</f>
        <v>【49.59】</v>
      </c>
      <c r="DS6" s="36">
        <f>IF(DS7="",NA(),DS7)</f>
        <v>9.7799999999999994</v>
      </c>
      <c r="DT6" s="36">
        <f t="shared" ref="DT6:EB6" si="13">IF(DT7="",NA(),DT7)</f>
        <v>10.119999999999999</v>
      </c>
      <c r="DU6" s="36">
        <f t="shared" si="13"/>
        <v>12.54</v>
      </c>
      <c r="DV6" s="36">
        <f t="shared" si="13"/>
        <v>15.93</v>
      </c>
      <c r="DW6" s="36">
        <f t="shared" si="13"/>
        <v>18.510000000000002</v>
      </c>
      <c r="DX6" s="36">
        <f t="shared" si="13"/>
        <v>16.16</v>
      </c>
      <c r="DY6" s="36">
        <f t="shared" si="13"/>
        <v>17.420000000000002</v>
      </c>
      <c r="DZ6" s="36">
        <f t="shared" si="13"/>
        <v>18.940000000000001</v>
      </c>
      <c r="EA6" s="36">
        <f t="shared" si="13"/>
        <v>20.36</v>
      </c>
      <c r="EB6" s="36">
        <f t="shared" si="13"/>
        <v>22.41</v>
      </c>
      <c r="EC6" s="35" t="str">
        <f>IF(EC7="","",IF(EC7="-","【-】","【"&amp;SUBSTITUTE(TEXT(EC7,"#,##0.00"),"-","△")&amp;"】"))</f>
        <v>【19.44】</v>
      </c>
      <c r="ED6" s="36">
        <f>IF(ED7="",NA(),ED7)</f>
        <v>0.47</v>
      </c>
      <c r="EE6" s="36">
        <f t="shared" ref="EE6:EM6" si="14">IF(EE7="",NA(),EE7)</f>
        <v>0.44</v>
      </c>
      <c r="EF6" s="36">
        <f t="shared" si="14"/>
        <v>0.57999999999999996</v>
      </c>
      <c r="EG6" s="36">
        <f t="shared" si="14"/>
        <v>0.48</v>
      </c>
      <c r="EH6" s="36">
        <f t="shared" si="14"/>
        <v>0.59</v>
      </c>
      <c r="EI6" s="36">
        <f t="shared" si="14"/>
        <v>0.74</v>
      </c>
      <c r="EJ6" s="36">
        <f t="shared" si="14"/>
        <v>0.73</v>
      </c>
      <c r="EK6" s="36">
        <f t="shared" si="14"/>
        <v>0.74</v>
      </c>
      <c r="EL6" s="36">
        <f t="shared" si="14"/>
        <v>0.75</v>
      </c>
      <c r="EM6" s="36">
        <f t="shared" si="14"/>
        <v>0.73</v>
      </c>
      <c r="EN6" s="35" t="str">
        <f>IF(EN7="","",IF(EN7="-","【-】","【"&amp;SUBSTITUTE(TEXT(EN7,"#,##0.00"),"-","△")&amp;"】"))</f>
        <v>【0.68】</v>
      </c>
    </row>
    <row r="7" spans="1:144" s="37" customFormat="1" x14ac:dyDescent="0.2">
      <c r="A7" s="29"/>
      <c r="B7" s="38">
        <v>2019</v>
      </c>
      <c r="C7" s="38">
        <v>102024</v>
      </c>
      <c r="D7" s="38">
        <v>46</v>
      </c>
      <c r="E7" s="38">
        <v>1</v>
      </c>
      <c r="F7" s="38">
        <v>0</v>
      </c>
      <c r="G7" s="38">
        <v>1</v>
      </c>
      <c r="H7" s="38" t="s">
        <v>93</v>
      </c>
      <c r="I7" s="38" t="s">
        <v>94</v>
      </c>
      <c r="J7" s="38" t="s">
        <v>95</v>
      </c>
      <c r="K7" s="38" t="s">
        <v>96</v>
      </c>
      <c r="L7" s="38" t="s">
        <v>97</v>
      </c>
      <c r="M7" s="38" t="s">
        <v>98</v>
      </c>
      <c r="N7" s="39" t="s">
        <v>99</v>
      </c>
      <c r="O7" s="39">
        <v>65.290000000000006</v>
      </c>
      <c r="P7" s="39">
        <v>99.64</v>
      </c>
      <c r="Q7" s="39">
        <v>2330</v>
      </c>
      <c r="R7" s="39">
        <v>373114</v>
      </c>
      <c r="S7" s="39">
        <v>459.16</v>
      </c>
      <c r="T7" s="39">
        <v>812.6</v>
      </c>
      <c r="U7" s="39">
        <v>370789</v>
      </c>
      <c r="V7" s="39">
        <v>248.82</v>
      </c>
      <c r="W7" s="39">
        <v>1490.19</v>
      </c>
      <c r="X7" s="39">
        <v>111.52</v>
      </c>
      <c r="Y7" s="39">
        <v>114.44</v>
      </c>
      <c r="Z7" s="39">
        <v>116.47</v>
      </c>
      <c r="AA7" s="39">
        <v>113.19</v>
      </c>
      <c r="AB7" s="39">
        <v>112.22</v>
      </c>
      <c r="AC7" s="39">
        <v>115.21</v>
      </c>
      <c r="AD7" s="39">
        <v>117.25</v>
      </c>
      <c r="AE7" s="39">
        <v>116.77</v>
      </c>
      <c r="AF7" s="39">
        <v>115.41</v>
      </c>
      <c r="AG7" s="39">
        <v>113.57</v>
      </c>
      <c r="AH7" s="39">
        <v>112.01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0.71</v>
      </c>
      <c r="AO7" s="39">
        <v>0</v>
      </c>
      <c r="AP7" s="39">
        <v>0</v>
      </c>
      <c r="AQ7" s="39">
        <v>0</v>
      </c>
      <c r="AR7" s="39">
        <v>0</v>
      </c>
      <c r="AS7" s="39">
        <v>1.08</v>
      </c>
      <c r="AT7" s="39">
        <v>199.77</v>
      </c>
      <c r="AU7" s="39">
        <v>231.05</v>
      </c>
      <c r="AV7" s="39">
        <v>247.74</v>
      </c>
      <c r="AW7" s="39">
        <v>255.23</v>
      </c>
      <c r="AX7" s="39">
        <v>283.91000000000003</v>
      </c>
      <c r="AY7" s="39">
        <v>241.71</v>
      </c>
      <c r="AZ7" s="39">
        <v>249.08</v>
      </c>
      <c r="BA7" s="39">
        <v>254.05</v>
      </c>
      <c r="BB7" s="39">
        <v>258.22000000000003</v>
      </c>
      <c r="BC7" s="39">
        <v>250.03</v>
      </c>
      <c r="BD7" s="39">
        <v>264.97000000000003</v>
      </c>
      <c r="BE7" s="39">
        <v>425.86</v>
      </c>
      <c r="BF7" s="39">
        <v>411.8</v>
      </c>
      <c r="BG7" s="39">
        <v>393.59</v>
      </c>
      <c r="BH7" s="39">
        <v>384.09</v>
      </c>
      <c r="BI7" s="39">
        <v>380.7</v>
      </c>
      <c r="BJ7" s="39">
        <v>274.14</v>
      </c>
      <c r="BK7" s="39">
        <v>266.66000000000003</v>
      </c>
      <c r="BL7" s="39">
        <v>258.63</v>
      </c>
      <c r="BM7" s="39">
        <v>255.12</v>
      </c>
      <c r="BN7" s="39">
        <v>254.19</v>
      </c>
      <c r="BO7" s="39">
        <v>266.61</v>
      </c>
      <c r="BP7" s="39">
        <v>103.79</v>
      </c>
      <c r="BQ7" s="39">
        <v>107.32</v>
      </c>
      <c r="BR7" s="39">
        <v>110.02</v>
      </c>
      <c r="BS7" s="39">
        <v>106</v>
      </c>
      <c r="BT7" s="39">
        <v>104.49</v>
      </c>
      <c r="BU7" s="39">
        <v>108.81</v>
      </c>
      <c r="BV7" s="39">
        <v>110.87</v>
      </c>
      <c r="BW7" s="39">
        <v>110.3</v>
      </c>
      <c r="BX7" s="39">
        <v>109.12</v>
      </c>
      <c r="BY7" s="39">
        <v>107.42</v>
      </c>
      <c r="BZ7" s="39">
        <v>103.24</v>
      </c>
      <c r="CA7" s="39">
        <v>126.69</v>
      </c>
      <c r="CB7" s="39">
        <v>122.65</v>
      </c>
      <c r="CC7" s="39">
        <v>120.23</v>
      </c>
      <c r="CD7" s="39">
        <v>124.1</v>
      </c>
      <c r="CE7" s="39">
        <v>125.5</v>
      </c>
      <c r="CF7" s="39">
        <v>152.94999999999999</v>
      </c>
      <c r="CG7" s="39">
        <v>150.54</v>
      </c>
      <c r="CH7" s="39">
        <v>151.85</v>
      </c>
      <c r="CI7" s="39">
        <v>153.88</v>
      </c>
      <c r="CJ7" s="39">
        <v>157.19</v>
      </c>
      <c r="CK7" s="39">
        <v>168.38</v>
      </c>
      <c r="CL7" s="39">
        <v>69.569999999999993</v>
      </c>
      <c r="CM7" s="39">
        <v>69.23</v>
      </c>
      <c r="CN7" s="39">
        <v>70.25</v>
      </c>
      <c r="CO7" s="39">
        <v>72.930000000000007</v>
      </c>
      <c r="CP7" s="39">
        <v>71.11</v>
      </c>
      <c r="CQ7" s="39">
        <v>63.03</v>
      </c>
      <c r="CR7" s="39">
        <v>63.18</v>
      </c>
      <c r="CS7" s="39">
        <v>63.54</v>
      </c>
      <c r="CT7" s="39">
        <v>63.53</v>
      </c>
      <c r="CU7" s="39">
        <v>63.16</v>
      </c>
      <c r="CV7" s="39">
        <v>60</v>
      </c>
      <c r="CW7" s="39">
        <v>88.07</v>
      </c>
      <c r="CX7" s="39">
        <v>88.66</v>
      </c>
      <c r="CY7" s="39">
        <v>88.52</v>
      </c>
      <c r="CZ7" s="39">
        <v>87.21</v>
      </c>
      <c r="DA7" s="39">
        <v>87.35</v>
      </c>
      <c r="DB7" s="39">
        <v>91.21</v>
      </c>
      <c r="DC7" s="39">
        <v>91.6</v>
      </c>
      <c r="DD7" s="39">
        <v>91.48</v>
      </c>
      <c r="DE7" s="39">
        <v>91.58</v>
      </c>
      <c r="DF7" s="39">
        <v>91.48</v>
      </c>
      <c r="DG7" s="39">
        <v>89.8</v>
      </c>
      <c r="DH7" s="39">
        <v>48.52</v>
      </c>
      <c r="DI7" s="39">
        <v>49.8</v>
      </c>
      <c r="DJ7" s="39">
        <v>50.88</v>
      </c>
      <c r="DK7" s="39">
        <v>51.35</v>
      </c>
      <c r="DL7" s="39">
        <v>52.38</v>
      </c>
      <c r="DM7" s="39">
        <v>48.41</v>
      </c>
      <c r="DN7" s="39">
        <v>49.1</v>
      </c>
      <c r="DO7" s="39">
        <v>49.66</v>
      </c>
      <c r="DP7" s="39">
        <v>50.41</v>
      </c>
      <c r="DQ7" s="39">
        <v>51.13</v>
      </c>
      <c r="DR7" s="39">
        <v>49.59</v>
      </c>
      <c r="DS7" s="39">
        <v>9.7799999999999994</v>
      </c>
      <c r="DT7" s="39">
        <v>10.119999999999999</v>
      </c>
      <c r="DU7" s="39">
        <v>12.54</v>
      </c>
      <c r="DV7" s="39">
        <v>15.93</v>
      </c>
      <c r="DW7" s="39">
        <v>18.510000000000002</v>
      </c>
      <c r="DX7" s="39">
        <v>16.16</v>
      </c>
      <c r="DY7" s="39">
        <v>17.420000000000002</v>
      </c>
      <c r="DZ7" s="39">
        <v>18.940000000000001</v>
      </c>
      <c r="EA7" s="39">
        <v>20.36</v>
      </c>
      <c r="EB7" s="39">
        <v>22.41</v>
      </c>
      <c r="EC7" s="39">
        <v>19.440000000000001</v>
      </c>
      <c r="ED7" s="39">
        <v>0.47</v>
      </c>
      <c r="EE7" s="39">
        <v>0.44</v>
      </c>
      <c r="EF7" s="39">
        <v>0.57999999999999996</v>
      </c>
      <c r="EG7" s="39">
        <v>0.48</v>
      </c>
      <c r="EH7" s="39">
        <v>0.59</v>
      </c>
      <c r="EI7" s="39">
        <v>0.74</v>
      </c>
      <c r="EJ7" s="39">
        <v>0.73</v>
      </c>
      <c r="EK7" s="39">
        <v>0.74</v>
      </c>
      <c r="EL7" s="39">
        <v>0.75</v>
      </c>
      <c r="EM7" s="39">
        <v>0.73</v>
      </c>
      <c r="EN7" s="39">
        <v>0.68</v>
      </c>
    </row>
    <row r="8" spans="1:144" x14ac:dyDescent="0.2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2">
      <c r="A9" s="42"/>
      <c r="B9" s="42" t="s">
        <v>100</v>
      </c>
      <c r="C9" s="42" t="s">
        <v>101</v>
      </c>
      <c r="D9" s="42" t="s">
        <v>102</v>
      </c>
      <c r="E9" s="42" t="s">
        <v>103</v>
      </c>
      <c r="F9" s="42" t="s">
        <v>104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2">
      <c r="A10" s="42" t="s">
        <v>44</v>
      </c>
      <c r="B10" s="43">
        <f t="shared" ref="B10:E10" si="15">DATEVALUE($B7+12-B11&amp;"/1/"&amp;B12)</f>
        <v>46388</v>
      </c>
      <c r="C10" s="43">
        <f t="shared" si="15"/>
        <v>46753</v>
      </c>
      <c r="D10" s="43">
        <f t="shared" si="15"/>
        <v>47119</v>
      </c>
      <c r="E10" s="43">
        <f t="shared" si="15"/>
        <v>47484</v>
      </c>
      <c r="F10" s="44">
        <f>DATEVALUE($B7+12-F11&amp;"/1/"&amp;F12)</f>
        <v>47849</v>
      </c>
    </row>
    <row r="11" spans="1:144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2">
      <c r="B12">
        <v>1</v>
      </c>
      <c r="C12">
        <v>1</v>
      </c>
      <c r="D12">
        <v>1</v>
      </c>
      <c r="E12">
        <v>1</v>
      </c>
      <c r="F12">
        <v>1</v>
      </c>
      <c r="G12" t="s">
        <v>106</v>
      </c>
    </row>
    <row r="13" spans="1:144" x14ac:dyDescent="0.2">
      <c r="B13" t="s">
        <v>107</v>
      </c>
      <c r="C13" t="s">
        <v>108</v>
      </c>
      <c r="D13" t="s">
        <v>107</v>
      </c>
      <c r="E13" t="s">
        <v>109</v>
      </c>
      <c r="F13" t="s">
        <v>110</v>
      </c>
      <c r="G13" t="s">
        <v>111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cp:keywords/>
  <dc:description/>
  <cp:lastPrinted>2021-02-17T04:39:08Z</cp:lastPrinted>
  <dcterms:created xsi:type="dcterms:W3CDTF">2020-12-04T02:05:22Z</dcterms:created>
  <dcterms:modified xsi:type="dcterms:W3CDTF">2021-02-17T04:39:10Z</dcterms:modified>
  <cp:category/>
</cp:coreProperties>
</file>