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/>
  <mc:AlternateContent xmlns:mc="http://schemas.openxmlformats.org/markup-compatibility/2006">
    <mc:Choice Requires="x15">
      <x15ac:absPath xmlns:x15ac="http://schemas.microsoft.com/office/spreadsheetml/2010/11/ac" url="\\10.1.36.23\地方債係\210-公営企業決算調査\02公営企業決算（法適用・全体とりまとめ）\R02(R01調査)\50_経営比較分析表\03 各団体回答\25○東吾妻町\"/>
    </mc:Choice>
  </mc:AlternateContent>
  <xr:revisionPtr revIDLastSave="0" documentId="13_ncr:1_{24C64BF7-89E9-4767-B903-E20BBB3F4965}" xr6:coauthVersionLast="36" xr6:coauthVersionMax="36" xr10:uidLastSave="{00000000-0000-0000-0000-000000000000}"/>
  <workbookProtection workbookAlgorithmName="SHA-512" workbookHashValue="6YGshAVsyiCsT/tyvYLHy1Z2+HtJrOU7g2t1JjPO67dmgl048HefvFRI1fnNwXidX0p09J8Iu6NkHcjKBL+Bpw==" workbookSaltValue="f8YA/QvGFlqb4t8Vja9vwg==" workbookSpinCount="100000" lockStructure="1"/>
  <bookViews>
    <workbookView xWindow="0" yWindow="0" windowWidth="13520" windowHeight="5780" xr2:uid="{00000000-000D-0000-FFFF-FFFF00000000}"/>
  </bookViews>
  <sheets>
    <sheet name="法非適用_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I85" i="4" s="1"/>
  <c r="BY6" i="5"/>
  <c r="BX6" i="5"/>
  <c r="BW6" i="5"/>
  <c r="BV6" i="5"/>
  <c r="BU6" i="5"/>
  <c r="BT6" i="5"/>
  <c r="BS6" i="5"/>
  <c r="BR6" i="5"/>
  <c r="BQ6" i="5"/>
  <c r="BP6" i="5"/>
  <c r="BO6" i="5"/>
  <c r="H85" i="4" s="1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E85" i="4" s="1"/>
  <c r="AG6" i="5"/>
  <c r="AF6" i="5"/>
  <c r="AE6" i="5"/>
  <c r="AD6" i="5"/>
  <c r="AC6" i="5"/>
  <c r="AB6" i="5"/>
  <c r="AA6" i="5"/>
  <c r="Z6" i="5"/>
  <c r="Y6" i="5"/>
  <c r="X6" i="5"/>
  <c r="W6" i="5"/>
  <c r="V6" i="5"/>
  <c r="AT10" i="4" s="1"/>
  <c r="U6" i="5"/>
  <c r="T6" i="5"/>
  <c r="S6" i="5"/>
  <c r="AT8" i="4" s="1"/>
  <c r="R6" i="5"/>
  <c r="AL8" i="4" s="1"/>
  <c r="Q6" i="5"/>
  <c r="P6" i="5"/>
  <c r="O6" i="5"/>
  <c r="I10" i="4" s="1"/>
  <c r="N6" i="5"/>
  <c r="B10" i="4" s="1"/>
  <c r="M6" i="5"/>
  <c r="L6" i="5"/>
  <c r="K6" i="5"/>
  <c r="P8" i="4" s="1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L85" i="4"/>
  <c r="K85" i="4"/>
  <c r="J85" i="4"/>
  <c r="BB10" i="4"/>
  <c r="AL10" i="4"/>
  <c r="W10" i="4"/>
  <c r="P10" i="4"/>
  <c r="BB8" i="4"/>
  <c r="AD8" i="4"/>
  <c r="W8" i="4"/>
  <c r="I8" i="4"/>
  <c r="B8" i="4"/>
  <c r="B6" i="4"/>
</calcChain>
</file>

<file path=xl/sharedStrings.xml><?xml version="1.0" encoding="utf-8"?>
<sst xmlns="http://schemas.openxmlformats.org/spreadsheetml/2006/main" count="233" uniqueCount="116">
  <si>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</si>
  <si>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</si>
  <si>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</si>
  <si>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</si>
  <si>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</si>
  <si>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2">
      <t>カンリ</t>
    </rPh>
    <rPh sb="2" eb="3">
      <t>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</si>
  <si>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</si>
  <si>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</si>
  <si>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</si>
  <si>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</si>
  <si>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</si>
  <si>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</si>
  <si>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</si>
  <si>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</si>
  <si>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</si>
  <si>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</si>
  <si>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</si>
  <si>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</si>
  <si>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</si>
  <si>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</si>
  <si>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</si>
  <si>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</si>
  <si>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</si>
  <si>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</si>
  <si>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</si>
  <si>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</si>
  <si>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</si>
  <si>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</si>
  <si>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</si>
  <si>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</si>
  <si>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</si>
  <si>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</si>
  <si>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</si>
  <si>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</si>
  <si>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</si>
  <si>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</si>
  <si>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</si>
  <si>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</si>
  <si>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</si>
  <si>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</si>
  <si>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</si>
  <si>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</si>
  <si>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</si>
  <si>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</si>
  <si>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</si>
  <si>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</si>
  <si>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</si>
  <si>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</si>
  <si>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</si>
  <si>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</si>
  <si>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</si>
  <si>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</si>
  <si>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</si>
  <si>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</si>
  <si>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</si>
  <si>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</si>
  <si>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</si>
  <si>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</si>
  <si>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</si>
  <si>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</si>
  <si>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</si>
  <si>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</si>
  <si>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</si>
  <si>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</si>
  <si>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</si>
  <si>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</si>
  <si>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</si>
  <si>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</si>
  <si>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</si>
  <si>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</si>
  <si>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</si>
  <si>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</si>
  <si>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管理者の情報</t>
    <rPh sb="0" eb="3">
      <t>カンリシャ</t>
    </rPh>
    <rPh sb="4" eb="6">
      <t>ジョウホウ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</si>
  <si>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</si>
  <si>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</si>
  <si>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</si>
  <si>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</si>
  <si>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</si>
  <si>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</si>
  <si>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</si>
  <si>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</si>
  <si>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</si>
  <si>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</si>
  <si>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</si>
  <si>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</si>
  <si>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</si>
  <si>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</si>
  <si>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</si>
  <si>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</si>
  <si>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</si>
  <si>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</si>
  <si>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</si>
  <si>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</si>
  <si>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</si>
  <si>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</si>
  <si>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群馬県　東吾妻町</t>
  </si>
  <si>
    <t>法非適用</t>
  </si>
  <si>
    <t>水道事業</t>
  </si>
  <si>
    <t>簡易水道事業</t>
  </si>
  <si>
    <t>D3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</si>
  <si>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</si>
  <si>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</si>
  <si>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</si>
  <si>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</si>
  <si>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</si>
  <si>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</si>
  <si>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</si>
  <si>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</si>
  <si>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</si>
  <si>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</si>
  <si>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</si>
  <si>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</si>
  <si>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</si>
  <si>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②管路更新率
　経過年数や漏水状況等を考慮して、計画的に実施していく。なお、東吾妻町簡易水道の管路で石綿セメント管は無く、主に塩ビ管が使用されている。</t>
    <phoneticPr fontId="4"/>
  </si>
  <si>
    <t>　東吾妻町簡易水道給水エリアは、旧東村と旧吾妻町の山間部で形成されており、町内で特に人口が減少（料金収入の減少）している地域であるため、独立採算が非常に厳しい状況である。その中でも安心・安全の給水を維持する必要があり、今後は、H29年度に策定した「水道事業基本計画（新水道ビジョン）」及び「経営戦略」を基に、水道施設による給水サービスを継続していくために必要な補修、更新といった施設管理に必要な費用と、そのための財源を算定し、長期的視点に立った経営を目指す。</t>
    <phoneticPr fontId="4"/>
  </si>
  <si>
    <t>①収益的収支比率
　収益、費用に大きな変動が無いため、地方債償還金により影響する。機械設備更新で借入れた資金返済がR7年度まで上昇する。未収金の回収、更なる費用削減により経営していく必要がある。
④企業債残高対給水収益比率
　設備更新においては、過疎債の借入を行っている。償還年次が短いため借入を行うたび比率が上昇する。
⑤料金回収率
　収益、費用に大きな変動が無いため、地方債償還金により影響される。施設更新のため借入れた資金の返済がR7年度まで上昇する。繰入金によって収入不足を補填している状況であり、未収金の回収、更なる費用削減により経営していく必要がある。
⑥給水原価
　類似団体より低い状況であるが、投資の効率化や維持管理費の削減などの経営改善に取組み、効率性の向上に努める。
⑦施設利用率
　類似団体より良い数値となっているが、施設規模の最適化に努めていく。
⑧有収率
　今年度２給水区において大きな漏水を修復し、以降配水量の減少が見られ一部改善が期待される。引き続き漏水等調査を進め改善に取り組む</t>
    <rPh sb="201" eb="203">
      <t>シセツ</t>
    </rPh>
    <rPh sb="392" eb="395">
      <t>コンネンド</t>
    </rPh>
    <rPh sb="396" eb="399">
      <t>キュウスイク</t>
    </rPh>
    <rPh sb="403" eb="404">
      <t>オオ</t>
    </rPh>
    <rPh sb="406" eb="408">
      <t>ロウスイ</t>
    </rPh>
    <rPh sb="409" eb="411">
      <t>シュウフク</t>
    </rPh>
    <rPh sb="413" eb="415">
      <t>イコウ</t>
    </rPh>
    <rPh sb="415" eb="418">
      <t>ハイスイリョウ</t>
    </rPh>
    <rPh sb="419" eb="421">
      <t>ゲンショウ</t>
    </rPh>
    <rPh sb="422" eb="423">
      <t>ミ</t>
    </rPh>
    <rPh sb="425" eb="427">
      <t>イチブ</t>
    </rPh>
    <rPh sb="427" eb="429">
      <t>カイゼン</t>
    </rPh>
    <rPh sb="430" eb="432">
      <t>キタイ</t>
    </rPh>
    <rPh sb="436" eb="437">
      <t>ヒ</t>
    </rPh>
    <rPh sb="438" eb="439">
      <t>ツヅ</t>
    </rPh>
    <rPh sb="440" eb="442">
      <t>ロウスイ</t>
    </rPh>
    <rPh sb="442" eb="443">
      <t>トウ</t>
    </rPh>
    <rPh sb="443" eb="445">
      <t>チョウサ</t>
    </rPh>
    <rPh sb="446" eb="447">
      <t>スス</t>
    </rPh>
    <rPh sb="448" eb="450">
      <t>カイゼン</t>
    </rPh>
    <rPh sb="451" eb="452">
      <t>ト</t>
    </rPh>
    <rPh sb="453" eb="454">
      <t>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</si>
</sst>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&quot;H&quot;yy"/>
    <numFmt numFmtId="180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2" xfId="0" applyFill="1" applyBorder="1">
      <alignment vertical="center"/>
    </xf>
    <xf numFmtId="179" fontId="0" fillId="0" borderId="2" xfId="0" applyNumberFormat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0.31</c:v>
                </c:pt>
                <c:pt idx="1">
                  <c:v>0.16</c:v>
                </c:pt>
                <c:pt idx="2" formatCode="#,##0.00;&quot;△&quot;#,##0.00">
                  <c:v>0</c:v>
                </c:pt>
                <c:pt idx="3">
                  <c:v>0.16</c:v>
                </c:pt>
                <c:pt idx="4">
                  <c:v>0.14000000000000001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7C-4803-91BE-14A7BF8547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0117376"/>
        <c:axId val="4501177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0.65</c:v>
                </c:pt>
                <c:pt idx="1">
                  <c:v>0.53</c:v>
                </c:pt>
                <c:pt idx="2">
                  <c:v>0.72</c:v>
                </c:pt>
                <c:pt idx="3">
                  <c:v>0.53</c:v>
                </c:pt>
                <c:pt idx="4">
                  <c:v>0.71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7C-4803-91BE-14A7BF8547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117376"/>
        <c:axId val="450117768"/>
      </c:lineChart>
      <c:dateAx>
        <c:axId val="4501173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50117768"/>
        <c:crosses val="autoZero"/>
        <c:auto val="1"/>
        <c:lblOffset val="100"/>
        <c:baseTimeUnit val="years"/>
      </c:dateAx>
      <c:valAx>
        <c:axId val="4501177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501173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59.26</c:v>
                </c:pt>
                <c:pt idx="1">
                  <c:v>58.59</c:v>
                </c:pt>
                <c:pt idx="2">
                  <c:v>59.31</c:v>
                </c:pt>
                <c:pt idx="3">
                  <c:v>61.42</c:v>
                </c:pt>
                <c:pt idx="4">
                  <c:v>69.91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D6-466A-8781-9EAD36D2BD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4635768"/>
        <c:axId val="4546361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57.29</c:v>
                </c:pt>
                <c:pt idx="1">
                  <c:v>55.9</c:v>
                </c:pt>
                <c:pt idx="2">
                  <c:v>57.3</c:v>
                </c:pt>
                <c:pt idx="3">
                  <c:v>56.76</c:v>
                </c:pt>
                <c:pt idx="4">
                  <c:v>56.04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D6-466A-8781-9EAD36D2BD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635768"/>
        <c:axId val="454636160"/>
      </c:lineChart>
      <c:dateAx>
        <c:axId val="45463576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54636160"/>
        <c:crosses val="autoZero"/>
        <c:auto val="1"/>
        <c:lblOffset val="100"/>
        <c:baseTimeUnit val="years"/>
      </c:dateAx>
      <c:valAx>
        <c:axId val="4546361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546357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51.87</c:v>
                </c:pt>
                <c:pt idx="1">
                  <c:v>52.04</c:v>
                </c:pt>
                <c:pt idx="2">
                  <c:v>52.01</c:v>
                </c:pt>
                <c:pt idx="3">
                  <c:v>49.4</c:v>
                </c:pt>
                <c:pt idx="4">
                  <c:v>41.79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36-4DF7-A4E3-86AF6A15C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4637336"/>
        <c:axId val="454637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73.69</c:v>
                </c:pt>
                <c:pt idx="1">
                  <c:v>73.28</c:v>
                </c:pt>
                <c:pt idx="2">
                  <c:v>72.42</c:v>
                </c:pt>
                <c:pt idx="3">
                  <c:v>73.069999999999993</c:v>
                </c:pt>
                <c:pt idx="4">
                  <c:v>72.78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36-4DF7-A4E3-86AF6A15C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637336"/>
        <c:axId val="454637728"/>
      </c:lineChart>
      <c:dateAx>
        <c:axId val="4546373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54637728"/>
        <c:crosses val="autoZero"/>
        <c:auto val="1"/>
        <c:lblOffset val="100"/>
        <c:baseTimeUnit val="years"/>
      </c:dateAx>
      <c:valAx>
        <c:axId val="454637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546373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78.09</c:v>
                </c:pt>
                <c:pt idx="1">
                  <c:v>77.55</c:v>
                </c:pt>
                <c:pt idx="2">
                  <c:v>74.98</c:v>
                </c:pt>
                <c:pt idx="3">
                  <c:v>71</c:v>
                </c:pt>
                <c:pt idx="4">
                  <c:v>73.260000000000005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E2-4A22-A57C-24D058FAFE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0118944"/>
        <c:axId val="4544506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76.27</c:v>
                </c:pt>
                <c:pt idx="1">
                  <c:v>77.56</c:v>
                </c:pt>
                <c:pt idx="2">
                  <c:v>78.510000000000005</c:v>
                </c:pt>
                <c:pt idx="3">
                  <c:v>77.91</c:v>
                </c:pt>
                <c:pt idx="4">
                  <c:v>79.099999999999994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E2-4A22-A57C-24D058FAFE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118944"/>
        <c:axId val="454450672"/>
      </c:lineChart>
      <c:dateAx>
        <c:axId val="4501189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54450672"/>
        <c:crosses val="autoZero"/>
        <c:auto val="1"/>
        <c:lblOffset val="100"/>
        <c:baseTimeUnit val="years"/>
      </c:dateAx>
      <c:valAx>
        <c:axId val="4544506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501189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F6-4D1C-A3EF-003EC27BD9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4451848"/>
        <c:axId val="454452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F6-4D1C-A3EF-003EC27BD9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451848"/>
        <c:axId val="454452240"/>
      </c:lineChart>
      <c:dateAx>
        <c:axId val="4544518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54452240"/>
        <c:crosses val="autoZero"/>
        <c:auto val="1"/>
        <c:lblOffset val="100"/>
        <c:baseTimeUnit val="years"/>
      </c:dateAx>
      <c:valAx>
        <c:axId val="454452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544518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89-433E-B6BF-7D6E302C72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4453416"/>
        <c:axId val="454453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89-433E-B6BF-7D6E302C72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453416"/>
        <c:axId val="454453808"/>
      </c:lineChart>
      <c:dateAx>
        <c:axId val="4544534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54453808"/>
        <c:crosses val="autoZero"/>
        <c:auto val="1"/>
        <c:lblOffset val="100"/>
        <c:baseTimeUnit val="years"/>
      </c:dateAx>
      <c:valAx>
        <c:axId val="4544538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544534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7F-41F0-AE7A-FD1B8ED485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5164232"/>
        <c:axId val="4551646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7F-41F0-AE7A-FD1B8ED485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164232"/>
        <c:axId val="455164624"/>
      </c:lineChart>
      <c:dateAx>
        <c:axId val="4551642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55164624"/>
        <c:crosses val="autoZero"/>
        <c:auto val="1"/>
        <c:lblOffset val="100"/>
        <c:baseTimeUnit val="years"/>
      </c:dateAx>
      <c:valAx>
        <c:axId val="4551646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551642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E8-43EE-9037-9441174077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5165800"/>
        <c:axId val="455166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E8-43EE-9037-9441174077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165800"/>
        <c:axId val="455166192"/>
      </c:lineChart>
      <c:dateAx>
        <c:axId val="45516580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55166192"/>
        <c:crosses val="autoZero"/>
        <c:auto val="1"/>
        <c:lblOffset val="100"/>
        <c:baseTimeUnit val="years"/>
      </c:dateAx>
      <c:valAx>
        <c:axId val="455166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551658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507.01</c:v>
                </c:pt>
                <c:pt idx="1">
                  <c:v>539.17999999999995</c:v>
                </c:pt>
                <c:pt idx="2">
                  <c:v>522.80999999999995</c:v>
                </c:pt>
                <c:pt idx="3">
                  <c:v>560.63</c:v>
                </c:pt>
                <c:pt idx="4">
                  <c:v>543.85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DE-4A10-89A1-12E2EEBDC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5167368"/>
        <c:axId val="454586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1134.67</c:v>
                </c:pt>
                <c:pt idx="1">
                  <c:v>1144.79</c:v>
                </c:pt>
                <c:pt idx="2">
                  <c:v>1061.58</c:v>
                </c:pt>
                <c:pt idx="3">
                  <c:v>1007.7</c:v>
                </c:pt>
                <c:pt idx="4">
                  <c:v>1018.52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DE-4A10-89A1-12E2EEBDC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167368"/>
        <c:axId val="454586224"/>
      </c:lineChart>
      <c:dateAx>
        <c:axId val="45516736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54586224"/>
        <c:crosses val="autoZero"/>
        <c:auto val="1"/>
        <c:lblOffset val="100"/>
        <c:baseTimeUnit val="years"/>
      </c:dateAx>
      <c:valAx>
        <c:axId val="454586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551673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76.02</c:v>
                </c:pt>
                <c:pt idx="1">
                  <c:v>77.290000000000006</c:v>
                </c:pt>
                <c:pt idx="2">
                  <c:v>71.010000000000005</c:v>
                </c:pt>
                <c:pt idx="3">
                  <c:v>70.489999999999995</c:v>
                </c:pt>
                <c:pt idx="4">
                  <c:v>70.45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80-4971-B404-AF4D2964B8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4587400"/>
        <c:axId val="4545877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40.6</c:v>
                </c:pt>
                <c:pt idx="1">
                  <c:v>56.04</c:v>
                </c:pt>
                <c:pt idx="2">
                  <c:v>58.52</c:v>
                </c:pt>
                <c:pt idx="3">
                  <c:v>59.22</c:v>
                </c:pt>
                <c:pt idx="4">
                  <c:v>58.79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80-4971-B404-AF4D2964B8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587400"/>
        <c:axId val="454587792"/>
      </c:lineChart>
      <c:dateAx>
        <c:axId val="45458740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54587792"/>
        <c:crosses val="autoZero"/>
        <c:auto val="1"/>
        <c:lblOffset val="100"/>
        <c:baseTimeUnit val="years"/>
      </c:dateAx>
      <c:valAx>
        <c:axId val="4545877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545874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139.43</c:v>
                </c:pt>
                <c:pt idx="1">
                  <c:v>137.44</c:v>
                </c:pt>
                <c:pt idx="2">
                  <c:v>146.53</c:v>
                </c:pt>
                <c:pt idx="3">
                  <c:v>147.76</c:v>
                </c:pt>
                <c:pt idx="4">
                  <c:v>151.72999999999999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0E-471C-8623-913D152E42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4588968"/>
        <c:axId val="4545893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440.03</c:v>
                </c:pt>
                <c:pt idx="1">
                  <c:v>304.35000000000002</c:v>
                </c:pt>
                <c:pt idx="2">
                  <c:v>296.3</c:v>
                </c:pt>
                <c:pt idx="3">
                  <c:v>292.89999999999998</c:v>
                </c:pt>
                <c:pt idx="4">
                  <c:v>298.25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0E-471C-8623-913D152E42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588968"/>
        <c:axId val="454589360"/>
      </c:lineChart>
      <c:dateAx>
        <c:axId val="45458896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54589360"/>
        <c:crosses val="autoZero"/>
        <c:auto val="1"/>
        <c:lblOffset val="100"/>
        <c:baseTimeUnit val="years"/>
      </c:dateAx>
      <c:valAx>
        <c:axId val="4545893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545889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7D72534-C3D3-46FA-A84F-F8D71C5CC06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【76.03】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91A7400-C653-4FDB-9EFC-354BF10106F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【1,084.05】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E3768B1-D82E-4F96-80F0-F5E6085471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7EBEB09-6C4B-40F4-9CFF-232EDECA952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E53A18-466F-4877-9910-905F8B7B2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【300.47】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8BA8BA9-A927-48D0-BA33-39089D1B1D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【53.46】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145F531-B156-43F1-A992-19A833FF85F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【0.56】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zoomScale="60" zoomScaleNormal="60" workbookViewId="0"/>
  </sheetViews>
  <sheetFormatPr defaultColWidth="2.6328125" defaultRowHeight="13" x14ac:dyDescent="0.2"/>
  <cols>
    <col min="1" max="1" width="2.6328125" customWidth="1"/>
    <col min="2" max="62" width="3.7265625" customWidth="1"/>
    <col min="64" max="78" width="3.08984375" customWidth="1"/>
    <col min="79" max="79" width="4.453125" bestFit="1" customWidth="1"/>
    <col min="81" max="82" width="4.4531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44" t="s">
        <v>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</row>
    <row r="3" spans="1:78" ht="9.75" customHeight="1" x14ac:dyDescent="0.2">
      <c r="A3" s="2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</row>
    <row r="4" spans="1:78" ht="9.75" customHeight="1" x14ac:dyDescent="0.2">
      <c r="A4" s="2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45" t="str">
        <f>データ!H6</f>
        <v>群馬県　東吾妻町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46" t="s">
        <v>1</v>
      </c>
      <c r="C7" s="46"/>
      <c r="D7" s="46"/>
      <c r="E7" s="46"/>
      <c r="F7" s="46"/>
      <c r="G7" s="46"/>
      <c r="H7" s="46"/>
      <c r="I7" s="46" t="s">
        <v>2</v>
      </c>
      <c r="J7" s="46"/>
      <c r="K7" s="46"/>
      <c r="L7" s="46"/>
      <c r="M7" s="46"/>
      <c r="N7" s="46"/>
      <c r="O7" s="46"/>
      <c r="P7" s="46" t="s">
        <v>3</v>
      </c>
      <c r="Q7" s="46"/>
      <c r="R7" s="46"/>
      <c r="S7" s="46"/>
      <c r="T7" s="46"/>
      <c r="U7" s="46"/>
      <c r="V7" s="46"/>
      <c r="W7" s="46" t="s">
        <v>4</v>
      </c>
      <c r="X7" s="46"/>
      <c r="Y7" s="46"/>
      <c r="Z7" s="46"/>
      <c r="AA7" s="46"/>
      <c r="AB7" s="46"/>
      <c r="AC7" s="46"/>
      <c r="AD7" s="46" t="s">
        <v>5</v>
      </c>
      <c r="AE7" s="46"/>
      <c r="AF7" s="46"/>
      <c r="AG7" s="46"/>
      <c r="AH7" s="46"/>
      <c r="AI7" s="46"/>
      <c r="AJ7" s="46"/>
      <c r="AK7" s="2"/>
      <c r="AL7" s="46" t="s">
        <v>6</v>
      </c>
      <c r="AM7" s="46"/>
      <c r="AN7" s="46"/>
      <c r="AO7" s="46"/>
      <c r="AP7" s="46"/>
      <c r="AQ7" s="46"/>
      <c r="AR7" s="46"/>
      <c r="AS7" s="46"/>
      <c r="AT7" s="46" t="s">
        <v>7</v>
      </c>
      <c r="AU7" s="46"/>
      <c r="AV7" s="46"/>
      <c r="AW7" s="46"/>
      <c r="AX7" s="46"/>
      <c r="AY7" s="46"/>
      <c r="AZ7" s="46"/>
      <c r="BA7" s="46"/>
      <c r="BB7" s="46" t="s">
        <v>8</v>
      </c>
      <c r="BC7" s="46"/>
      <c r="BD7" s="46"/>
      <c r="BE7" s="46"/>
      <c r="BF7" s="46"/>
      <c r="BG7" s="46"/>
      <c r="BH7" s="46"/>
      <c r="BI7" s="46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2">
      <c r="A8" s="2"/>
      <c r="B8" s="50" t="str">
        <f>データ!$I$6</f>
        <v>法非適用</v>
      </c>
      <c r="C8" s="50"/>
      <c r="D8" s="50"/>
      <c r="E8" s="50"/>
      <c r="F8" s="50"/>
      <c r="G8" s="50"/>
      <c r="H8" s="50"/>
      <c r="I8" s="50" t="str">
        <f>データ!$J$6</f>
        <v>水道事業</v>
      </c>
      <c r="J8" s="50"/>
      <c r="K8" s="50"/>
      <c r="L8" s="50"/>
      <c r="M8" s="50"/>
      <c r="N8" s="50"/>
      <c r="O8" s="50"/>
      <c r="P8" s="50" t="str">
        <f>データ!$K$6</f>
        <v>簡易水道事業</v>
      </c>
      <c r="Q8" s="50"/>
      <c r="R8" s="50"/>
      <c r="S8" s="50"/>
      <c r="T8" s="50"/>
      <c r="U8" s="50"/>
      <c r="V8" s="50"/>
      <c r="W8" s="50" t="str">
        <f>データ!$L$6</f>
        <v>D3</v>
      </c>
      <c r="X8" s="50"/>
      <c r="Y8" s="50"/>
      <c r="Z8" s="50"/>
      <c r="AA8" s="50"/>
      <c r="AB8" s="50"/>
      <c r="AC8" s="50"/>
      <c r="AD8" s="50" t="str">
        <f>データ!$M$6</f>
        <v>非設置</v>
      </c>
      <c r="AE8" s="50"/>
      <c r="AF8" s="50"/>
      <c r="AG8" s="50"/>
      <c r="AH8" s="50"/>
      <c r="AI8" s="50"/>
      <c r="AJ8" s="50"/>
      <c r="AK8" s="2"/>
      <c r="AL8" s="51">
        <f>データ!$R$6</f>
        <v>13556</v>
      </c>
      <c r="AM8" s="51"/>
      <c r="AN8" s="51"/>
      <c r="AO8" s="51"/>
      <c r="AP8" s="51"/>
      <c r="AQ8" s="51"/>
      <c r="AR8" s="51"/>
      <c r="AS8" s="51"/>
      <c r="AT8" s="47">
        <f>データ!$S$6</f>
        <v>253.91</v>
      </c>
      <c r="AU8" s="47"/>
      <c r="AV8" s="47"/>
      <c r="AW8" s="47"/>
      <c r="AX8" s="47"/>
      <c r="AY8" s="47"/>
      <c r="AZ8" s="47"/>
      <c r="BA8" s="47"/>
      <c r="BB8" s="47">
        <f>データ!$T$6</f>
        <v>53.39</v>
      </c>
      <c r="BC8" s="47"/>
      <c r="BD8" s="47"/>
      <c r="BE8" s="47"/>
      <c r="BF8" s="47"/>
      <c r="BG8" s="47"/>
      <c r="BH8" s="47"/>
      <c r="BI8" s="47"/>
      <c r="BJ8" s="3"/>
      <c r="BK8" s="3"/>
      <c r="BL8" s="48" t="s">
        <v>10</v>
      </c>
      <c r="BM8" s="49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2">
      <c r="A9" s="2"/>
      <c r="B9" s="46" t="s">
        <v>12</v>
      </c>
      <c r="C9" s="46"/>
      <c r="D9" s="46"/>
      <c r="E9" s="46"/>
      <c r="F9" s="46"/>
      <c r="G9" s="46"/>
      <c r="H9" s="46"/>
      <c r="I9" s="46" t="s">
        <v>13</v>
      </c>
      <c r="J9" s="46"/>
      <c r="K9" s="46"/>
      <c r="L9" s="46"/>
      <c r="M9" s="46"/>
      <c r="N9" s="46"/>
      <c r="O9" s="46"/>
      <c r="P9" s="46" t="s">
        <v>14</v>
      </c>
      <c r="Q9" s="46"/>
      <c r="R9" s="46"/>
      <c r="S9" s="46"/>
      <c r="T9" s="46"/>
      <c r="U9" s="46"/>
      <c r="V9" s="46"/>
      <c r="W9" s="46" t="s">
        <v>15</v>
      </c>
      <c r="X9" s="46"/>
      <c r="Y9" s="46"/>
      <c r="Z9" s="46"/>
      <c r="AA9" s="46"/>
      <c r="AB9" s="46"/>
      <c r="AC9" s="46"/>
      <c r="AD9" s="2"/>
      <c r="AE9" s="2"/>
      <c r="AF9" s="2"/>
      <c r="AG9" s="2"/>
      <c r="AH9" s="3"/>
      <c r="AI9" s="2"/>
      <c r="AJ9" s="2"/>
      <c r="AK9" s="2"/>
      <c r="AL9" s="46" t="s">
        <v>16</v>
      </c>
      <c r="AM9" s="46"/>
      <c r="AN9" s="46"/>
      <c r="AO9" s="46"/>
      <c r="AP9" s="46"/>
      <c r="AQ9" s="46"/>
      <c r="AR9" s="46"/>
      <c r="AS9" s="46"/>
      <c r="AT9" s="46" t="s">
        <v>17</v>
      </c>
      <c r="AU9" s="46"/>
      <c r="AV9" s="46"/>
      <c r="AW9" s="46"/>
      <c r="AX9" s="46"/>
      <c r="AY9" s="46"/>
      <c r="AZ9" s="46"/>
      <c r="BA9" s="46"/>
      <c r="BB9" s="46" t="s">
        <v>18</v>
      </c>
      <c r="BC9" s="46"/>
      <c r="BD9" s="46"/>
      <c r="BE9" s="46"/>
      <c r="BF9" s="46"/>
      <c r="BG9" s="46"/>
      <c r="BH9" s="46"/>
      <c r="BI9" s="46"/>
      <c r="BJ9" s="3"/>
      <c r="BK9" s="3"/>
      <c r="BL9" s="52" t="s">
        <v>19</v>
      </c>
      <c r="BM9" s="53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2">
      <c r="A10" s="2"/>
      <c r="B10" s="47" t="str">
        <f>データ!$N$6</f>
        <v>-</v>
      </c>
      <c r="C10" s="47"/>
      <c r="D10" s="47"/>
      <c r="E10" s="47"/>
      <c r="F10" s="47"/>
      <c r="G10" s="47"/>
      <c r="H10" s="47"/>
      <c r="I10" s="47" t="str">
        <f>データ!$O$6</f>
        <v>該当数値なし</v>
      </c>
      <c r="J10" s="47"/>
      <c r="K10" s="47"/>
      <c r="L10" s="47"/>
      <c r="M10" s="47"/>
      <c r="N10" s="47"/>
      <c r="O10" s="47"/>
      <c r="P10" s="47">
        <f>データ!$P$6</f>
        <v>99.04</v>
      </c>
      <c r="Q10" s="47"/>
      <c r="R10" s="47"/>
      <c r="S10" s="47"/>
      <c r="T10" s="47"/>
      <c r="U10" s="47"/>
      <c r="V10" s="47"/>
      <c r="W10" s="51">
        <f>データ!$Q$6</f>
        <v>1760</v>
      </c>
      <c r="X10" s="51"/>
      <c r="Y10" s="51"/>
      <c r="Z10" s="51"/>
      <c r="AA10" s="51"/>
      <c r="AB10" s="51"/>
      <c r="AC10" s="51"/>
      <c r="AD10" s="2"/>
      <c r="AE10" s="2"/>
      <c r="AF10" s="2"/>
      <c r="AG10" s="2"/>
      <c r="AH10" s="2"/>
      <c r="AI10" s="2"/>
      <c r="AJ10" s="2"/>
      <c r="AK10" s="2"/>
      <c r="AL10" s="51">
        <f>データ!$U$6</f>
        <v>2901</v>
      </c>
      <c r="AM10" s="51"/>
      <c r="AN10" s="51"/>
      <c r="AO10" s="51"/>
      <c r="AP10" s="51"/>
      <c r="AQ10" s="51"/>
      <c r="AR10" s="51"/>
      <c r="AS10" s="51"/>
      <c r="AT10" s="47">
        <f>データ!$V$6</f>
        <v>13.58</v>
      </c>
      <c r="AU10" s="47"/>
      <c r="AV10" s="47"/>
      <c r="AW10" s="47"/>
      <c r="AX10" s="47"/>
      <c r="AY10" s="47"/>
      <c r="AZ10" s="47"/>
      <c r="BA10" s="47"/>
      <c r="BB10" s="47">
        <f>データ!$W$6</f>
        <v>213.62</v>
      </c>
      <c r="BC10" s="47"/>
      <c r="BD10" s="47"/>
      <c r="BE10" s="47"/>
      <c r="BF10" s="47"/>
      <c r="BG10" s="47"/>
      <c r="BH10" s="47"/>
      <c r="BI10" s="47"/>
      <c r="BJ10" s="2"/>
      <c r="BK10" s="2"/>
      <c r="BL10" s="54" t="s">
        <v>21</v>
      </c>
      <c r="BM10" s="55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8" t="s">
        <v>23</v>
      </c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</row>
    <row r="14" spans="1:78" ht="13.5" customHeight="1" x14ac:dyDescent="0.2">
      <c r="A14" s="2"/>
      <c r="B14" s="70" t="s">
        <v>24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2"/>
      <c r="BK14" s="2"/>
      <c r="BL14" s="56" t="s">
        <v>25</v>
      </c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8"/>
    </row>
    <row r="15" spans="1:78" ht="13.5" customHeight="1" x14ac:dyDescent="0.2">
      <c r="A15" s="2"/>
      <c r="B15" s="73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5"/>
      <c r="BK15" s="2"/>
      <c r="BL15" s="59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1"/>
    </row>
    <row r="16" spans="1:78" ht="13.5" customHeight="1" x14ac:dyDescent="0.2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2" t="s">
        <v>115</v>
      </c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4"/>
    </row>
    <row r="17" spans="1:78" ht="13.5" customHeight="1" x14ac:dyDescent="0.2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2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4"/>
    </row>
    <row r="18" spans="1:78" ht="13.5" customHeight="1" x14ac:dyDescent="0.2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2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4"/>
    </row>
    <row r="19" spans="1:78" ht="13.5" customHeight="1" x14ac:dyDescent="0.2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2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4"/>
    </row>
    <row r="20" spans="1:78" ht="13.5" customHeight="1" x14ac:dyDescent="0.2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2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4"/>
    </row>
    <row r="21" spans="1:78" ht="13.5" customHeight="1" x14ac:dyDescent="0.2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2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4"/>
    </row>
    <row r="22" spans="1:78" ht="13.5" customHeight="1" x14ac:dyDescent="0.2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2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4"/>
    </row>
    <row r="23" spans="1:78" ht="13.5" customHeight="1" x14ac:dyDescent="0.2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2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4"/>
    </row>
    <row r="24" spans="1:78" ht="13.5" customHeight="1" x14ac:dyDescent="0.2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2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4"/>
    </row>
    <row r="25" spans="1:78" ht="13.5" customHeight="1" x14ac:dyDescent="0.2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2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4"/>
    </row>
    <row r="26" spans="1:78" ht="13.5" customHeight="1" x14ac:dyDescent="0.2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2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4"/>
    </row>
    <row r="27" spans="1:78" ht="13.5" customHeight="1" x14ac:dyDescent="0.2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2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4"/>
    </row>
    <row r="28" spans="1:78" ht="13.5" customHeight="1" x14ac:dyDescent="0.2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2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4"/>
    </row>
    <row r="29" spans="1:78" ht="13.5" customHeight="1" x14ac:dyDescent="0.2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2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4"/>
    </row>
    <row r="30" spans="1:78" ht="13.5" customHeight="1" x14ac:dyDescent="0.2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2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4"/>
    </row>
    <row r="31" spans="1:78" ht="13.5" customHeight="1" x14ac:dyDescent="0.2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2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4"/>
    </row>
    <row r="32" spans="1:78" ht="13.5" customHeight="1" x14ac:dyDescent="0.2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2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4"/>
    </row>
    <row r="33" spans="1:78" ht="13.5" customHeight="1" x14ac:dyDescent="0.2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2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4"/>
    </row>
    <row r="34" spans="1:78" ht="13.5" customHeight="1" x14ac:dyDescent="0.2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62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4"/>
    </row>
    <row r="35" spans="1:78" ht="13.5" customHeight="1" x14ac:dyDescent="0.2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62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4"/>
    </row>
    <row r="36" spans="1:78" ht="13.5" customHeight="1" x14ac:dyDescent="0.2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2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4"/>
    </row>
    <row r="37" spans="1:78" ht="13.5" customHeight="1" x14ac:dyDescent="0.2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2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4"/>
    </row>
    <row r="38" spans="1:78" ht="13.5" customHeight="1" x14ac:dyDescent="0.2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2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4"/>
    </row>
    <row r="39" spans="1:78" ht="13.5" customHeight="1" x14ac:dyDescent="0.2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2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4"/>
    </row>
    <row r="40" spans="1:78" ht="13.5" customHeight="1" x14ac:dyDescent="0.2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2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4"/>
    </row>
    <row r="41" spans="1:78" ht="13.5" customHeight="1" x14ac:dyDescent="0.2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2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4"/>
    </row>
    <row r="42" spans="1:78" ht="13.5" customHeight="1" x14ac:dyDescent="0.2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2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4"/>
    </row>
    <row r="43" spans="1:78" ht="13.5" customHeight="1" x14ac:dyDescent="0.2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2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4"/>
    </row>
    <row r="44" spans="1:78" ht="13.5" customHeight="1" x14ac:dyDescent="0.2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5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7"/>
    </row>
    <row r="45" spans="1:78" ht="13.5" customHeight="1" x14ac:dyDescent="0.2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6" t="s">
        <v>26</v>
      </c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8"/>
    </row>
    <row r="46" spans="1:78" ht="13.5" customHeight="1" x14ac:dyDescent="0.2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9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1"/>
    </row>
    <row r="47" spans="1:78" ht="13.5" customHeight="1" x14ac:dyDescent="0.2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2" t="s">
        <v>113</v>
      </c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4"/>
    </row>
    <row r="48" spans="1:78" ht="13.5" customHeight="1" x14ac:dyDescent="0.2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2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4"/>
    </row>
    <row r="49" spans="1:78" ht="13.5" customHeight="1" x14ac:dyDescent="0.2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2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4"/>
    </row>
    <row r="50" spans="1:78" ht="13.5" customHeight="1" x14ac:dyDescent="0.2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2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4"/>
    </row>
    <row r="51" spans="1:78" ht="13.5" customHeight="1" x14ac:dyDescent="0.2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2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4"/>
    </row>
    <row r="52" spans="1:78" ht="13.5" customHeight="1" x14ac:dyDescent="0.2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2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4"/>
    </row>
    <row r="53" spans="1:78" ht="13.5" customHeight="1" x14ac:dyDescent="0.2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2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4"/>
    </row>
    <row r="54" spans="1:78" ht="13.5" customHeight="1" x14ac:dyDescent="0.2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2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4"/>
    </row>
    <row r="55" spans="1:78" ht="13.5" customHeight="1" x14ac:dyDescent="0.2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2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4"/>
    </row>
    <row r="56" spans="1:78" ht="13.5" customHeight="1" x14ac:dyDescent="0.2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62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4"/>
    </row>
    <row r="57" spans="1:78" ht="13.5" customHeight="1" x14ac:dyDescent="0.2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62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4"/>
    </row>
    <row r="58" spans="1:78" ht="13.5" customHeight="1" x14ac:dyDescent="0.2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62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4"/>
    </row>
    <row r="59" spans="1:78" ht="13.5" customHeight="1" x14ac:dyDescent="0.2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62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4"/>
    </row>
    <row r="60" spans="1:78" ht="13.5" customHeight="1" x14ac:dyDescent="0.2">
      <c r="A60" s="2"/>
      <c r="B60" s="73" t="s">
        <v>27</v>
      </c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74"/>
      <c r="AX60" s="74"/>
      <c r="AY60" s="74"/>
      <c r="AZ60" s="74"/>
      <c r="BA60" s="74"/>
      <c r="BB60" s="74"/>
      <c r="BC60" s="74"/>
      <c r="BD60" s="74"/>
      <c r="BE60" s="74"/>
      <c r="BF60" s="74"/>
      <c r="BG60" s="74"/>
      <c r="BH60" s="74"/>
      <c r="BI60" s="74"/>
      <c r="BJ60" s="75"/>
      <c r="BK60" s="2"/>
      <c r="BL60" s="62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4"/>
    </row>
    <row r="61" spans="1:78" ht="13.5" customHeight="1" x14ac:dyDescent="0.2">
      <c r="A61" s="2"/>
      <c r="B61" s="73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74"/>
      <c r="BG61" s="74"/>
      <c r="BH61" s="74"/>
      <c r="BI61" s="74"/>
      <c r="BJ61" s="75"/>
      <c r="BK61" s="2"/>
      <c r="BL61" s="62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4"/>
    </row>
    <row r="62" spans="1:78" ht="13.5" customHeight="1" x14ac:dyDescent="0.2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2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4"/>
    </row>
    <row r="63" spans="1:78" ht="13.5" customHeight="1" x14ac:dyDescent="0.2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5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7"/>
    </row>
    <row r="64" spans="1:78" ht="13.5" customHeight="1" x14ac:dyDescent="0.2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6" t="s">
        <v>28</v>
      </c>
      <c r="BM64" s="57"/>
      <c r="BN64" s="57"/>
      <c r="BO64" s="57"/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58"/>
    </row>
    <row r="65" spans="1:78" ht="13.5" customHeight="1" x14ac:dyDescent="0.2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9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61"/>
    </row>
    <row r="66" spans="1:78" ht="13.5" customHeight="1" x14ac:dyDescent="0.2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2" t="s">
        <v>114</v>
      </c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4"/>
    </row>
    <row r="67" spans="1:78" ht="13.5" customHeight="1" x14ac:dyDescent="0.2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2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4"/>
    </row>
    <row r="68" spans="1:78" ht="13.5" customHeight="1" x14ac:dyDescent="0.2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2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4"/>
    </row>
    <row r="69" spans="1:78" ht="13.5" customHeight="1" x14ac:dyDescent="0.2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2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4"/>
    </row>
    <row r="70" spans="1:78" ht="13.5" customHeight="1" x14ac:dyDescent="0.2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2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4"/>
    </row>
    <row r="71" spans="1:78" ht="13.5" customHeight="1" x14ac:dyDescent="0.2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2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4"/>
    </row>
    <row r="72" spans="1:78" ht="13.5" customHeight="1" x14ac:dyDescent="0.2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2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4"/>
    </row>
    <row r="73" spans="1:78" ht="13.5" customHeight="1" x14ac:dyDescent="0.2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2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4"/>
    </row>
    <row r="74" spans="1:78" ht="13.5" customHeight="1" x14ac:dyDescent="0.2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2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4"/>
    </row>
    <row r="75" spans="1:78" ht="13.5" customHeight="1" x14ac:dyDescent="0.2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2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4"/>
    </row>
    <row r="76" spans="1:78" ht="13.5" customHeight="1" x14ac:dyDescent="0.2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2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4"/>
    </row>
    <row r="77" spans="1:78" ht="13.5" customHeight="1" x14ac:dyDescent="0.2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2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4"/>
    </row>
    <row r="78" spans="1:78" ht="13.5" customHeight="1" x14ac:dyDescent="0.2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2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4"/>
    </row>
    <row r="79" spans="1:78" ht="13.5" customHeight="1" x14ac:dyDescent="0.2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62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4"/>
    </row>
    <row r="80" spans="1:78" ht="13.5" customHeight="1" x14ac:dyDescent="0.2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62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4"/>
    </row>
    <row r="81" spans="1:78" ht="13.5" customHeight="1" x14ac:dyDescent="0.2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62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4"/>
    </row>
    <row r="82" spans="1:78" ht="13.5" customHeight="1" x14ac:dyDescent="0.2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65"/>
      <c r="BM82" s="66"/>
      <c r="BN82" s="66"/>
      <c r="BO82" s="66"/>
      <c r="BP82" s="66"/>
      <c r="BQ82" s="66"/>
      <c r="BR82" s="66"/>
      <c r="BS82" s="66"/>
      <c r="BT82" s="66"/>
      <c r="BU82" s="66"/>
      <c r="BV82" s="66"/>
      <c r="BW82" s="66"/>
      <c r="BX82" s="66"/>
      <c r="BY82" s="66"/>
      <c r="BZ82" s="67"/>
    </row>
    <row r="83" spans="1:78" x14ac:dyDescent="0.2">
      <c r="C83" s="26"/>
    </row>
    <row r="84" spans="1:78" hidden="1" x14ac:dyDescent="0.2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2">
      <c r="B85" s="27"/>
      <c r="C85" s="27"/>
      <c r="D85" s="27"/>
      <c r="E85" s="27" t="str">
        <f>データ!AH6</f>
        <v>【76.03】</v>
      </c>
      <c r="F85" s="27" t="s">
        <v>41</v>
      </c>
      <c r="G85" s="27" t="s">
        <v>42</v>
      </c>
      <c r="H85" s="27" t="str">
        <f>データ!BO6</f>
        <v>【1,084.05】</v>
      </c>
      <c r="I85" s="27" t="str">
        <f>データ!BZ6</f>
        <v>【53.46】</v>
      </c>
      <c r="J85" s="27" t="str">
        <f>データ!CK6</f>
        <v>【300.47】</v>
      </c>
      <c r="K85" s="27" t="str">
        <f>データ!CV6</f>
        <v>【54.90】</v>
      </c>
      <c r="L85" s="27" t="str">
        <f>データ!DG6</f>
        <v>【73.31】</v>
      </c>
      <c r="M85" s="27" t="s">
        <v>41</v>
      </c>
      <c r="N85" s="27" t="s">
        <v>42</v>
      </c>
      <c r="O85" s="27" t="str">
        <f>データ!EN6</f>
        <v>【0.56】</v>
      </c>
    </row>
  </sheetData>
  <sheetProtection algorithmName="SHA-512" hashValue="pglac7nhHKF4cEJT/nV4aJl6Jckh+5xzVKe/7MCYcURF+n9fMarzrPqFEZKyWys7NDjUiS/PmPzfOes0tXHHXg==" saltValue="Wh91uoSAYNa/AWJrP8D7bw==" spinCount="100000" sheet="1" objects="1" scenarios="1" formatCells="0" formatColumns="0" formatRows="0"/>
  <mergeCells count="44"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N13"/>
  <sheetViews>
    <sheetView showGridLines="0" workbookViewId="0"/>
  </sheetViews>
  <sheetFormatPr defaultRowHeight="13" x14ac:dyDescent="0.2"/>
  <cols>
    <col min="2" max="144" width="11.90625" customWidth="1"/>
  </cols>
  <sheetData>
    <row r="1" spans="1:144" x14ac:dyDescent="0.2">
      <c r="A1" t="s">
        <v>43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2">
      <c r="A2" s="29" t="s">
        <v>44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2">
      <c r="A3" s="29" t="s">
        <v>45</v>
      </c>
      <c r="B3" s="30" t="s">
        <v>46</v>
      </c>
      <c r="C3" s="30" t="s">
        <v>47</v>
      </c>
      <c r="D3" s="30" t="s">
        <v>48</v>
      </c>
      <c r="E3" s="30" t="s">
        <v>49</v>
      </c>
      <c r="F3" s="30" t="s">
        <v>50</v>
      </c>
      <c r="G3" s="30" t="s">
        <v>51</v>
      </c>
      <c r="H3" s="77" t="s">
        <v>52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9"/>
      <c r="X3" s="83" t="s">
        <v>53</v>
      </c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 t="s">
        <v>27</v>
      </c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</row>
    <row r="4" spans="1:144" x14ac:dyDescent="0.2">
      <c r="A4" s="29" t="s">
        <v>54</v>
      </c>
      <c r="B4" s="31"/>
      <c r="C4" s="31"/>
      <c r="D4" s="31"/>
      <c r="E4" s="31"/>
      <c r="F4" s="31"/>
      <c r="G4" s="31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2"/>
      <c r="X4" s="76" t="s">
        <v>55</v>
      </c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 t="s">
        <v>56</v>
      </c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 t="s">
        <v>57</v>
      </c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 t="s">
        <v>58</v>
      </c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 t="s">
        <v>59</v>
      </c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 t="s">
        <v>60</v>
      </c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 t="s">
        <v>61</v>
      </c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 t="s">
        <v>62</v>
      </c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 t="s">
        <v>63</v>
      </c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 t="s">
        <v>64</v>
      </c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 t="s">
        <v>65</v>
      </c>
      <c r="EE4" s="76"/>
      <c r="EF4" s="76"/>
      <c r="EG4" s="76"/>
      <c r="EH4" s="76"/>
      <c r="EI4" s="76"/>
      <c r="EJ4" s="76"/>
      <c r="EK4" s="76"/>
      <c r="EL4" s="76"/>
      <c r="EM4" s="76"/>
      <c r="EN4" s="76"/>
    </row>
    <row r="5" spans="1:144" x14ac:dyDescent="0.2">
      <c r="A5" s="29" t="s">
        <v>66</v>
      </c>
      <c r="B5" s="32"/>
      <c r="C5" s="32"/>
      <c r="D5" s="32"/>
      <c r="E5" s="32"/>
      <c r="F5" s="32"/>
      <c r="G5" s="32"/>
      <c r="H5" s="33" t="s">
        <v>67</v>
      </c>
      <c r="I5" s="33" t="s">
        <v>68</v>
      </c>
      <c r="J5" s="33" t="s">
        <v>69</v>
      </c>
      <c r="K5" s="33" t="s">
        <v>70</v>
      </c>
      <c r="L5" s="33" t="s">
        <v>71</v>
      </c>
      <c r="M5" s="33" t="s">
        <v>72</v>
      </c>
      <c r="N5" s="33" t="s">
        <v>73</v>
      </c>
      <c r="O5" s="33" t="s">
        <v>74</v>
      </c>
      <c r="P5" s="33" t="s">
        <v>75</v>
      </c>
      <c r="Q5" s="33" t="s">
        <v>76</v>
      </c>
      <c r="R5" s="33" t="s">
        <v>77</v>
      </c>
      <c r="S5" s="33" t="s">
        <v>78</v>
      </c>
      <c r="T5" s="33" t="s">
        <v>79</v>
      </c>
      <c r="U5" s="33" t="s">
        <v>80</v>
      </c>
      <c r="V5" s="33" t="s">
        <v>81</v>
      </c>
      <c r="W5" s="33" t="s">
        <v>82</v>
      </c>
      <c r="X5" s="33" t="s">
        <v>83</v>
      </c>
      <c r="Y5" s="33" t="s">
        <v>84</v>
      </c>
      <c r="Z5" s="33" t="s">
        <v>85</v>
      </c>
      <c r="AA5" s="33" t="s">
        <v>86</v>
      </c>
      <c r="AB5" s="33" t="s">
        <v>87</v>
      </c>
      <c r="AC5" s="33" t="s">
        <v>88</v>
      </c>
      <c r="AD5" s="33" t="s">
        <v>89</v>
      </c>
      <c r="AE5" s="33" t="s">
        <v>90</v>
      </c>
      <c r="AF5" s="33" t="s">
        <v>91</v>
      </c>
      <c r="AG5" s="33" t="s">
        <v>92</v>
      </c>
      <c r="AH5" s="33" t="s">
        <v>29</v>
      </c>
      <c r="AI5" s="33" t="s">
        <v>83</v>
      </c>
      <c r="AJ5" s="33" t="s">
        <v>84</v>
      </c>
      <c r="AK5" s="33" t="s">
        <v>85</v>
      </c>
      <c r="AL5" s="33" t="s">
        <v>86</v>
      </c>
      <c r="AM5" s="33" t="s">
        <v>87</v>
      </c>
      <c r="AN5" s="33" t="s">
        <v>88</v>
      </c>
      <c r="AO5" s="33" t="s">
        <v>89</v>
      </c>
      <c r="AP5" s="33" t="s">
        <v>90</v>
      </c>
      <c r="AQ5" s="33" t="s">
        <v>91</v>
      </c>
      <c r="AR5" s="33" t="s">
        <v>92</v>
      </c>
      <c r="AS5" s="33" t="s">
        <v>93</v>
      </c>
      <c r="AT5" s="33" t="s">
        <v>83</v>
      </c>
      <c r="AU5" s="33" t="s">
        <v>84</v>
      </c>
      <c r="AV5" s="33" t="s">
        <v>85</v>
      </c>
      <c r="AW5" s="33" t="s">
        <v>86</v>
      </c>
      <c r="AX5" s="33" t="s">
        <v>87</v>
      </c>
      <c r="AY5" s="33" t="s">
        <v>88</v>
      </c>
      <c r="AZ5" s="33" t="s">
        <v>89</v>
      </c>
      <c r="BA5" s="33" t="s">
        <v>90</v>
      </c>
      <c r="BB5" s="33" t="s">
        <v>91</v>
      </c>
      <c r="BC5" s="33" t="s">
        <v>92</v>
      </c>
      <c r="BD5" s="33" t="s">
        <v>93</v>
      </c>
      <c r="BE5" s="33" t="s">
        <v>83</v>
      </c>
      <c r="BF5" s="33" t="s">
        <v>84</v>
      </c>
      <c r="BG5" s="33" t="s">
        <v>85</v>
      </c>
      <c r="BH5" s="33" t="s">
        <v>86</v>
      </c>
      <c r="BI5" s="33" t="s">
        <v>87</v>
      </c>
      <c r="BJ5" s="33" t="s">
        <v>88</v>
      </c>
      <c r="BK5" s="33" t="s">
        <v>89</v>
      </c>
      <c r="BL5" s="33" t="s">
        <v>90</v>
      </c>
      <c r="BM5" s="33" t="s">
        <v>91</v>
      </c>
      <c r="BN5" s="33" t="s">
        <v>92</v>
      </c>
      <c r="BO5" s="33" t="s">
        <v>93</v>
      </c>
      <c r="BP5" s="33" t="s">
        <v>83</v>
      </c>
      <c r="BQ5" s="33" t="s">
        <v>84</v>
      </c>
      <c r="BR5" s="33" t="s">
        <v>85</v>
      </c>
      <c r="BS5" s="33" t="s">
        <v>86</v>
      </c>
      <c r="BT5" s="33" t="s">
        <v>87</v>
      </c>
      <c r="BU5" s="33" t="s">
        <v>88</v>
      </c>
      <c r="BV5" s="33" t="s">
        <v>89</v>
      </c>
      <c r="BW5" s="33" t="s">
        <v>90</v>
      </c>
      <c r="BX5" s="33" t="s">
        <v>91</v>
      </c>
      <c r="BY5" s="33" t="s">
        <v>92</v>
      </c>
      <c r="BZ5" s="33" t="s">
        <v>93</v>
      </c>
      <c r="CA5" s="33" t="s">
        <v>83</v>
      </c>
      <c r="CB5" s="33" t="s">
        <v>84</v>
      </c>
      <c r="CC5" s="33" t="s">
        <v>85</v>
      </c>
      <c r="CD5" s="33" t="s">
        <v>86</v>
      </c>
      <c r="CE5" s="33" t="s">
        <v>87</v>
      </c>
      <c r="CF5" s="33" t="s">
        <v>88</v>
      </c>
      <c r="CG5" s="33" t="s">
        <v>89</v>
      </c>
      <c r="CH5" s="33" t="s">
        <v>90</v>
      </c>
      <c r="CI5" s="33" t="s">
        <v>91</v>
      </c>
      <c r="CJ5" s="33" t="s">
        <v>92</v>
      </c>
      <c r="CK5" s="33" t="s">
        <v>93</v>
      </c>
      <c r="CL5" s="33" t="s">
        <v>83</v>
      </c>
      <c r="CM5" s="33" t="s">
        <v>84</v>
      </c>
      <c r="CN5" s="33" t="s">
        <v>85</v>
      </c>
      <c r="CO5" s="33" t="s">
        <v>86</v>
      </c>
      <c r="CP5" s="33" t="s">
        <v>87</v>
      </c>
      <c r="CQ5" s="33" t="s">
        <v>88</v>
      </c>
      <c r="CR5" s="33" t="s">
        <v>89</v>
      </c>
      <c r="CS5" s="33" t="s">
        <v>90</v>
      </c>
      <c r="CT5" s="33" t="s">
        <v>91</v>
      </c>
      <c r="CU5" s="33" t="s">
        <v>92</v>
      </c>
      <c r="CV5" s="33" t="s">
        <v>93</v>
      </c>
      <c r="CW5" s="33" t="s">
        <v>83</v>
      </c>
      <c r="CX5" s="33" t="s">
        <v>84</v>
      </c>
      <c r="CY5" s="33" t="s">
        <v>85</v>
      </c>
      <c r="CZ5" s="33" t="s">
        <v>86</v>
      </c>
      <c r="DA5" s="33" t="s">
        <v>87</v>
      </c>
      <c r="DB5" s="33" t="s">
        <v>88</v>
      </c>
      <c r="DC5" s="33" t="s">
        <v>89</v>
      </c>
      <c r="DD5" s="33" t="s">
        <v>90</v>
      </c>
      <c r="DE5" s="33" t="s">
        <v>91</v>
      </c>
      <c r="DF5" s="33" t="s">
        <v>92</v>
      </c>
      <c r="DG5" s="33" t="s">
        <v>93</v>
      </c>
      <c r="DH5" s="33" t="s">
        <v>83</v>
      </c>
      <c r="DI5" s="33" t="s">
        <v>84</v>
      </c>
      <c r="DJ5" s="33" t="s">
        <v>85</v>
      </c>
      <c r="DK5" s="33" t="s">
        <v>86</v>
      </c>
      <c r="DL5" s="33" t="s">
        <v>87</v>
      </c>
      <c r="DM5" s="33" t="s">
        <v>88</v>
      </c>
      <c r="DN5" s="33" t="s">
        <v>89</v>
      </c>
      <c r="DO5" s="33" t="s">
        <v>90</v>
      </c>
      <c r="DP5" s="33" t="s">
        <v>91</v>
      </c>
      <c r="DQ5" s="33" t="s">
        <v>92</v>
      </c>
      <c r="DR5" s="33" t="s">
        <v>93</v>
      </c>
      <c r="DS5" s="33" t="s">
        <v>83</v>
      </c>
      <c r="DT5" s="33" t="s">
        <v>84</v>
      </c>
      <c r="DU5" s="33" t="s">
        <v>85</v>
      </c>
      <c r="DV5" s="33" t="s">
        <v>86</v>
      </c>
      <c r="DW5" s="33" t="s">
        <v>87</v>
      </c>
      <c r="DX5" s="33" t="s">
        <v>88</v>
      </c>
      <c r="DY5" s="33" t="s">
        <v>89</v>
      </c>
      <c r="DZ5" s="33" t="s">
        <v>90</v>
      </c>
      <c r="EA5" s="33" t="s">
        <v>91</v>
      </c>
      <c r="EB5" s="33" t="s">
        <v>92</v>
      </c>
      <c r="EC5" s="33" t="s">
        <v>93</v>
      </c>
      <c r="ED5" s="33" t="s">
        <v>83</v>
      </c>
      <c r="EE5" s="33" t="s">
        <v>84</v>
      </c>
      <c r="EF5" s="33" t="s">
        <v>85</v>
      </c>
      <c r="EG5" s="33" t="s">
        <v>86</v>
      </c>
      <c r="EH5" s="33" t="s">
        <v>87</v>
      </c>
      <c r="EI5" s="33" t="s">
        <v>88</v>
      </c>
      <c r="EJ5" s="33" t="s">
        <v>89</v>
      </c>
      <c r="EK5" s="33" t="s">
        <v>90</v>
      </c>
      <c r="EL5" s="33" t="s">
        <v>91</v>
      </c>
      <c r="EM5" s="33" t="s">
        <v>92</v>
      </c>
      <c r="EN5" s="33" t="s">
        <v>93</v>
      </c>
    </row>
    <row r="6" spans="1:144" s="37" customFormat="1" x14ac:dyDescent="0.2">
      <c r="A6" s="29" t="s">
        <v>94</v>
      </c>
      <c r="B6" s="34">
        <f>B7</f>
        <v>2019</v>
      </c>
      <c r="C6" s="34">
        <f t="shared" ref="C6:W6" si="3">C7</f>
        <v>104299</v>
      </c>
      <c r="D6" s="34">
        <f t="shared" si="3"/>
        <v>47</v>
      </c>
      <c r="E6" s="34">
        <f t="shared" si="3"/>
        <v>1</v>
      </c>
      <c r="F6" s="34">
        <f t="shared" si="3"/>
        <v>0</v>
      </c>
      <c r="G6" s="34">
        <f t="shared" si="3"/>
        <v>0</v>
      </c>
      <c r="H6" s="34" t="str">
        <f t="shared" si="3"/>
        <v>群馬県　東吾妻町</v>
      </c>
      <c r="I6" s="34" t="str">
        <f t="shared" si="3"/>
        <v>法非適用</v>
      </c>
      <c r="J6" s="34" t="str">
        <f t="shared" si="3"/>
        <v>水道事業</v>
      </c>
      <c r="K6" s="34" t="str">
        <f t="shared" si="3"/>
        <v>簡易水道事業</v>
      </c>
      <c r="L6" s="34" t="str">
        <f t="shared" si="3"/>
        <v>D3</v>
      </c>
      <c r="M6" s="34" t="str">
        <f t="shared" si="3"/>
        <v>非設置</v>
      </c>
      <c r="N6" s="35" t="str">
        <f t="shared" si="3"/>
        <v>-</v>
      </c>
      <c r="O6" s="35" t="str">
        <f t="shared" si="3"/>
        <v>該当数値なし</v>
      </c>
      <c r="P6" s="35">
        <f t="shared" si="3"/>
        <v>99.04</v>
      </c>
      <c r="Q6" s="35">
        <f t="shared" si="3"/>
        <v>1760</v>
      </c>
      <c r="R6" s="35">
        <f t="shared" si="3"/>
        <v>13556</v>
      </c>
      <c r="S6" s="35">
        <f t="shared" si="3"/>
        <v>253.91</v>
      </c>
      <c r="T6" s="35">
        <f t="shared" si="3"/>
        <v>53.39</v>
      </c>
      <c r="U6" s="35">
        <f t="shared" si="3"/>
        <v>2901</v>
      </c>
      <c r="V6" s="35">
        <f t="shared" si="3"/>
        <v>13.58</v>
      </c>
      <c r="W6" s="35">
        <f t="shared" si="3"/>
        <v>213.62</v>
      </c>
      <c r="X6" s="36">
        <f>IF(X7="",NA(),X7)</f>
        <v>78.09</v>
      </c>
      <c r="Y6" s="36">
        <f t="shared" ref="Y6:AG6" si="4">IF(Y7="",NA(),Y7)</f>
        <v>77.55</v>
      </c>
      <c r="Z6" s="36">
        <f t="shared" si="4"/>
        <v>74.98</v>
      </c>
      <c r="AA6" s="36">
        <f t="shared" si="4"/>
        <v>71</v>
      </c>
      <c r="AB6" s="36">
        <f t="shared" si="4"/>
        <v>73.260000000000005</v>
      </c>
      <c r="AC6" s="36">
        <f t="shared" si="4"/>
        <v>76.27</v>
      </c>
      <c r="AD6" s="36">
        <f t="shared" si="4"/>
        <v>77.56</v>
      </c>
      <c r="AE6" s="36">
        <f t="shared" si="4"/>
        <v>78.510000000000005</v>
      </c>
      <c r="AF6" s="36">
        <f t="shared" si="4"/>
        <v>77.91</v>
      </c>
      <c r="AG6" s="36">
        <f t="shared" si="4"/>
        <v>79.099999999999994</v>
      </c>
      <c r="AH6" s="35" t="str">
        <f>IF(AH7="","",IF(AH7="-","【-】","【"&amp;SUBSTITUTE(TEXT(AH7,"#,##0.00"),"-","△")&amp;"】"))</f>
        <v>【76.03】</v>
      </c>
      <c r="AI6" s="35" t="e">
        <f>IF(AI7="",NA(),AI7)</f>
        <v>#N/A</v>
      </c>
      <c r="AJ6" s="35" t="e">
        <f t="shared" ref="AJ6:AR6" si="5">IF(AJ7="",NA(),AJ7)</f>
        <v>#N/A</v>
      </c>
      <c r="AK6" s="35" t="e">
        <f t="shared" si="5"/>
        <v>#N/A</v>
      </c>
      <c r="AL6" s="35" t="e">
        <f t="shared" si="5"/>
        <v>#N/A</v>
      </c>
      <c r="AM6" s="35" t="e">
        <f t="shared" si="5"/>
        <v>#N/A</v>
      </c>
      <c r="AN6" s="35" t="e">
        <f t="shared" si="5"/>
        <v>#N/A</v>
      </c>
      <c r="AO6" s="35" t="e">
        <f t="shared" si="5"/>
        <v>#N/A</v>
      </c>
      <c r="AP6" s="35" t="e">
        <f t="shared" si="5"/>
        <v>#N/A</v>
      </c>
      <c r="AQ6" s="35" t="e">
        <f t="shared" si="5"/>
        <v>#N/A</v>
      </c>
      <c r="AR6" s="35" t="e">
        <f t="shared" si="5"/>
        <v>#N/A</v>
      </c>
      <c r="AS6" s="35" t="str">
        <f>IF(AS7="","",IF(AS7="-","【-】","【"&amp;SUBSTITUTE(TEXT(AS7,"#,##0.00"),"-","△")&amp;"】"))</f>
        <v/>
      </c>
      <c r="AT6" s="35" t="e">
        <f>IF(AT7="",NA(),AT7)</f>
        <v>#N/A</v>
      </c>
      <c r="AU6" s="35" t="e">
        <f t="shared" ref="AU6:BC6" si="6">IF(AU7="",NA(),AU7)</f>
        <v>#N/A</v>
      </c>
      <c r="AV6" s="35" t="e">
        <f t="shared" si="6"/>
        <v>#N/A</v>
      </c>
      <c r="AW6" s="35" t="e">
        <f t="shared" si="6"/>
        <v>#N/A</v>
      </c>
      <c r="AX6" s="35" t="e">
        <f t="shared" si="6"/>
        <v>#N/A</v>
      </c>
      <c r="AY6" s="35" t="e">
        <f t="shared" si="6"/>
        <v>#N/A</v>
      </c>
      <c r="AZ6" s="35" t="e">
        <f t="shared" si="6"/>
        <v>#N/A</v>
      </c>
      <c r="BA6" s="35" t="e">
        <f t="shared" si="6"/>
        <v>#N/A</v>
      </c>
      <c r="BB6" s="35" t="e">
        <f t="shared" si="6"/>
        <v>#N/A</v>
      </c>
      <c r="BC6" s="35" t="e">
        <f t="shared" si="6"/>
        <v>#N/A</v>
      </c>
      <c r="BD6" s="35" t="str">
        <f>IF(BD7="","",IF(BD7="-","【-】","【"&amp;SUBSTITUTE(TEXT(BD7,"#,##0.00"),"-","△")&amp;"】"))</f>
        <v/>
      </c>
      <c r="BE6" s="36">
        <f>IF(BE7="",NA(),BE7)</f>
        <v>507.01</v>
      </c>
      <c r="BF6" s="36">
        <f t="shared" ref="BF6:BN6" si="7">IF(BF7="",NA(),BF7)</f>
        <v>539.17999999999995</v>
      </c>
      <c r="BG6" s="36">
        <f t="shared" si="7"/>
        <v>522.80999999999995</v>
      </c>
      <c r="BH6" s="36">
        <f t="shared" si="7"/>
        <v>560.63</v>
      </c>
      <c r="BI6" s="36">
        <f t="shared" si="7"/>
        <v>543.85</v>
      </c>
      <c r="BJ6" s="36">
        <f t="shared" si="7"/>
        <v>1134.67</v>
      </c>
      <c r="BK6" s="36">
        <f t="shared" si="7"/>
        <v>1144.79</v>
      </c>
      <c r="BL6" s="36">
        <f t="shared" si="7"/>
        <v>1061.58</v>
      </c>
      <c r="BM6" s="36">
        <f t="shared" si="7"/>
        <v>1007.7</v>
      </c>
      <c r="BN6" s="36">
        <f t="shared" si="7"/>
        <v>1018.52</v>
      </c>
      <c r="BO6" s="35" t="str">
        <f>IF(BO7="","",IF(BO7="-","【-】","【"&amp;SUBSTITUTE(TEXT(BO7,"#,##0.00"),"-","△")&amp;"】"))</f>
        <v>【1,084.05】</v>
      </c>
      <c r="BP6" s="36">
        <f>IF(BP7="",NA(),BP7)</f>
        <v>76.02</v>
      </c>
      <c r="BQ6" s="36">
        <f t="shared" ref="BQ6:BY6" si="8">IF(BQ7="",NA(),BQ7)</f>
        <v>77.290000000000006</v>
      </c>
      <c r="BR6" s="36">
        <f t="shared" si="8"/>
        <v>71.010000000000005</v>
      </c>
      <c r="BS6" s="36">
        <f t="shared" si="8"/>
        <v>70.489999999999995</v>
      </c>
      <c r="BT6" s="36">
        <f t="shared" si="8"/>
        <v>70.45</v>
      </c>
      <c r="BU6" s="36">
        <f t="shared" si="8"/>
        <v>40.6</v>
      </c>
      <c r="BV6" s="36">
        <f t="shared" si="8"/>
        <v>56.04</v>
      </c>
      <c r="BW6" s="36">
        <f t="shared" si="8"/>
        <v>58.52</v>
      </c>
      <c r="BX6" s="36">
        <f t="shared" si="8"/>
        <v>59.22</v>
      </c>
      <c r="BY6" s="36">
        <f t="shared" si="8"/>
        <v>58.79</v>
      </c>
      <c r="BZ6" s="35" t="str">
        <f>IF(BZ7="","",IF(BZ7="-","【-】","【"&amp;SUBSTITUTE(TEXT(BZ7,"#,##0.00"),"-","△")&amp;"】"))</f>
        <v>【53.46】</v>
      </c>
      <c r="CA6" s="36">
        <f>IF(CA7="",NA(),CA7)</f>
        <v>139.43</v>
      </c>
      <c r="CB6" s="36">
        <f t="shared" ref="CB6:CJ6" si="9">IF(CB7="",NA(),CB7)</f>
        <v>137.44</v>
      </c>
      <c r="CC6" s="36">
        <f t="shared" si="9"/>
        <v>146.53</v>
      </c>
      <c r="CD6" s="36">
        <f t="shared" si="9"/>
        <v>147.76</v>
      </c>
      <c r="CE6" s="36">
        <f t="shared" si="9"/>
        <v>151.72999999999999</v>
      </c>
      <c r="CF6" s="36">
        <f t="shared" si="9"/>
        <v>440.03</v>
      </c>
      <c r="CG6" s="36">
        <f t="shared" si="9"/>
        <v>304.35000000000002</v>
      </c>
      <c r="CH6" s="36">
        <f t="shared" si="9"/>
        <v>296.3</v>
      </c>
      <c r="CI6" s="36">
        <f t="shared" si="9"/>
        <v>292.89999999999998</v>
      </c>
      <c r="CJ6" s="36">
        <f t="shared" si="9"/>
        <v>298.25</v>
      </c>
      <c r="CK6" s="35" t="str">
        <f>IF(CK7="","",IF(CK7="-","【-】","【"&amp;SUBSTITUTE(TEXT(CK7,"#,##0.00"),"-","△")&amp;"】"))</f>
        <v>【300.47】</v>
      </c>
      <c r="CL6" s="36">
        <f>IF(CL7="",NA(),CL7)</f>
        <v>59.26</v>
      </c>
      <c r="CM6" s="36">
        <f t="shared" ref="CM6:CU6" si="10">IF(CM7="",NA(),CM7)</f>
        <v>58.59</v>
      </c>
      <c r="CN6" s="36">
        <f t="shared" si="10"/>
        <v>59.31</v>
      </c>
      <c r="CO6" s="36">
        <f t="shared" si="10"/>
        <v>61.42</v>
      </c>
      <c r="CP6" s="36">
        <f t="shared" si="10"/>
        <v>69.91</v>
      </c>
      <c r="CQ6" s="36">
        <f t="shared" si="10"/>
        <v>57.29</v>
      </c>
      <c r="CR6" s="36">
        <f t="shared" si="10"/>
        <v>55.9</v>
      </c>
      <c r="CS6" s="36">
        <f t="shared" si="10"/>
        <v>57.3</v>
      </c>
      <c r="CT6" s="36">
        <f t="shared" si="10"/>
        <v>56.76</v>
      </c>
      <c r="CU6" s="36">
        <f t="shared" si="10"/>
        <v>56.04</v>
      </c>
      <c r="CV6" s="35" t="str">
        <f>IF(CV7="","",IF(CV7="-","【-】","【"&amp;SUBSTITUTE(TEXT(CV7,"#,##0.00"),"-","△")&amp;"】"))</f>
        <v>【54.90】</v>
      </c>
      <c r="CW6" s="36">
        <f>IF(CW7="",NA(),CW7)</f>
        <v>51.87</v>
      </c>
      <c r="CX6" s="36">
        <f t="shared" ref="CX6:DF6" si="11">IF(CX7="",NA(),CX7)</f>
        <v>52.04</v>
      </c>
      <c r="CY6" s="36">
        <f t="shared" si="11"/>
        <v>52.01</v>
      </c>
      <c r="CZ6" s="36">
        <f t="shared" si="11"/>
        <v>49.4</v>
      </c>
      <c r="DA6" s="36">
        <f t="shared" si="11"/>
        <v>41.79</v>
      </c>
      <c r="DB6" s="36">
        <f t="shared" si="11"/>
        <v>73.69</v>
      </c>
      <c r="DC6" s="36">
        <f t="shared" si="11"/>
        <v>73.28</v>
      </c>
      <c r="DD6" s="36">
        <f t="shared" si="11"/>
        <v>72.42</v>
      </c>
      <c r="DE6" s="36">
        <f t="shared" si="11"/>
        <v>73.069999999999993</v>
      </c>
      <c r="DF6" s="36">
        <f t="shared" si="11"/>
        <v>72.78</v>
      </c>
      <c r="DG6" s="35" t="str">
        <f>IF(DG7="","",IF(DG7="-","【-】","【"&amp;SUBSTITUTE(TEXT(DG7,"#,##0.00"),"-","△")&amp;"】"))</f>
        <v>【73.31】</v>
      </c>
      <c r="DH6" s="35" t="e">
        <f>IF(DH7="",NA(),DH7)</f>
        <v>#N/A</v>
      </c>
      <c r="DI6" s="35" t="e">
        <f t="shared" ref="DI6:DQ6" si="12">IF(DI7="",NA(),DI7)</f>
        <v>#N/A</v>
      </c>
      <c r="DJ6" s="35" t="e">
        <f t="shared" si="12"/>
        <v>#N/A</v>
      </c>
      <c r="DK6" s="35" t="e">
        <f t="shared" si="12"/>
        <v>#N/A</v>
      </c>
      <c r="DL6" s="35" t="e">
        <f t="shared" si="12"/>
        <v>#N/A</v>
      </c>
      <c r="DM6" s="35" t="e">
        <f t="shared" si="12"/>
        <v>#N/A</v>
      </c>
      <c r="DN6" s="35" t="e">
        <f t="shared" si="12"/>
        <v>#N/A</v>
      </c>
      <c r="DO6" s="35" t="e">
        <f t="shared" si="12"/>
        <v>#N/A</v>
      </c>
      <c r="DP6" s="35" t="e">
        <f t="shared" si="12"/>
        <v>#N/A</v>
      </c>
      <c r="DQ6" s="35" t="e">
        <f t="shared" si="12"/>
        <v>#N/A</v>
      </c>
      <c r="DR6" s="35" t="str">
        <f>IF(DR7="","",IF(DR7="-","【-】","【"&amp;SUBSTITUTE(TEXT(DR7,"#,##0.00"),"-","△")&amp;"】"))</f>
        <v/>
      </c>
      <c r="DS6" s="35" t="e">
        <f>IF(DS7="",NA(),DS7)</f>
        <v>#N/A</v>
      </c>
      <c r="DT6" s="35" t="e">
        <f t="shared" ref="DT6:EB6" si="13">IF(DT7="",NA(),DT7)</f>
        <v>#N/A</v>
      </c>
      <c r="DU6" s="35" t="e">
        <f t="shared" si="13"/>
        <v>#N/A</v>
      </c>
      <c r="DV6" s="35" t="e">
        <f t="shared" si="13"/>
        <v>#N/A</v>
      </c>
      <c r="DW6" s="35" t="e">
        <f t="shared" si="13"/>
        <v>#N/A</v>
      </c>
      <c r="DX6" s="35" t="e">
        <f t="shared" si="13"/>
        <v>#N/A</v>
      </c>
      <c r="DY6" s="35" t="e">
        <f t="shared" si="13"/>
        <v>#N/A</v>
      </c>
      <c r="DZ6" s="35" t="e">
        <f t="shared" si="13"/>
        <v>#N/A</v>
      </c>
      <c r="EA6" s="35" t="e">
        <f t="shared" si="13"/>
        <v>#N/A</v>
      </c>
      <c r="EB6" s="35" t="e">
        <f t="shared" si="13"/>
        <v>#N/A</v>
      </c>
      <c r="EC6" s="35" t="str">
        <f>IF(EC7="","",IF(EC7="-","【-】","【"&amp;SUBSTITUTE(TEXT(EC7,"#,##0.00"),"-","△")&amp;"】"))</f>
        <v/>
      </c>
      <c r="ED6" s="36">
        <f>IF(ED7="",NA(),ED7)</f>
        <v>0.31</v>
      </c>
      <c r="EE6" s="36">
        <f t="shared" ref="EE6:EM6" si="14">IF(EE7="",NA(),EE7)</f>
        <v>0.16</v>
      </c>
      <c r="EF6" s="35">
        <f t="shared" si="14"/>
        <v>0</v>
      </c>
      <c r="EG6" s="36">
        <f t="shared" si="14"/>
        <v>0.16</v>
      </c>
      <c r="EH6" s="36">
        <f t="shared" si="14"/>
        <v>0.14000000000000001</v>
      </c>
      <c r="EI6" s="36">
        <f t="shared" si="14"/>
        <v>0.65</v>
      </c>
      <c r="EJ6" s="36">
        <f t="shared" si="14"/>
        <v>0.53</v>
      </c>
      <c r="EK6" s="36">
        <f t="shared" si="14"/>
        <v>0.72</v>
      </c>
      <c r="EL6" s="36">
        <f t="shared" si="14"/>
        <v>0.53</v>
      </c>
      <c r="EM6" s="36">
        <f t="shared" si="14"/>
        <v>0.71</v>
      </c>
      <c r="EN6" s="35" t="str">
        <f>IF(EN7="","",IF(EN7="-","【-】","【"&amp;SUBSTITUTE(TEXT(EN7,"#,##0.00"),"-","△")&amp;"】"))</f>
        <v>【0.56】</v>
      </c>
    </row>
    <row r="7" spans="1:144" s="37" customFormat="1" x14ac:dyDescent="0.2">
      <c r="A7" s="29"/>
      <c r="B7" s="38">
        <v>2019</v>
      </c>
      <c r="C7" s="38">
        <v>104299</v>
      </c>
      <c r="D7" s="38">
        <v>47</v>
      </c>
      <c r="E7" s="38">
        <v>1</v>
      </c>
      <c r="F7" s="38">
        <v>0</v>
      </c>
      <c r="G7" s="38">
        <v>0</v>
      </c>
      <c r="H7" s="38" t="s">
        <v>95</v>
      </c>
      <c r="I7" s="38" t="s">
        <v>96</v>
      </c>
      <c r="J7" s="38" t="s">
        <v>97</v>
      </c>
      <c r="K7" s="38" t="s">
        <v>98</v>
      </c>
      <c r="L7" s="38" t="s">
        <v>99</v>
      </c>
      <c r="M7" s="38" t="s">
        <v>100</v>
      </c>
      <c r="N7" s="39" t="s">
        <v>101</v>
      </c>
      <c r="O7" s="39" t="s">
        <v>102</v>
      </c>
      <c r="P7" s="39">
        <v>99.04</v>
      </c>
      <c r="Q7" s="39">
        <v>1760</v>
      </c>
      <c r="R7" s="39">
        <v>13556</v>
      </c>
      <c r="S7" s="39">
        <v>253.91</v>
      </c>
      <c r="T7" s="39">
        <v>53.39</v>
      </c>
      <c r="U7" s="39">
        <v>2901</v>
      </c>
      <c r="V7" s="39">
        <v>13.58</v>
      </c>
      <c r="W7" s="39">
        <v>213.62</v>
      </c>
      <c r="X7" s="39">
        <v>78.09</v>
      </c>
      <c r="Y7" s="39">
        <v>77.55</v>
      </c>
      <c r="Z7" s="39">
        <v>74.98</v>
      </c>
      <c r="AA7" s="39">
        <v>71</v>
      </c>
      <c r="AB7" s="39">
        <v>73.260000000000005</v>
      </c>
      <c r="AC7" s="39">
        <v>76.27</v>
      </c>
      <c r="AD7" s="39">
        <v>77.56</v>
      </c>
      <c r="AE7" s="39">
        <v>78.510000000000005</v>
      </c>
      <c r="AF7" s="39">
        <v>77.91</v>
      </c>
      <c r="AG7" s="39">
        <v>79.099999999999994</v>
      </c>
      <c r="AH7" s="39">
        <v>76.03</v>
      </c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>
        <v>507.01</v>
      </c>
      <c r="BF7" s="39">
        <v>539.17999999999995</v>
      </c>
      <c r="BG7" s="39">
        <v>522.80999999999995</v>
      </c>
      <c r="BH7" s="39">
        <v>560.63</v>
      </c>
      <c r="BI7" s="39">
        <v>543.85</v>
      </c>
      <c r="BJ7" s="39">
        <v>1134.67</v>
      </c>
      <c r="BK7" s="39">
        <v>1144.79</v>
      </c>
      <c r="BL7" s="39">
        <v>1061.58</v>
      </c>
      <c r="BM7" s="39">
        <v>1007.7</v>
      </c>
      <c r="BN7" s="39">
        <v>1018.52</v>
      </c>
      <c r="BO7" s="39">
        <v>1084.05</v>
      </c>
      <c r="BP7" s="39">
        <v>76.02</v>
      </c>
      <c r="BQ7" s="39">
        <v>77.290000000000006</v>
      </c>
      <c r="BR7" s="39">
        <v>71.010000000000005</v>
      </c>
      <c r="BS7" s="39">
        <v>70.489999999999995</v>
      </c>
      <c r="BT7" s="39">
        <v>70.45</v>
      </c>
      <c r="BU7" s="39">
        <v>40.6</v>
      </c>
      <c r="BV7" s="39">
        <v>56.04</v>
      </c>
      <c r="BW7" s="39">
        <v>58.52</v>
      </c>
      <c r="BX7" s="39">
        <v>59.22</v>
      </c>
      <c r="BY7" s="39">
        <v>58.79</v>
      </c>
      <c r="BZ7" s="39">
        <v>53.46</v>
      </c>
      <c r="CA7" s="39">
        <v>139.43</v>
      </c>
      <c r="CB7" s="39">
        <v>137.44</v>
      </c>
      <c r="CC7" s="39">
        <v>146.53</v>
      </c>
      <c r="CD7" s="39">
        <v>147.76</v>
      </c>
      <c r="CE7" s="39">
        <v>151.72999999999999</v>
      </c>
      <c r="CF7" s="39">
        <v>440.03</v>
      </c>
      <c r="CG7" s="39">
        <v>304.35000000000002</v>
      </c>
      <c r="CH7" s="39">
        <v>296.3</v>
      </c>
      <c r="CI7" s="39">
        <v>292.89999999999998</v>
      </c>
      <c r="CJ7" s="39">
        <v>298.25</v>
      </c>
      <c r="CK7" s="39">
        <v>300.47000000000003</v>
      </c>
      <c r="CL7" s="39">
        <v>59.26</v>
      </c>
      <c r="CM7" s="39">
        <v>58.59</v>
      </c>
      <c r="CN7" s="39">
        <v>59.31</v>
      </c>
      <c r="CO7" s="39">
        <v>61.42</v>
      </c>
      <c r="CP7" s="39">
        <v>69.91</v>
      </c>
      <c r="CQ7" s="39">
        <v>57.29</v>
      </c>
      <c r="CR7" s="39">
        <v>55.9</v>
      </c>
      <c r="CS7" s="39">
        <v>57.3</v>
      </c>
      <c r="CT7" s="39">
        <v>56.76</v>
      </c>
      <c r="CU7" s="39">
        <v>56.04</v>
      </c>
      <c r="CV7" s="39">
        <v>54.9</v>
      </c>
      <c r="CW7" s="39">
        <v>51.87</v>
      </c>
      <c r="CX7" s="39">
        <v>52.04</v>
      </c>
      <c r="CY7" s="39">
        <v>52.01</v>
      </c>
      <c r="CZ7" s="39">
        <v>49.4</v>
      </c>
      <c r="DA7" s="39">
        <v>41.79</v>
      </c>
      <c r="DB7" s="39">
        <v>73.69</v>
      </c>
      <c r="DC7" s="39">
        <v>73.28</v>
      </c>
      <c r="DD7" s="39">
        <v>72.42</v>
      </c>
      <c r="DE7" s="39">
        <v>73.069999999999993</v>
      </c>
      <c r="DF7" s="39">
        <v>72.78</v>
      </c>
      <c r="DG7" s="39">
        <v>73.31</v>
      </c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>
        <v>0.31</v>
      </c>
      <c r="EE7" s="39">
        <v>0.16</v>
      </c>
      <c r="EF7" s="39">
        <v>0</v>
      </c>
      <c r="EG7" s="39">
        <v>0.16</v>
      </c>
      <c r="EH7" s="39">
        <v>0.14000000000000001</v>
      </c>
      <c r="EI7" s="39">
        <v>0.65</v>
      </c>
      <c r="EJ7" s="39">
        <v>0.53</v>
      </c>
      <c r="EK7" s="39">
        <v>0.72</v>
      </c>
      <c r="EL7" s="39">
        <v>0.53</v>
      </c>
      <c r="EM7" s="39">
        <v>0.71</v>
      </c>
      <c r="EN7" s="39">
        <v>0.56000000000000005</v>
      </c>
    </row>
    <row r="8" spans="1:144" x14ac:dyDescent="0.2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</row>
    <row r="9" spans="1:144" x14ac:dyDescent="0.2">
      <c r="A9" s="41"/>
      <c r="B9" s="41" t="s">
        <v>103</v>
      </c>
      <c r="C9" s="41" t="s">
        <v>104</v>
      </c>
      <c r="D9" s="41" t="s">
        <v>105</v>
      </c>
      <c r="E9" s="41" t="s">
        <v>106</v>
      </c>
      <c r="F9" s="41" t="s">
        <v>107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2">
      <c r="A10" s="41" t="s">
        <v>46</v>
      </c>
      <c r="B10" s="42">
        <f t="shared" ref="B10:E10" si="15">DATEVALUE($B7+12-B11&amp;"/1/"&amp;B12)</f>
        <v>46388</v>
      </c>
      <c r="C10" s="42">
        <f t="shared" si="15"/>
        <v>46753</v>
      </c>
      <c r="D10" s="42">
        <f t="shared" si="15"/>
        <v>47119</v>
      </c>
      <c r="E10" s="42">
        <f t="shared" si="15"/>
        <v>47484</v>
      </c>
      <c r="F10" s="43">
        <f>DATEVALUE($B7+12-F11&amp;"/1/"&amp;F12)</f>
        <v>47849</v>
      </c>
    </row>
    <row r="11" spans="1:144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4" x14ac:dyDescent="0.2">
      <c r="B12">
        <v>1</v>
      </c>
      <c r="C12">
        <v>1</v>
      </c>
      <c r="D12">
        <v>1</v>
      </c>
      <c r="E12">
        <v>1</v>
      </c>
      <c r="F12">
        <v>1</v>
      </c>
      <c r="G12" t="s">
        <v>109</v>
      </c>
    </row>
    <row r="13" spans="1:144" x14ac:dyDescent="0.2">
      <c r="B13" t="s">
        <v>110</v>
      </c>
      <c r="C13" t="s">
        <v>110</v>
      </c>
      <c r="D13" t="s">
        <v>110</v>
      </c>
      <c r="E13" t="s">
        <v>110</v>
      </c>
      <c r="F13" t="s">
        <v>111</v>
      </c>
      <c r="G13" t="s">
        <v>112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cp:keywords/>
  <dc:description/>
  <cp:lastModifiedBy> </cp:lastModifiedBy>
  <dcterms:created xsi:type="dcterms:W3CDTF">2020-12-04T02:19:37Z</dcterms:created>
  <dcterms:modified xsi:type="dcterms:W3CDTF">2021-02-12T11:42:13Z</dcterms:modified>
  <cp:category/>
</cp:coreProperties>
</file>