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goto-tetsuya\Desktop\"/>
    </mc:Choice>
  </mc:AlternateContent>
  <xr:revisionPtr revIDLastSave="0" documentId="13_ncr:1_{A8A1A32C-BB4C-4BD4-8C98-CBC715E1B960}" xr6:coauthVersionLast="36" xr6:coauthVersionMax="36" xr10:uidLastSave="{00000000-0000-0000-0000-000000000000}"/>
  <workbookProtection workbookAlgorithmName="SHA-512" workbookHashValue="B6bEVqT2q/uXzZFlfER8z/FmbqAlg0j8gFGJor2ynp4xewi9ynDbgLVmQsMWA4fUQ+QYtZ2CeQGpsf2qaqN4Bg==" workbookSaltValue="MZAWJf+EFBIs0YzIfCLEbQ==" workbookSpinCount="100000" lockStructure="1"/>
  <bookViews>
    <workbookView xWindow="0" yWindow="0" windowWidth="15360" windowHeight="76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L8" i="4"/>
  <c r="AD8" i="4"/>
  <c r="I8" i="4"/>
  <c r="B8" i="4"/>
</calcChain>
</file>

<file path=xl/sharedStrings.xml><?xml version="1.0" encoding="utf-8"?>
<sst xmlns="http://schemas.openxmlformats.org/spreadsheetml/2006/main" count="247" uniqueCount="122">
  <si>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</si>
  <si>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</si>
  <si>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</si>
  <si>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</si>
  <si>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</si>
  <si>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</si>
  <si>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</si>
  <si>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</si>
  <si>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</si>
  <si>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</si>
  <si>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</si>
  <si>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</si>
  <si>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</si>
  <si>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</si>
  <si>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</si>
  <si>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</si>
  <si>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</si>
  <si>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</si>
  <si>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</si>
  <si>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</si>
  <si>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</si>
  <si>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</si>
  <si>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</si>
  <si>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</si>
  <si>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</si>
  <si>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</si>
  <si>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</si>
  <si>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</si>
  <si>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</si>
  <si>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</si>
  <si>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</si>
  <si>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</si>
  <si>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</si>
  <si>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</si>
  <si>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</si>
  <si>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</si>
  <si>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</si>
  <si>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</si>
  <si>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</si>
  <si>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</si>
  <si>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</si>
  <si>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</si>
  <si>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</si>
  <si>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</si>
  <si>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</si>
  <si>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</si>
  <si>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</si>
  <si>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</si>
  <si>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</si>
  <si>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</si>
  <si>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</si>
  <si>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</si>
  <si>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</si>
  <si>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</si>
  <si>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</si>
  <si>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</si>
  <si>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</si>
  <si>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</si>
  <si>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</si>
  <si>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</si>
  <si>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</si>
  <si>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</si>
  <si>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</si>
  <si>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</si>
  <si>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</si>
  <si>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</si>
  <si>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</si>
  <si>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</si>
  <si>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</si>
  <si>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</si>
  <si>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</si>
  <si>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</si>
  <si>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</si>
  <si>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</si>
  <si>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</si>
  <si>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</si>
  <si>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</si>
  <si>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</si>
  <si>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</si>
  <si>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</si>
  <si>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</si>
  <si>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</si>
  <si>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</si>
  <si>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</si>
  <si>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</si>
  <si>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</si>
  <si>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</si>
  <si>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</si>
  <si>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</si>
  <si>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</si>
  <si>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</si>
  <si>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</si>
  <si>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</si>
  <si>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</si>
  <si>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</si>
  <si>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</si>
  <si>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</si>
  <si>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</si>
  <si>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</si>
  <si>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嬬恋村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</si>
  <si>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</si>
  <si>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</si>
  <si>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</si>
  <si>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</si>
  <si>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</si>
  <si>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</si>
  <si>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</si>
  <si>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</si>
  <si>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</si>
  <si>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</si>
  <si>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</si>
  <si>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</si>
  <si>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</si>
  <si>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</si>
  <si>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</si>
  <si>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</si>
  <si>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</si>
  <si>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</si>
  <si>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</si>
  <si>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現在まで収益的収支比率は１００％を超え、前年比率を上回り推移しているが今後、料金収入は横這いか、右肩下がりになり増収の見込みは低いと予想される。また、経費回収率も平均値を上回っているものの前年よりも低率となったため、さらなる回収率の向上に努めなければならない。</t>
    <rPh sb="1" eb="3">
      <t>ゲンザイ</t>
    </rPh>
    <rPh sb="5" eb="8">
      <t>シュウエキテキ</t>
    </rPh>
    <rPh sb="8" eb="10">
      <t>シュウシ</t>
    </rPh>
    <rPh sb="10" eb="12">
      <t>ヒリツ</t>
    </rPh>
    <rPh sb="18" eb="19">
      <t>チョウ</t>
    </rPh>
    <rPh sb="21" eb="23">
      <t>ゼンネン</t>
    </rPh>
    <rPh sb="23" eb="25">
      <t>ヒリツ</t>
    </rPh>
    <rPh sb="26" eb="28">
      <t>ウワマワ</t>
    </rPh>
    <rPh sb="29" eb="31">
      <t>スイイ</t>
    </rPh>
    <rPh sb="36" eb="38">
      <t>コンゴ</t>
    </rPh>
    <rPh sb="39" eb="41">
      <t>リョウキン</t>
    </rPh>
    <rPh sb="41" eb="43">
      <t>シュウニュウ</t>
    </rPh>
    <rPh sb="44" eb="46">
      <t>ヨコバ</t>
    </rPh>
    <rPh sb="49" eb="51">
      <t>ミギカタ</t>
    </rPh>
    <rPh sb="51" eb="52">
      <t>サ</t>
    </rPh>
    <rPh sb="57" eb="59">
      <t>ゾウシュウ</t>
    </rPh>
    <rPh sb="60" eb="62">
      <t>ミコ</t>
    </rPh>
    <rPh sb="64" eb="65">
      <t>ヒク</t>
    </rPh>
    <rPh sb="67" eb="69">
      <t>ヨソウ</t>
    </rPh>
    <rPh sb="76" eb="78">
      <t>ケイヒ</t>
    </rPh>
    <rPh sb="78" eb="80">
      <t>カイシュウ</t>
    </rPh>
    <rPh sb="80" eb="81">
      <t>リツ</t>
    </rPh>
    <rPh sb="82" eb="85">
      <t>ヘイキンチ</t>
    </rPh>
    <rPh sb="86" eb="88">
      <t>ウワマワ</t>
    </rPh>
    <rPh sb="95" eb="97">
      <t>ゼンネン</t>
    </rPh>
    <rPh sb="100" eb="102">
      <t>テイリツ</t>
    </rPh>
    <rPh sb="113" eb="116">
      <t>カイシュウリツ</t>
    </rPh>
    <rPh sb="117" eb="119">
      <t>コウジョウ</t>
    </rPh>
    <rPh sb="120" eb="121">
      <t>ツト</t>
    </rPh>
    <phoneticPr fontId="4"/>
  </si>
  <si>
    <t>　老朽化によるブロワーの修繕件数の増加に加え設置後１０年以上経過した浄化槽本体の修繕件数が増加傾向にある。浄化槽本体修繕の場合、ブロワー修繕よりもコスト高となるため、今後は維持管理のコスト軽減のための検討が必要となる。</t>
    <rPh sb="1" eb="4">
      <t>ロウキュウカ</t>
    </rPh>
    <rPh sb="12" eb="14">
      <t>シュウゼン</t>
    </rPh>
    <rPh sb="14" eb="16">
      <t>ケンスウ</t>
    </rPh>
    <rPh sb="17" eb="19">
      <t>ゾウカ</t>
    </rPh>
    <rPh sb="20" eb="21">
      <t>クワ</t>
    </rPh>
    <rPh sb="22" eb="24">
      <t>セッチ</t>
    </rPh>
    <rPh sb="24" eb="25">
      <t>ゴ</t>
    </rPh>
    <rPh sb="27" eb="28">
      <t>ネン</t>
    </rPh>
    <rPh sb="28" eb="30">
      <t>イジョウ</t>
    </rPh>
    <rPh sb="30" eb="32">
      <t>ケイカ</t>
    </rPh>
    <rPh sb="34" eb="37">
      <t>ジョウカソウ</t>
    </rPh>
    <rPh sb="37" eb="39">
      <t>ホンタイ</t>
    </rPh>
    <rPh sb="40" eb="42">
      <t>シュウゼン</t>
    </rPh>
    <rPh sb="42" eb="44">
      <t>ケンスウ</t>
    </rPh>
    <rPh sb="45" eb="47">
      <t>ゾウカ</t>
    </rPh>
    <rPh sb="47" eb="49">
      <t>ケイコウ</t>
    </rPh>
    <rPh sb="53" eb="56">
      <t>ジョウカソウ</t>
    </rPh>
    <rPh sb="56" eb="58">
      <t>ホンタイ</t>
    </rPh>
    <rPh sb="58" eb="60">
      <t>シュウゼン</t>
    </rPh>
    <rPh sb="61" eb="63">
      <t>バアイ</t>
    </rPh>
    <rPh sb="68" eb="70">
      <t>シュウゼン</t>
    </rPh>
    <rPh sb="76" eb="77">
      <t>タカ</t>
    </rPh>
    <rPh sb="83" eb="85">
      <t>コンゴ</t>
    </rPh>
    <rPh sb="86" eb="88">
      <t>イジ</t>
    </rPh>
    <rPh sb="88" eb="90">
      <t>カンリ</t>
    </rPh>
    <rPh sb="94" eb="96">
      <t>ケイゲン</t>
    </rPh>
    <rPh sb="100" eb="102">
      <t>ケントウ</t>
    </rPh>
    <rPh sb="103" eb="105">
      <t>ヒツヨウ</t>
    </rPh>
    <phoneticPr fontId="4"/>
  </si>
  <si>
    <t>（１）各指標の分析　　　　　　　　　　　　　　①収支比率１００％を超えて推移し前年よりも高い比率となっているが、今後も効率的な運営に努める。　　　　　　　　　　　　　　　　　　　　　④当該値については、一般会計からの繰入により負担している。実際の企業債の起債については低い水準で推移しており投資規模は適切と思われる。　　　　　　　　　　　　　　　　　　　　　⑤平均値よりも高い水準で推移し前年よりも向上しているが、今後の施設老朽化に伴う投資を見据え一層の経費削減に努める。　　　　　　　　　　　　⑥平均値よりも低い水準で推移し前年よりも低下しているが、個々の浄化槽の状況を把握し、より効率的な施設管理が必要である。　　　　　　　　　　⑦平成２９年度まで平均値を下回り低率のまま推移していたが平成３０年度より平均値を上回る利用率で推移しているため今後も利用率の向上に努めたい。　　　　　　　　　　　　　　　　　　　　　⑧合併浄化槽整備を前提としているため水洗化率は１００％となっている。</t>
    <rPh sb="3" eb="4">
      <t>カク</t>
    </rPh>
    <rPh sb="4" eb="6">
      <t>シヒョウ</t>
    </rPh>
    <rPh sb="7" eb="9">
      <t>ブンセキ</t>
    </rPh>
    <rPh sb="24" eb="26">
      <t>シュウシ</t>
    </rPh>
    <rPh sb="26" eb="28">
      <t>ヒリツ</t>
    </rPh>
    <rPh sb="33" eb="34">
      <t>コ</t>
    </rPh>
    <rPh sb="36" eb="38">
      <t>スイイ</t>
    </rPh>
    <rPh sb="39" eb="41">
      <t>ゼンネン</t>
    </rPh>
    <rPh sb="44" eb="45">
      <t>タカ</t>
    </rPh>
    <rPh sb="46" eb="48">
      <t>ヒリツ</t>
    </rPh>
    <rPh sb="56" eb="58">
      <t>コンゴ</t>
    </rPh>
    <rPh sb="59" eb="61">
      <t>コウリツ</t>
    </rPh>
    <rPh sb="61" eb="62">
      <t>テキ</t>
    </rPh>
    <rPh sb="63" eb="65">
      <t>ウンエイ</t>
    </rPh>
    <rPh sb="66" eb="67">
      <t>ツト</t>
    </rPh>
    <rPh sb="120" eb="122">
      <t>ジッサイ</t>
    </rPh>
    <rPh sb="123" eb="126">
      <t>キギョウサイ</t>
    </rPh>
    <rPh sb="127" eb="129">
      <t>キサイ</t>
    </rPh>
    <rPh sb="134" eb="135">
      <t>ヒク</t>
    </rPh>
    <rPh sb="136" eb="138">
      <t>スイジュン</t>
    </rPh>
    <rPh sb="139" eb="141">
      <t>スイイ</t>
    </rPh>
    <rPh sb="145" eb="147">
      <t>トウシ</t>
    </rPh>
    <rPh sb="147" eb="149">
      <t>キボ</t>
    </rPh>
    <rPh sb="150" eb="152">
      <t>テキセツ</t>
    </rPh>
    <rPh sb="153" eb="154">
      <t>オモ</t>
    </rPh>
    <rPh sb="180" eb="183">
      <t>ヘイキンチ</t>
    </rPh>
    <rPh sb="186" eb="187">
      <t>タカ</t>
    </rPh>
    <rPh sb="188" eb="190">
      <t>スイジュン</t>
    </rPh>
    <rPh sb="191" eb="193">
      <t>スイイ</t>
    </rPh>
    <rPh sb="194" eb="196">
      <t>ゼンネン</t>
    </rPh>
    <rPh sb="199" eb="201">
      <t>コウジョウ</t>
    </rPh>
    <rPh sb="207" eb="209">
      <t>コンゴ</t>
    </rPh>
    <rPh sb="210" eb="212">
      <t>シセツ</t>
    </rPh>
    <rPh sb="212" eb="215">
      <t>ロウキュウカ</t>
    </rPh>
    <rPh sb="216" eb="217">
      <t>トモナ</t>
    </rPh>
    <rPh sb="218" eb="220">
      <t>トウシ</t>
    </rPh>
    <rPh sb="221" eb="223">
      <t>ミス</t>
    </rPh>
    <rPh sb="224" eb="226">
      <t>イッソウ</t>
    </rPh>
    <rPh sb="227" eb="229">
      <t>ケイヒ</t>
    </rPh>
    <rPh sb="229" eb="231">
      <t>サクゲン</t>
    </rPh>
    <rPh sb="232" eb="233">
      <t>ツト</t>
    </rPh>
    <rPh sb="249" eb="252">
      <t>ヘイキンチ</t>
    </rPh>
    <rPh sb="255" eb="256">
      <t>ヒク</t>
    </rPh>
    <rPh sb="257" eb="259">
      <t>スイジュン</t>
    </rPh>
    <rPh sb="260" eb="262">
      <t>スイイ</t>
    </rPh>
    <rPh sb="263" eb="265">
      <t>ゼンネン</t>
    </rPh>
    <rPh sb="268" eb="270">
      <t>テイカ</t>
    </rPh>
    <rPh sb="276" eb="278">
      <t>ココ</t>
    </rPh>
    <rPh sb="279" eb="282">
      <t>ジョウカソウ</t>
    </rPh>
    <rPh sb="283" eb="285">
      <t>ジョウキョウ</t>
    </rPh>
    <rPh sb="286" eb="288">
      <t>ハアク</t>
    </rPh>
    <rPh sb="292" eb="295">
      <t>コウリツテキ</t>
    </rPh>
    <rPh sb="296" eb="298">
      <t>シセツ</t>
    </rPh>
    <rPh sb="298" eb="300">
      <t>カンリ</t>
    </rPh>
    <rPh sb="301" eb="303">
      <t>ヒツヨウ</t>
    </rPh>
    <rPh sb="318" eb="320">
      <t>ヘイセイ</t>
    </rPh>
    <rPh sb="322" eb="324">
      <t>ネンド</t>
    </rPh>
    <rPh sb="326" eb="329">
      <t>ヘイキンチ</t>
    </rPh>
    <rPh sb="330" eb="332">
      <t>シタマワ</t>
    </rPh>
    <rPh sb="333" eb="335">
      <t>テイリツ</t>
    </rPh>
    <rPh sb="338" eb="340">
      <t>スイイ</t>
    </rPh>
    <rPh sb="345" eb="347">
      <t>ヘイセイ</t>
    </rPh>
    <rPh sb="349" eb="351">
      <t>ネンド</t>
    </rPh>
    <rPh sb="353" eb="356">
      <t>ヘイキンチ</t>
    </rPh>
    <rPh sb="357" eb="359">
      <t>ウワマワ</t>
    </rPh>
    <rPh sb="360" eb="363">
      <t>リヨウリツ</t>
    </rPh>
    <rPh sb="364" eb="366">
      <t>スイイ</t>
    </rPh>
    <rPh sb="372" eb="374">
      <t>コンゴ</t>
    </rPh>
    <rPh sb="375" eb="378">
      <t>リヨウリツ</t>
    </rPh>
    <rPh sb="379" eb="381">
      <t>コウジョウ</t>
    </rPh>
    <rPh sb="382" eb="383">
      <t>ツト</t>
    </rPh>
    <rPh sb="409" eb="411">
      <t>ガッペイ</t>
    </rPh>
    <rPh sb="411" eb="414">
      <t>ジョウカソウ</t>
    </rPh>
    <rPh sb="414" eb="416">
      <t>セイビ</t>
    </rPh>
    <rPh sb="417" eb="419">
      <t>ゼンテイ</t>
    </rPh>
    <rPh sb="426" eb="429">
      <t>スイセンカ</t>
    </rPh>
    <rPh sb="429" eb="430">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</si>
</sst>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77-4BC5-9B7C-05078CEB0ED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D77-4BC5-9B7C-05078CEB0ED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52.65</c:v>
                </c:pt>
                <c:pt idx="1">
                  <c:v>56.47</c:v>
                </c:pt>
                <c:pt idx="2">
                  <c:v>56.18</c:v>
                </c:pt>
                <c:pt idx="3">
                  <c:v>59.71</c:v>
                </c:pt>
                <c:pt idx="4">
                  <c:v>60.59</c:v>
                </c:pt>
              </c:numCache>
            </c:numRef>
          </c:val>
          <c:extLst>
            <c:ext xmlns:c16="http://schemas.microsoft.com/office/drawing/2014/chart" uri="{C3380CC4-5D6E-409C-BE32-E72D297353CC}">
              <c16:uniqueId val="{00000000-98E5-4A66-8558-FA5F1520ECA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59.64</c:v>
                </c:pt>
              </c:numCache>
            </c:numRef>
          </c:val>
          <c:smooth val="0"/>
          <c:extLst>
            <c:ext xmlns:c16="http://schemas.microsoft.com/office/drawing/2014/chart" uri="{C3380CC4-5D6E-409C-BE32-E72D297353CC}">
              <c16:uniqueId val="{00000001-98E5-4A66-8558-FA5F1520ECA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199-4CD5-ADF9-02A082D87C6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90.63</c:v>
                </c:pt>
              </c:numCache>
            </c:numRef>
          </c:val>
          <c:smooth val="0"/>
          <c:extLst>
            <c:ext xmlns:c16="http://schemas.microsoft.com/office/drawing/2014/chart" uri="{C3380CC4-5D6E-409C-BE32-E72D297353CC}">
              <c16:uniqueId val="{00000001-7199-4CD5-ADF9-02A082D87C6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108.15</c:v>
                </c:pt>
                <c:pt idx="1">
                  <c:v>101.6</c:v>
                </c:pt>
                <c:pt idx="2">
                  <c:v>118.77</c:v>
                </c:pt>
                <c:pt idx="3">
                  <c:v>102.29</c:v>
                </c:pt>
                <c:pt idx="4">
                  <c:v>109.47</c:v>
                </c:pt>
              </c:numCache>
            </c:numRef>
          </c:val>
          <c:extLst>
            <c:ext xmlns:c16="http://schemas.microsoft.com/office/drawing/2014/chart" uri="{C3380CC4-5D6E-409C-BE32-E72D297353CC}">
              <c16:uniqueId val="{00000000-C1EB-42AB-94A9-83E003ACDBD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EB-42AB-94A9-83E003ACDBD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0C-450E-9FAD-61E83250DBC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0C-450E-9FAD-61E83250DBC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5F-466A-A6CB-E3BC062AE21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5F-466A-A6CB-E3BC062AE21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5F-46BA-B740-B80BCA42945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5F-46BA-B740-B80BCA42945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3D-4262-A4F7-8E26A3C6897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3D-4262-A4F7-8E26A3C6897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65-4901-AF39-C31C4C38BD2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270.57</c:v>
                </c:pt>
              </c:numCache>
            </c:numRef>
          </c:val>
          <c:smooth val="0"/>
          <c:extLst>
            <c:ext xmlns:c16="http://schemas.microsoft.com/office/drawing/2014/chart" uri="{C3380CC4-5D6E-409C-BE32-E72D297353CC}">
              <c16:uniqueId val="{00000001-5265-4901-AF39-C31C4C38BD2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91.12</c:v>
                </c:pt>
                <c:pt idx="1">
                  <c:v>76.7</c:v>
                </c:pt>
                <c:pt idx="2">
                  <c:v>93.8</c:v>
                </c:pt>
                <c:pt idx="3">
                  <c:v>89.78</c:v>
                </c:pt>
                <c:pt idx="4">
                  <c:v>81.56</c:v>
                </c:pt>
              </c:numCache>
            </c:numRef>
          </c:val>
          <c:extLst>
            <c:ext xmlns:c16="http://schemas.microsoft.com/office/drawing/2014/chart" uri="{C3380CC4-5D6E-409C-BE32-E72D297353CC}">
              <c16:uniqueId val="{00000000-8C58-4DA7-9804-BF31ED4D91E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62.5</c:v>
                </c:pt>
              </c:numCache>
            </c:numRef>
          </c:val>
          <c:smooth val="0"/>
          <c:extLst>
            <c:ext xmlns:c16="http://schemas.microsoft.com/office/drawing/2014/chart" uri="{C3380CC4-5D6E-409C-BE32-E72D297353CC}">
              <c16:uniqueId val="{00000001-8C58-4DA7-9804-BF31ED4D91E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214.04</c:v>
                </c:pt>
                <c:pt idx="1">
                  <c:v>250.04</c:v>
                </c:pt>
                <c:pt idx="2">
                  <c:v>203.17</c:v>
                </c:pt>
                <c:pt idx="3">
                  <c:v>209.82</c:v>
                </c:pt>
                <c:pt idx="4">
                  <c:v>232.25</c:v>
                </c:pt>
              </c:numCache>
            </c:numRef>
          </c:val>
          <c:extLst>
            <c:ext xmlns:c16="http://schemas.microsoft.com/office/drawing/2014/chart" uri="{C3380CC4-5D6E-409C-BE32-E72D297353CC}">
              <c16:uniqueId val="{00000000-5BEF-42D1-B45D-56E2939EC1A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269.33</c:v>
                </c:pt>
              </c:numCache>
            </c:numRef>
          </c:val>
          <c:smooth val="0"/>
          <c:extLst>
            <c:ext xmlns:c16="http://schemas.microsoft.com/office/drawing/2014/chart" uri="{C3380CC4-5D6E-409C-BE32-E72D297353CC}">
              <c16:uniqueId val="{00000001-5BEF-42D1-B45D-56E2939EC1A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群馬県　嬬恋村</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8" t="str">
        <f>データ!I6</f>
        <v>法非適用</v>
      </c>
      <c r="C8" s="78"/>
      <c r="D8" s="78"/>
      <c r="E8" s="78"/>
      <c r="F8" s="78"/>
      <c r="G8" s="78"/>
      <c r="H8" s="78"/>
      <c r="I8" s="78" t="str">
        <f>データ!J6</f>
        <v>下水道事業</v>
      </c>
      <c r="J8" s="78"/>
      <c r="K8" s="78"/>
      <c r="L8" s="78"/>
      <c r="M8" s="78"/>
      <c r="N8" s="78"/>
      <c r="O8" s="78"/>
      <c r="P8" s="78" t="str">
        <f>データ!K6</f>
        <v>特定地域生活排水処理</v>
      </c>
      <c r="Q8" s="78"/>
      <c r="R8" s="78"/>
      <c r="S8" s="78"/>
      <c r="T8" s="78"/>
      <c r="U8" s="78"/>
      <c r="V8" s="78"/>
      <c r="W8" s="78" t="str">
        <f>データ!L6</f>
        <v>K2</v>
      </c>
      <c r="X8" s="78"/>
      <c r="Y8" s="78"/>
      <c r="Z8" s="78"/>
      <c r="AA8" s="78"/>
      <c r="AB8" s="78"/>
      <c r="AC8" s="78"/>
      <c r="AD8" s="79" t="str">
        <f>データ!$M$6</f>
        <v>非設置</v>
      </c>
      <c r="AE8" s="79"/>
      <c r="AF8" s="79"/>
      <c r="AG8" s="79"/>
      <c r="AH8" s="79"/>
      <c r="AI8" s="79"/>
      <c r="AJ8" s="79"/>
      <c r="AK8" s="3"/>
      <c r="AL8" s="75">
        <f>データ!S6</f>
        <v>9514</v>
      </c>
      <c r="AM8" s="75"/>
      <c r="AN8" s="75"/>
      <c r="AO8" s="75"/>
      <c r="AP8" s="75"/>
      <c r="AQ8" s="75"/>
      <c r="AR8" s="75"/>
      <c r="AS8" s="75"/>
      <c r="AT8" s="74">
        <f>データ!T6</f>
        <v>337.58</v>
      </c>
      <c r="AU8" s="74"/>
      <c r="AV8" s="74"/>
      <c r="AW8" s="74"/>
      <c r="AX8" s="74"/>
      <c r="AY8" s="74"/>
      <c r="AZ8" s="74"/>
      <c r="BA8" s="74"/>
      <c r="BB8" s="74">
        <f>データ!U6</f>
        <v>28.18</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2">
      <c r="A10" s="2"/>
      <c r="B10" s="74" t="str">
        <f>データ!N6</f>
        <v>-</v>
      </c>
      <c r="C10" s="74"/>
      <c r="D10" s="74"/>
      <c r="E10" s="74"/>
      <c r="F10" s="74"/>
      <c r="G10" s="74"/>
      <c r="H10" s="74"/>
      <c r="I10" s="74" t="str">
        <f>データ!O6</f>
        <v>該当数値なし</v>
      </c>
      <c r="J10" s="74"/>
      <c r="K10" s="74"/>
      <c r="L10" s="74"/>
      <c r="M10" s="74"/>
      <c r="N10" s="74"/>
      <c r="O10" s="74"/>
      <c r="P10" s="74">
        <f>データ!P6</f>
        <v>9.19</v>
      </c>
      <c r="Q10" s="74"/>
      <c r="R10" s="74"/>
      <c r="S10" s="74"/>
      <c r="T10" s="74"/>
      <c r="U10" s="74"/>
      <c r="V10" s="74"/>
      <c r="W10" s="74">
        <f>データ!Q6</f>
        <v>100</v>
      </c>
      <c r="X10" s="74"/>
      <c r="Y10" s="74"/>
      <c r="Z10" s="74"/>
      <c r="AA10" s="74"/>
      <c r="AB10" s="74"/>
      <c r="AC10" s="74"/>
      <c r="AD10" s="75">
        <f>データ!R6</f>
        <v>4403</v>
      </c>
      <c r="AE10" s="75"/>
      <c r="AF10" s="75"/>
      <c r="AG10" s="75"/>
      <c r="AH10" s="75"/>
      <c r="AI10" s="75"/>
      <c r="AJ10" s="75"/>
      <c r="AK10" s="2"/>
      <c r="AL10" s="75">
        <f>データ!V6</f>
        <v>875</v>
      </c>
      <c r="AM10" s="75"/>
      <c r="AN10" s="75"/>
      <c r="AO10" s="75"/>
      <c r="AP10" s="75"/>
      <c r="AQ10" s="75"/>
      <c r="AR10" s="75"/>
      <c r="AS10" s="75"/>
      <c r="AT10" s="74">
        <f>データ!W6</f>
        <v>0.15</v>
      </c>
      <c r="AU10" s="74"/>
      <c r="AV10" s="74"/>
      <c r="AW10" s="74"/>
      <c r="AX10" s="74"/>
      <c r="AY10" s="74"/>
      <c r="AZ10" s="74"/>
      <c r="BA10" s="74"/>
      <c r="BB10" s="74">
        <f>データ!X6</f>
        <v>5833.33</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2">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121</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119</v>
      </c>
      <c r="BM66" s="59"/>
      <c r="BN66" s="59"/>
      <c r="BO66" s="59"/>
      <c r="BP66" s="59"/>
      <c r="BQ66" s="59"/>
      <c r="BR66" s="59"/>
      <c r="BS66" s="59"/>
      <c r="BT66" s="59"/>
      <c r="BU66" s="59"/>
      <c r="BV66" s="59"/>
      <c r="BW66" s="59"/>
      <c r="BX66" s="59"/>
      <c r="BY66" s="59"/>
      <c r="BZ66" s="6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45</v>
      </c>
      <c r="O86" s="26" t="str">
        <f>データ!EO6</f>
        <v>【-】</v>
      </c>
    </row>
  </sheetData>
  <sheetProtection algorithmName="SHA-512" hashValue="Qieqrob4kn2qRDEn/DIRrA689QXyl5b7S8fHFt6xbTVNKpdr2guns3TohNy6QUH+hHYjNe71aCv9mTxYwsCgnw==" saltValue="1bjQTQCBJCd7zjNsUUq37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2019</v>
      </c>
      <c r="C6" s="33">
        <f t="shared" ref="C6:X6" si="3">C7</f>
        <v>104256</v>
      </c>
      <c r="D6" s="33">
        <f t="shared" si="3"/>
        <v>47</v>
      </c>
      <c r="E6" s="33">
        <f t="shared" si="3"/>
        <v>18</v>
      </c>
      <c r="F6" s="33">
        <f t="shared" si="3"/>
        <v>0</v>
      </c>
      <c r="G6" s="33">
        <f t="shared" si="3"/>
        <v>0</v>
      </c>
      <c r="H6" s="33" t="str">
        <f t="shared" si="3"/>
        <v>群馬県　嬬恋村</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9.19</v>
      </c>
      <c r="Q6" s="34">
        <f t="shared" si="3"/>
        <v>100</v>
      </c>
      <c r="R6" s="34">
        <f t="shared" si="3"/>
        <v>4403</v>
      </c>
      <c r="S6" s="34">
        <f t="shared" si="3"/>
        <v>9514</v>
      </c>
      <c r="T6" s="34">
        <f t="shared" si="3"/>
        <v>337.58</v>
      </c>
      <c r="U6" s="34">
        <f t="shared" si="3"/>
        <v>28.18</v>
      </c>
      <c r="V6" s="34">
        <f t="shared" si="3"/>
        <v>875</v>
      </c>
      <c r="W6" s="34">
        <f t="shared" si="3"/>
        <v>0.15</v>
      </c>
      <c r="X6" s="34">
        <f t="shared" si="3"/>
        <v>5833.33</v>
      </c>
      <c r="Y6" s="35">
        <f>IF(Y7="",NA(),Y7)</f>
        <v>108.15</v>
      </c>
      <c r="Z6" s="35">
        <f t="shared" ref="Z6:AH6" si="4">IF(Z7="",NA(),Z7)</f>
        <v>101.6</v>
      </c>
      <c r="AA6" s="35">
        <f t="shared" si="4"/>
        <v>118.77</v>
      </c>
      <c r="AB6" s="35">
        <f t="shared" si="4"/>
        <v>102.29</v>
      </c>
      <c r="AC6" s="35">
        <f t="shared" si="4"/>
        <v>109.47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392.19</v>
      </c>
      <c r="BL6" s="35">
        <f t="shared" si="7"/>
        <v>413.5</v>
      </c>
      <c r="BM6" s="35">
        <f t="shared" si="7"/>
        <v>407.42</v>
      </c>
      <c r="BN6" s="35">
        <f t="shared" si="7"/>
        <v>386.46</v>
      </c>
      <c r="BO6" s="35">
        <f t="shared" si="7"/>
        <v>270.57</v>
      </c>
      <c r="BP6" s="34" t="str">
        <f>IF(BP7="","",IF(BP7="-","【-】","【"&amp;SUBSTITUTE(TEXT(BP7,"#,##0.00"),"-","△")&amp;"】"))</f>
        <v>【307.23】</v>
      </c>
      <c r="BQ6" s="35">
        <f>IF(BQ7="",NA(),BQ7)</f>
        <v>91.12</v>
      </c>
      <c r="BR6" s="35">
        <f t="shared" ref="BR6:BZ6" si="8">IF(BR7="",NA(),BR7)</f>
        <v>76.7</v>
      </c>
      <c r="BS6" s="35">
        <f t="shared" si="8"/>
        <v>93.8</v>
      </c>
      <c r="BT6" s="35">
        <f t="shared" si="8"/>
        <v>89.78</v>
      </c>
      <c r="BU6" s="35">
        <f t="shared" si="8"/>
        <v>81.56</v>
      </c>
      <c r="BV6" s="35">
        <f t="shared" si="8"/>
        <v>57.03</v>
      </c>
      <c r="BW6" s="35">
        <f t="shared" si="8"/>
        <v>55.84</v>
      </c>
      <c r="BX6" s="35">
        <f t="shared" si="8"/>
        <v>57.08</v>
      </c>
      <c r="BY6" s="35">
        <f t="shared" si="8"/>
        <v>55.85</v>
      </c>
      <c r="BZ6" s="35">
        <f t="shared" si="8"/>
        <v>62.5</v>
      </c>
      <c r="CA6" s="34" t="str">
        <f>IF(CA7="","",IF(CA7="-","【-】","【"&amp;SUBSTITUTE(TEXT(CA7,"#,##0.00"),"-","△")&amp;"】"))</f>
        <v>【59.98】</v>
      </c>
      <c r="CB6" s="35">
        <f>IF(CB7="",NA(),CB7)</f>
        <v>214.04</v>
      </c>
      <c r="CC6" s="35">
        <f t="shared" ref="CC6:CK6" si="9">IF(CC7="",NA(),CC7)</f>
        <v>250.04</v>
      </c>
      <c r="CD6" s="35">
        <f t="shared" si="9"/>
        <v>203.17</v>
      </c>
      <c r="CE6" s="35">
        <f t="shared" si="9"/>
        <v>209.82</v>
      </c>
      <c r="CF6" s="35">
        <f t="shared" si="9"/>
        <v>232.25</v>
      </c>
      <c r="CG6" s="35">
        <f t="shared" si="9"/>
        <v>283.73</v>
      </c>
      <c r="CH6" s="35">
        <f t="shared" si="9"/>
        <v>287.57</v>
      </c>
      <c r="CI6" s="35">
        <f t="shared" si="9"/>
        <v>286.86</v>
      </c>
      <c r="CJ6" s="35">
        <f t="shared" si="9"/>
        <v>287.91000000000003</v>
      </c>
      <c r="CK6" s="35">
        <f t="shared" si="9"/>
        <v>269.33</v>
      </c>
      <c r="CL6" s="34" t="str">
        <f>IF(CL7="","",IF(CL7="-","【-】","【"&amp;SUBSTITUTE(TEXT(CL7,"#,##0.00"),"-","△")&amp;"】"))</f>
        <v>【272.98】</v>
      </c>
      <c r="CM6" s="35">
        <f>IF(CM7="",NA(),CM7)</f>
        <v>52.65</v>
      </c>
      <c r="CN6" s="35">
        <f t="shared" ref="CN6:CV6" si="10">IF(CN7="",NA(),CN7)</f>
        <v>56.47</v>
      </c>
      <c r="CO6" s="35">
        <f t="shared" si="10"/>
        <v>56.18</v>
      </c>
      <c r="CP6" s="35">
        <f t="shared" si="10"/>
        <v>59.71</v>
      </c>
      <c r="CQ6" s="35">
        <f t="shared" si="10"/>
        <v>60.59</v>
      </c>
      <c r="CR6" s="35">
        <f t="shared" si="10"/>
        <v>58.25</v>
      </c>
      <c r="CS6" s="35">
        <f t="shared" si="10"/>
        <v>61.55</v>
      </c>
      <c r="CT6" s="35">
        <f t="shared" si="10"/>
        <v>57.22</v>
      </c>
      <c r="CU6" s="35">
        <f t="shared" si="10"/>
        <v>54.93</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2019</v>
      </c>
      <c r="C7" s="37">
        <v>104256</v>
      </c>
      <c r="D7" s="37">
        <v>47</v>
      </c>
      <c r="E7" s="37">
        <v>18</v>
      </c>
      <c r="F7" s="37">
        <v>0</v>
      </c>
      <c r="G7" s="37">
        <v>0</v>
      </c>
      <c r="H7" s="37" t="s">
        <v>99</v>
      </c>
      <c r="I7" s="37" t="s">
        <v>100</v>
      </c>
      <c r="J7" s="37" t="s">
        <v>101</v>
      </c>
      <c r="K7" s="37" t="s">
        <v>102</v>
      </c>
      <c r="L7" s="37" t="s">
        <v>103</v>
      </c>
      <c r="M7" s="37" t="s">
        <v>104</v>
      </c>
      <c r="N7" s="38" t="s">
        <v>105</v>
      </c>
      <c r="O7" s="38" t="s">
        <v>106</v>
      </c>
      <c r="P7" s="38">
        <v>9.19</v>
      </c>
      <c r="Q7" s="38">
        <v>100</v>
      </c>
      <c r="R7" s="38">
        <v>4403</v>
      </c>
      <c r="S7" s="38">
        <v>9514</v>
      </c>
      <c r="T7" s="38">
        <v>337.58</v>
      </c>
      <c r="U7" s="38">
        <v>28.18</v>
      </c>
      <c r="V7" s="38">
        <v>875</v>
      </c>
      <c r="W7" s="38">
        <v>0.15</v>
      </c>
      <c r="X7" s="38">
        <v>5833.33</v>
      </c>
      <c r="Y7" s="38">
        <v>108.15</v>
      </c>
      <c r="Z7" s="38">
        <v>101.6</v>
      </c>
      <c r="AA7" s="38">
        <v>118.77</v>
      </c>
      <c r="AB7" s="38">
        <v>102.29</v>
      </c>
      <c r="AC7" s="38">
        <v>109.47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392.19</v>
      </c>
      <c r="BL7" s="38">
        <v>413.5</v>
      </c>
      <c r="BM7" s="38">
        <v>407.42</v>
      </c>
      <c r="BN7" s="38">
        <v>386.46</v>
      </c>
      <c r="BO7" s="38">
        <v>270.57</v>
      </c>
      <c r="BP7" s="38">
        <v>307.23</v>
      </c>
      <c r="BQ7" s="38">
        <v>91.12</v>
      </c>
      <c r="BR7" s="38">
        <v>76.7</v>
      </c>
      <c r="BS7" s="38">
        <v>93.8</v>
      </c>
      <c r="BT7" s="38">
        <v>89.78</v>
      </c>
      <c r="BU7" s="38">
        <v>81.56</v>
      </c>
      <c r="BV7" s="38">
        <v>57.03</v>
      </c>
      <c r="BW7" s="38">
        <v>55.84</v>
      </c>
      <c r="BX7" s="38">
        <v>57.08</v>
      </c>
      <c r="BY7" s="38">
        <v>55.85</v>
      </c>
      <c r="BZ7" s="38">
        <v>62.5</v>
      </c>
      <c r="CA7" s="38">
        <v>59.98</v>
      </c>
      <c r="CB7" s="38">
        <v>214.04</v>
      </c>
      <c r="CC7" s="38">
        <v>250.04</v>
      </c>
      <c r="CD7" s="38">
        <v>203.17</v>
      </c>
      <c r="CE7" s="38">
        <v>209.82</v>
      </c>
      <c r="CF7" s="38">
        <v>232.25</v>
      </c>
      <c r="CG7" s="38">
        <v>283.73</v>
      </c>
      <c r="CH7" s="38">
        <v>287.57</v>
      </c>
      <c r="CI7" s="38">
        <v>286.86</v>
      </c>
      <c r="CJ7" s="38">
        <v>287.91000000000003</v>
      </c>
      <c r="CK7" s="38">
        <v>269.33</v>
      </c>
      <c r="CL7" s="38">
        <v>272.98</v>
      </c>
      <c r="CM7" s="38">
        <v>52.65</v>
      </c>
      <c r="CN7" s="38">
        <v>56.47</v>
      </c>
      <c r="CO7" s="38">
        <v>56.18</v>
      </c>
      <c r="CP7" s="38">
        <v>59.71</v>
      </c>
      <c r="CQ7" s="38">
        <v>60.59</v>
      </c>
      <c r="CR7" s="38">
        <v>58.25</v>
      </c>
      <c r="CS7" s="38">
        <v>61.55</v>
      </c>
      <c r="CT7" s="38">
        <v>57.22</v>
      </c>
      <c r="CU7" s="38">
        <v>54.93</v>
      </c>
      <c r="CV7" s="38">
        <v>59.64</v>
      </c>
      <c r="CW7" s="38">
        <v>58.71</v>
      </c>
      <c r="CX7" s="38">
        <v>100</v>
      </c>
      <c r="CY7" s="38">
        <v>100</v>
      </c>
      <c r="CZ7" s="38">
        <v>100</v>
      </c>
      <c r="DA7" s="38">
        <v>100</v>
      </c>
      <c r="DB7" s="38">
        <v>100</v>
      </c>
      <c r="DC7" s="38">
        <v>68.150000000000006</v>
      </c>
      <c r="DD7" s="38">
        <v>67.489999999999995</v>
      </c>
      <c r="DE7" s="38">
        <v>67.290000000000006</v>
      </c>
      <c r="DF7" s="38">
        <v>65.569999999999993</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112</v>
      </c>
    </row>
    <row r="12" spans="1:145" x14ac:dyDescent="0.2">
      <c r="B12">
        <v>1</v>
      </c>
      <c r="C12">
        <v>1</v>
      </c>
      <c r="D12">
        <v>1</v>
      </c>
      <c r="E12">
        <v>1</v>
      </c>
      <c r="F12">
        <v>1</v>
      </c>
      <c r="G12" t="s">
        <v>113</v>
      </c>
    </row>
    <row r="13" spans="1:145" x14ac:dyDescent="0.2">
      <c r="B13" t="s">
        <v>114</v>
      </c>
      <c r="C13" t="s">
        <v>115</v>
      </c>
      <c r="D13" t="s">
        <v>116</v>
      </c>
      <c r="E13" t="s">
        <v>115</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2021-02-17T02:30:42Z</cp:lastPrinted>
  <dcterms:created xsi:type="dcterms:W3CDTF">2020-12-04T03:16:29Z</dcterms:created>
  <dcterms:modified xsi:type="dcterms:W3CDTF">2021-02-17T02:31:35Z</dcterms:modified>
  <cp:category/>
</cp:coreProperties>
</file>