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3（R2決算）\06 確認済みファイル（HP掲載用）\02_高崎市●□■△\"/>
    </mc:Choice>
  </mc:AlternateContent>
  <xr:revisionPtr revIDLastSave="0" documentId="13_ncr:1_{D07C78AE-A1F5-49EB-8CAF-6B65FE1E1945}" xr6:coauthVersionLast="36" xr6:coauthVersionMax="36" xr10:uidLastSave="{00000000-0000-0000-0000-000000000000}"/>
  <workbookProtection workbookAlgorithmName="SHA-512" workbookHashValue="WMRphoTNyFgS9h+Uq1XKnZwZd0EjNpduMR2uWsOLGRZiAoXonGeH4cqD4jqFBaGF7q96GakLiLoUj41jrD294w==" workbookSaltValue="2myISlXE+LzVc46865VDDQ==" workbookSpinCount="100000" lockStructure="1"/>
  <bookViews>
    <workbookView xWindow="0" yWindow="0" windowWidth="19200" windowHeight="686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AL8" i="4" s="1"/>
  <c r="Q6" i="5"/>
  <c r="P6" i="5"/>
  <c r="P10" i="4" s="1"/>
  <c r="O6" i="5"/>
  <c r="I10" i="4" s="1"/>
  <c r="N6" i="5"/>
  <c r="B10" i="4" s="1"/>
  <c r="M6" i="5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E85" i="4"/>
  <c r="BB10" i="4"/>
  <c r="AT10" i="4"/>
  <c r="AL10" i="4"/>
  <c r="W10" i="4"/>
  <c r="AT8" i="4"/>
  <c r="AD8" i="4"/>
  <c r="W8" i="4"/>
  <c r="P8" i="4"/>
  <c r="B8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<sst xmlns="http://schemas.openxmlformats.org/spreadsheetml/2006/main" count="228" uniqueCount="113">
  <si>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</si>
  <si>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</si>
  <si>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</si>
  <si>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</si>
  <si>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</si>
  <si>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</si>
  <si>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</si>
  <si>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</si>
  <si>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</si>
  <si>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</si>
  <si>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</si>
  <si>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</si>
  <si>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</si>
  <si>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</si>
  <si>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</si>
  <si>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</si>
  <si>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</si>
  <si>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</si>
  <si>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</si>
  <si>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</si>
  <si>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</si>
  <si>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</si>
  <si>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</si>
  <si>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</si>
  <si>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</si>
  <si>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</si>
  <si>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</si>
  <si>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</si>
  <si>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</si>
  <si>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</si>
  <si>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</si>
  <si>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</si>
  <si>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</si>
  <si>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</si>
  <si>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</si>
  <si>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</si>
  <si>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</si>
  <si>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</si>
  <si>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</si>
  <si>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</si>
  <si>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</si>
  <si>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</si>
  <si>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</si>
  <si>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</si>
  <si>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</si>
  <si>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</si>
  <si>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</si>
  <si>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</si>
  <si>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</si>
  <si>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</si>
  <si>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</si>
  <si>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</si>
  <si>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</si>
  <si>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</si>
  <si>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</si>
  <si>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</si>
  <si>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</si>
  <si>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</si>
  <si>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</si>
  <si>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</si>
  <si>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</si>
  <si>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</si>
  <si>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</si>
  <si>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</si>
  <si>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</si>
  <si>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</si>
  <si>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</si>
  <si>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</si>
  <si>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</si>
  <si>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</si>
  <si>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</si>
  <si>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</si>
  <si>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</si>
  <si>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</si>
  <si>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</si>
  <si>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</si>
  <si>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</si>
  <si>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</si>
  <si>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</si>
  <si>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</si>
  <si>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</si>
  <si>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</si>
  <si>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</si>
  <si>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</si>
  <si>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</si>
  <si>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</si>
  <si>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</si>
  <si>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</si>
  <si>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</si>
  <si>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</si>
  <si>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</si>
  <si>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</si>
  <si>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</si>
  <si>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高崎市</t>
  </si>
  <si>
    <t>法適用</t>
  </si>
  <si>
    <t>水道事業</t>
  </si>
  <si>
    <t>末端給水事業</t>
  </si>
  <si>
    <t>A1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</si>
  <si>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</si>
  <si>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</si>
  <si>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</si>
  <si>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</si>
  <si>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</si>
  <si>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</si>
  <si>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</si>
  <si>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</si>
  <si>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</si>
  <si>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</si>
  <si>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</si>
  <si>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</si>
  <si>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全国平均値及び類似団体平均値と比して、「①有形固定資産減価償却率」が高く「②管路経年化率」が低い水準となっているが、両指標ともに数値が年々増加している。そのため、「③管路更新率」の向上と併せて、老朽化した施設の更新を今以上に進めていく必要がある。</t>
    <phoneticPr fontId="4"/>
  </si>
  <si>
    <t xml:space="preserve">「1.経営の健全性・効率性」については、概ね効率的な経営ができていると考えられる。一方で「2.老朽化の状況」においては、施設の老朽化が確実に進行しており、限られた財源の中で、効率的に更新を実施し、災害に強い施設・管路の構築を進めていく必要がある。しかしながら、依然として「④企業債残高対給水収益比率」は類似団体平均を大幅に上回っており、計画的な投資と財政状況のバランスも考慮しなければならない。
　給水需要が減少傾向にある中、将来にわたり健全経営を継続し、本市が掲げる「良質な水道水の安定供給」を達成するためには、中長期的な視野に立った「計画的な投資」と更なる「経営コストの削減」など、これまで以上に「合理性・効率性」が求められる。常に財政状況や財政見通しを点検し、必要に応じて適切な措置を講じることにより、施設・管路の更新にかかる財源を確保する必要がある。
</t>
    <phoneticPr fontId="4"/>
  </si>
  <si>
    <t xml:space="preserve">「①経常収支比率」及び「③流動比率」は共に100％を超えており、望まれる水準を上回っていることから、現時点で経営の健全性は保たれている。
「④企業債残高対給水収益比率」は、企業債残高の減少に伴い継続して減少しているが、類似団体平均と比較すると大幅に上回っているため、計画的な投資と財政状況のバランスに考慮して、企業債残高の更なる低減に努めていく。
「⑤料金回収率」、「⑥給水原価」及び「⑦施設利用率」からは、概ね効率的な経営ができていると考えられるが、更なる収益性の向上のため、漏水対策等により「⑧有収率」の向上に引き続き取り組んでいく必要があ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</si>
</sst>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0.57999999999999996</c:v>
                </c:pt>
                <c:pt idx="2">
                  <c:v>0.48</c:v>
                </c:pt>
                <c:pt idx="3">
                  <c:v>0.59</c:v>
                </c:pt>
                <c:pt idx="4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B-4DD6-97D9-170215A1E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0.73</c:v>
                </c:pt>
                <c:pt idx="1">
                  <c:v>0.74</c:v>
                </c:pt>
                <c:pt idx="2">
                  <c:v>0.75</c:v>
                </c:pt>
                <c:pt idx="3">
                  <c:v>0.73</c:v>
                </c:pt>
                <c:pt idx="4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B-4DD6-97D9-170215A1E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69.23</c:v>
                </c:pt>
                <c:pt idx="1">
                  <c:v>70.25</c:v>
                </c:pt>
                <c:pt idx="2">
                  <c:v>72.930000000000007</c:v>
                </c:pt>
                <c:pt idx="3">
                  <c:v>71.11</c:v>
                </c:pt>
                <c:pt idx="4">
                  <c:v>71.36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0-417B-B40A-E2B4550EC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63.18</c:v>
                </c:pt>
                <c:pt idx="1">
                  <c:v>63.54</c:v>
                </c:pt>
                <c:pt idx="2">
                  <c:v>63.53</c:v>
                </c:pt>
                <c:pt idx="3">
                  <c:v>63.16</c:v>
                </c:pt>
                <c:pt idx="4">
                  <c:v>64.41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0-417B-B40A-E2B4550EC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88.66</c:v>
                </c:pt>
                <c:pt idx="1">
                  <c:v>88.52</c:v>
                </c:pt>
                <c:pt idx="2">
                  <c:v>87.21</c:v>
                </c:pt>
                <c:pt idx="3">
                  <c:v>87.35</c:v>
                </c:pt>
                <c:pt idx="4">
                  <c:v>87.71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9-4727-985E-1879FAB65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91.6</c:v>
                </c:pt>
                <c:pt idx="1">
                  <c:v>91.48</c:v>
                </c:pt>
                <c:pt idx="2">
                  <c:v>91.58</c:v>
                </c:pt>
                <c:pt idx="3">
                  <c:v>91.48</c:v>
                </c:pt>
                <c:pt idx="4">
                  <c:v>91.64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49-4727-985E-1879FAB65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114.44</c:v>
                </c:pt>
                <c:pt idx="1">
                  <c:v>116.47</c:v>
                </c:pt>
                <c:pt idx="2">
                  <c:v>113.19</c:v>
                </c:pt>
                <c:pt idx="3">
                  <c:v>112.22</c:v>
                </c:pt>
                <c:pt idx="4">
                  <c:v>113.51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4605-BD08-BE6D2FEB5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117.25</c:v>
                </c:pt>
                <c:pt idx="1">
                  <c:v>116.77</c:v>
                </c:pt>
                <c:pt idx="2">
                  <c:v>115.41</c:v>
                </c:pt>
                <c:pt idx="3">
                  <c:v>113.57</c:v>
                </c:pt>
                <c:pt idx="4">
                  <c:v>112.59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4-4605-BD08-BE6D2FEB5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49.8</c:v>
                </c:pt>
                <c:pt idx="1">
                  <c:v>50.88</c:v>
                </c:pt>
                <c:pt idx="2">
                  <c:v>51.35</c:v>
                </c:pt>
                <c:pt idx="3">
                  <c:v>52.38</c:v>
                </c:pt>
                <c:pt idx="4">
                  <c:v>53.48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D-436F-8F9C-23332B14C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49.1</c:v>
                </c:pt>
                <c:pt idx="1">
                  <c:v>49.66</c:v>
                </c:pt>
                <c:pt idx="2">
                  <c:v>50.41</c:v>
                </c:pt>
                <c:pt idx="3">
                  <c:v>51.13</c:v>
                </c:pt>
                <c:pt idx="4">
                  <c:v>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4D-436F-8F9C-23332B14C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10.119999999999999</c:v>
                </c:pt>
                <c:pt idx="1">
                  <c:v>12.54</c:v>
                </c:pt>
                <c:pt idx="2">
                  <c:v>15.93</c:v>
                </c:pt>
                <c:pt idx="3">
                  <c:v>18.510000000000002</c:v>
                </c:pt>
                <c:pt idx="4">
                  <c:v>20.54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1-47DC-B737-D5F07EAFC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17.420000000000002</c:v>
                </c:pt>
                <c:pt idx="1">
                  <c:v>18.940000000000001</c:v>
                </c:pt>
                <c:pt idx="2">
                  <c:v>20.36</c:v>
                </c:pt>
                <c:pt idx="3">
                  <c:v>22.41</c:v>
                </c:pt>
                <c:pt idx="4">
                  <c:v>23.68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71-47DC-B737-D5F07EAFC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E-4979-8868-3B8A3F7B9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E-4979-8868-3B8A3F7B9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231.05</c:v>
                </c:pt>
                <c:pt idx="1">
                  <c:v>247.74</c:v>
                </c:pt>
                <c:pt idx="2">
                  <c:v>255.23</c:v>
                </c:pt>
                <c:pt idx="3">
                  <c:v>283.91000000000003</c:v>
                </c:pt>
                <c:pt idx="4">
                  <c:v>298.45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0-45F3-B4D3-BF25DD15F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249.08</c:v>
                </c:pt>
                <c:pt idx="1">
                  <c:v>254.05</c:v>
                </c:pt>
                <c:pt idx="2">
                  <c:v>258.22000000000003</c:v>
                </c:pt>
                <c:pt idx="3">
                  <c:v>250.03</c:v>
                </c:pt>
                <c:pt idx="4">
                  <c:v>239.45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0-45F3-B4D3-BF25DD15F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411.8</c:v>
                </c:pt>
                <c:pt idx="1">
                  <c:v>393.59</c:v>
                </c:pt>
                <c:pt idx="2">
                  <c:v>384.09</c:v>
                </c:pt>
                <c:pt idx="3">
                  <c:v>380.7</c:v>
                </c:pt>
                <c:pt idx="4">
                  <c:v>366.27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8-4CCE-A64B-F0B23B9D1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266.66000000000003</c:v>
                </c:pt>
                <c:pt idx="1">
                  <c:v>258.63</c:v>
                </c:pt>
                <c:pt idx="2">
                  <c:v>255.12</c:v>
                </c:pt>
                <c:pt idx="3">
                  <c:v>254.19</c:v>
                </c:pt>
                <c:pt idx="4">
                  <c:v>259.56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8-4CCE-A64B-F0B23B9D1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107.32</c:v>
                </c:pt>
                <c:pt idx="1">
                  <c:v>110.02</c:v>
                </c:pt>
                <c:pt idx="2">
                  <c:v>106</c:v>
                </c:pt>
                <c:pt idx="3">
                  <c:v>104.49</c:v>
                </c:pt>
                <c:pt idx="4">
                  <c:v>106.22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9-4CF6-BDB0-4DDBE8C92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110.87</c:v>
                </c:pt>
                <c:pt idx="1">
                  <c:v>110.3</c:v>
                </c:pt>
                <c:pt idx="2">
                  <c:v>109.12</c:v>
                </c:pt>
                <c:pt idx="3">
                  <c:v>107.42</c:v>
                </c:pt>
                <c:pt idx="4">
                  <c:v>105.07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79-4CF6-BDB0-4DDBE8C92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122.65</c:v>
                </c:pt>
                <c:pt idx="1">
                  <c:v>120.23</c:v>
                </c:pt>
                <c:pt idx="2">
                  <c:v>124.1</c:v>
                </c:pt>
                <c:pt idx="3">
                  <c:v>125.5</c:v>
                </c:pt>
                <c:pt idx="4">
                  <c:v>122.37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1-4BCA-9ED2-F4080831B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150.54</c:v>
                </c:pt>
                <c:pt idx="1">
                  <c:v>151.85</c:v>
                </c:pt>
                <c:pt idx="2">
                  <c:v>153.88</c:v>
                </c:pt>
                <c:pt idx="3">
                  <c:v>157.19</c:v>
                </c:pt>
                <c:pt idx="4">
                  <c:v>153.71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1-4BCA-9ED2-F4080831B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view="pageBreakPreview" zoomScale="70" zoomScaleNormal="70" zoomScaleSheetLayoutView="7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</row>
    <row r="3" spans="1:78" ht="9.75" customHeight="1" x14ac:dyDescent="0.2">
      <c r="A3" s="2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</row>
    <row r="4" spans="1:78" ht="9.75" customHeight="1" x14ac:dyDescent="0.2">
      <c r="A4" s="2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8" t="str">
        <f>データ!H6</f>
        <v>群馬県　高崎市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9"/>
      <c r="AE6" s="89"/>
      <c r="AF6" s="89"/>
      <c r="AG6" s="89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9" t="s">
        <v>1</v>
      </c>
      <c r="C7" s="80"/>
      <c r="D7" s="80"/>
      <c r="E7" s="80"/>
      <c r="F7" s="80"/>
      <c r="G7" s="80"/>
      <c r="H7" s="80"/>
      <c r="I7" s="79" t="s">
        <v>2</v>
      </c>
      <c r="J7" s="80"/>
      <c r="K7" s="80"/>
      <c r="L7" s="80"/>
      <c r="M7" s="80"/>
      <c r="N7" s="80"/>
      <c r="O7" s="81"/>
      <c r="P7" s="82" t="s">
        <v>3</v>
      </c>
      <c r="Q7" s="82"/>
      <c r="R7" s="82"/>
      <c r="S7" s="82"/>
      <c r="T7" s="82"/>
      <c r="U7" s="82"/>
      <c r="V7" s="82"/>
      <c r="W7" s="82" t="s">
        <v>4</v>
      </c>
      <c r="X7" s="82"/>
      <c r="Y7" s="82"/>
      <c r="Z7" s="82"/>
      <c r="AA7" s="82"/>
      <c r="AB7" s="82"/>
      <c r="AC7" s="82"/>
      <c r="AD7" s="82" t="s">
        <v>5</v>
      </c>
      <c r="AE7" s="82"/>
      <c r="AF7" s="82"/>
      <c r="AG7" s="82"/>
      <c r="AH7" s="82"/>
      <c r="AI7" s="82"/>
      <c r="AJ7" s="82"/>
      <c r="AK7" s="4"/>
      <c r="AL7" s="82" t="s">
        <v>6</v>
      </c>
      <c r="AM7" s="82"/>
      <c r="AN7" s="82"/>
      <c r="AO7" s="82"/>
      <c r="AP7" s="82"/>
      <c r="AQ7" s="82"/>
      <c r="AR7" s="82"/>
      <c r="AS7" s="82"/>
      <c r="AT7" s="79" t="s">
        <v>7</v>
      </c>
      <c r="AU7" s="80"/>
      <c r="AV7" s="80"/>
      <c r="AW7" s="80"/>
      <c r="AX7" s="80"/>
      <c r="AY7" s="80"/>
      <c r="AZ7" s="80"/>
      <c r="BA7" s="80"/>
      <c r="BB7" s="82" t="s">
        <v>8</v>
      </c>
      <c r="BC7" s="82"/>
      <c r="BD7" s="82"/>
      <c r="BE7" s="82"/>
      <c r="BF7" s="82"/>
      <c r="BG7" s="82"/>
      <c r="BH7" s="82"/>
      <c r="BI7" s="82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83" t="str">
        <f>データ!$I$6</f>
        <v>法適用</v>
      </c>
      <c r="C8" s="84"/>
      <c r="D8" s="84"/>
      <c r="E8" s="84"/>
      <c r="F8" s="84"/>
      <c r="G8" s="84"/>
      <c r="H8" s="84"/>
      <c r="I8" s="83" t="str">
        <f>データ!$J$6</f>
        <v>水道事業</v>
      </c>
      <c r="J8" s="84"/>
      <c r="K8" s="84"/>
      <c r="L8" s="84"/>
      <c r="M8" s="84"/>
      <c r="N8" s="84"/>
      <c r="O8" s="85"/>
      <c r="P8" s="86" t="str">
        <f>データ!$K$6</f>
        <v>末端給水事業</v>
      </c>
      <c r="Q8" s="86"/>
      <c r="R8" s="86"/>
      <c r="S8" s="86"/>
      <c r="T8" s="86"/>
      <c r="U8" s="86"/>
      <c r="V8" s="86"/>
      <c r="W8" s="86" t="str">
        <f>データ!$L$6</f>
        <v>A1</v>
      </c>
      <c r="X8" s="86"/>
      <c r="Y8" s="86"/>
      <c r="Z8" s="86"/>
      <c r="AA8" s="86"/>
      <c r="AB8" s="86"/>
      <c r="AC8" s="86"/>
      <c r="AD8" s="86" t="str">
        <f>データ!$M$6</f>
        <v>自治体職員</v>
      </c>
      <c r="AE8" s="86"/>
      <c r="AF8" s="86"/>
      <c r="AG8" s="86"/>
      <c r="AH8" s="86"/>
      <c r="AI8" s="86"/>
      <c r="AJ8" s="86"/>
      <c r="AK8" s="4"/>
      <c r="AL8" s="74">
        <f>データ!$R$6</f>
        <v>372189</v>
      </c>
      <c r="AM8" s="74"/>
      <c r="AN8" s="74"/>
      <c r="AO8" s="74"/>
      <c r="AP8" s="74"/>
      <c r="AQ8" s="74"/>
      <c r="AR8" s="74"/>
      <c r="AS8" s="74"/>
      <c r="AT8" s="70">
        <f>データ!$S$6</f>
        <v>459.16</v>
      </c>
      <c r="AU8" s="71"/>
      <c r="AV8" s="71"/>
      <c r="AW8" s="71"/>
      <c r="AX8" s="71"/>
      <c r="AY8" s="71"/>
      <c r="AZ8" s="71"/>
      <c r="BA8" s="71"/>
      <c r="BB8" s="73">
        <f>データ!$T$6</f>
        <v>810.59</v>
      </c>
      <c r="BC8" s="73"/>
      <c r="BD8" s="73"/>
      <c r="BE8" s="73"/>
      <c r="BF8" s="73"/>
      <c r="BG8" s="73"/>
      <c r="BH8" s="73"/>
      <c r="BI8" s="73"/>
      <c r="BJ8" s="3"/>
      <c r="BK8" s="3"/>
      <c r="BL8" s="77" t="s">
        <v>10</v>
      </c>
      <c r="BM8" s="7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79" t="s">
        <v>12</v>
      </c>
      <c r="C9" s="80"/>
      <c r="D9" s="80"/>
      <c r="E9" s="80"/>
      <c r="F9" s="80"/>
      <c r="G9" s="80"/>
      <c r="H9" s="80"/>
      <c r="I9" s="79" t="s">
        <v>13</v>
      </c>
      <c r="J9" s="80"/>
      <c r="K9" s="80"/>
      <c r="L9" s="80"/>
      <c r="M9" s="80"/>
      <c r="N9" s="80"/>
      <c r="O9" s="81"/>
      <c r="P9" s="82" t="s">
        <v>14</v>
      </c>
      <c r="Q9" s="82"/>
      <c r="R9" s="82"/>
      <c r="S9" s="82"/>
      <c r="T9" s="82"/>
      <c r="U9" s="82"/>
      <c r="V9" s="82"/>
      <c r="W9" s="82" t="s">
        <v>15</v>
      </c>
      <c r="X9" s="82"/>
      <c r="Y9" s="82"/>
      <c r="Z9" s="82"/>
      <c r="AA9" s="82"/>
      <c r="AB9" s="82"/>
      <c r="AC9" s="82"/>
      <c r="AD9" s="2"/>
      <c r="AE9" s="2"/>
      <c r="AF9" s="2"/>
      <c r="AG9" s="2"/>
      <c r="AH9" s="4"/>
      <c r="AI9" s="4"/>
      <c r="AJ9" s="4"/>
      <c r="AK9" s="4"/>
      <c r="AL9" s="82" t="s">
        <v>16</v>
      </c>
      <c r="AM9" s="82"/>
      <c r="AN9" s="82"/>
      <c r="AO9" s="82"/>
      <c r="AP9" s="82"/>
      <c r="AQ9" s="82"/>
      <c r="AR9" s="82"/>
      <c r="AS9" s="82"/>
      <c r="AT9" s="79" t="s">
        <v>17</v>
      </c>
      <c r="AU9" s="80"/>
      <c r="AV9" s="80"/>
      <c r="AW9" s="80"/>
      <c r="AX9" s="80"/>
      <c r="AY9" s="80"/>
      <c r="AZ9" s="80"/>
      <c r="BA9" s="80"/>
      <c r="BB9" s="82" t="s">
        <v>18</v>
      </c>
      <c r="BC9" s="82"/>
      <c r="BD9" s="82"/>
      <c r="BE9" s="82"/>
      <c r="BF9" s="82"/>
      <c r="BG9" s="82"/>
      <c r="BH9" s="82"/>
      <c r="BI9" s="82"/>
      <c r="BJ9" s="3"/>
      <c r="BK9" s="3"/>
      <c r="BL9" s="68" t="s">
        <v>19</v>
      </c>
      <c r="BM9" s="69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70" t="str">
        <f>データ!$N$6</f>
        <v>-</v>
      </c>
      <c r="C10" s="71"/>
      <c r="D10" s="71"/>
      <c r="E10" s="71"/>
      <c r="F10" s="71"/>
      <c r="G10" s="71"/>
      <c r="H10" s="71"/>
      <c r="I10" s="70">
        <f>データ!$O$6</f>
        <v>66.52</v>
      </c>
      <c r="J10" s="71"/>
      <c r="K10" s="71"/>
      <c r="L10" s="71"/>
      <c r="M10" s="71"/>
      <c r="N10" s="71"/>
      <c r="O10" s="72"/>
      <c r="P10" s="73">
        <f>データ!$P$6</f>
        <v>99.66</v>
      </c>
      <c r="Q10" s="73"/>
      <c r="R10" s="73"/>
      <c r="S10" s="73"/>
      <c r="T10" s="73"/>
      <c r="U10" s="73"/>
      <c r="V10" s="73"/>
      <c r="W10" s="74">
        <f>データ!$Q$6</f>
        <v>2330</v>
      </c>
      <c r="X10" s="74"/>
      <c r="Y10" s="74"/>
      <c r="Z10" s="74"/>
      <c r="AA10" s="74"/>
      <c r="AB10" s="74"/>
      <c r="AC10" s="74"/>
      <c r="AD10" s="2"/>
      <c r="AE10" s="2"/>
      <c r="AF10" s="2"/>
      <c r="AG10" s="2"/>
      <c r="AH10" s="4"/>
      <c r="AI10" s="4"/>
      <c r="AJ10" s="4"/>
      <c r="AK10" s="4"/>
      <c r="AL10" s="74">
        <f>データ!$U$6</f>
        <v>370328</v>
      </c>
      <c r="AM10" s="74"/>
      <c r="AN10" s="74"/>
      <c r="AO10" s="74"/>
      <c r="AP10" s="74"/>
      <c r="AQ10" s="74"/>
      <c r="AR10" s="74"/>
      <c r="AS10" s="74"/>
      <c r="AT10" s="70">
        <f>データ!$V$6</f>
        <v>248.82</v>
      </c>
      <c r="AU10" s="71"/>
      <c r="AV10" s="71"/>
      <c r="AW10" s="71"/>
      <c r="AX10" s="71"/>
      <c r="AY10" s="71"/>
      <c r="AZ10" s="71"/>
      <c r="BA10" s="71"/>
      <c r="BB10" s="73">
        <f>データ!$W$6</f>
        <v>1488.34</v>
      </c>
      <c r="BC10" s="73"/>
      <c r="BD10" s="73"/>
      <c r="BE10" s="73"/>
      <c r="BF10" s="73"/>
      <c r="BG10" s="73"/>
      <c r="BH10" s="73"/>
      <c r="BI10" s="73"/>
      <c r="BJ10" s="2"/>
      <c r="BK10" s="2"/>
      <c r="BL10" s="75" t="s">
        <v>21</v>
      </c>
      <c r="BM10" s="7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65" t="s">
        <v>112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65" t="s">
        <v>110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111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BwJ0BzgetLHTkizEFWP9taTRJidcWmDlNRS2A3vWZzozaLVQXJH6IFzaX4KjEpqiPBcvsjfV+tk4242RKvet1Q==" saltValue="uDIptyVKd+MWihsLWLcPD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1" t="s">
        <v>50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97" t="s">
        <v>51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 t="s">
        <v>52</v>
      </c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0" t="s">
        <v>54</v>
      </c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 t="s">
        <v>55</v>
      </c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 t="s">
        <v>56</v>
      </c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 t="s">
        <v>57</v>
      </c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 t="s">
        <v>58</v>
      </c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 t="s">
        <v>59</v>
      </c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 t="s">
        <v>60</v>
      </c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 t="s">
        <v>61</v>
      </c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 t="s">
        <v>62</v>
      </c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 t="s">
        <v>63</v>
      </c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 t="s">
        <v>64</v>
      </c>
      <c r="EE4" s="90"/>
      <c r="EF4" s="90"/>
      <c r="EG4" s="90"/>
      <c r="EH4" s="90"/>
      <c r="EI4" s="90"/>
      <c r="EJ4" s="90"/>
      <c r="EK4" s="90"/>
      <c r="EL4" s="90"/>
      <c r="EM4" s="90"/>
      <c r="EN4" s="90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2020</v>
      </c>
      <c r="C6" s="34">
        <f t="shared" ref="C6:W6" si="3">C7</f>
        <v>102024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群馬県　高崎市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A1</v>
      </c>
      <c r="M6" s="34" t="str">
        <f t="shared" si="3"/>
        <v>自治体職員</v>
      </c>
      <c r="N6" s="35" t="str">
        <f t="shared" si="3"/>
        <v>-</v>
      </c>
      <c r="O6" s="35">
        <f t="shared" si="3"/>
        <v>66.52</v>
      </c>
      <c r="P6" s="35">
        <f t="shared" si="3"/>
        <v>99.66</v>
      </c>
      <c r="Q6" s="35">
        <f t="shared" si="3"/>
        <v>2330</v>
      </c>
      <c r="R6" s="35">
        <f t="shared" si="3"/>
        <v>372189</v>
      </c>
      <c r="S6" s="35">
        <f t="shared" si="3"/>
        <v>459.16</v>
      </c>
      <c r="T6" s="35">
        <f t="shared" si="3"/>
        <v>810.59</v>
      </c>
      <c r="U6" s="35">
        <f t="shared" si="3"/>
        <v>370328</v>
      </c>
      <c r="V6" s="35">
        <f t="shared" si="3"/>
        <v>248.82</v>
      </c>
      <c r="W6" s="35">
        <f t="shared" si="3"/>
        <v>1488.34</v>
      </c>
      <c r="X6" s="36">
        <f>IF(X7="",NA(),X7)</f>
        <v>114.44</v>
      </c>
      <c r="Y6" s="36">
        <f t="shared" ref="Y6:AG6" si="4">IF(Y7="",NA(),Y7)</f>
        <v>116.47</v>
      </c>
      <c r="Z6" s="36">
        <f t="shared" si="4"/>
        <v>113.19</v>
      </c>
      <c r="AA6" s="36">
        <f t="shared" si="4"/>
        <v>112.22</v>
      </c>
      <c r="AB6" s="36">
        <f t="shared" si="4"/>
        <v>113.51</v>
      </c>
      <c r="AC6" s="36">
        <f t="shared" si="4"/>
        <v>117.25</v>
      </c>
      <c r="AD6" s="36">
        <f t="shared" si="4"/>
        <v>116.77</v>
      </c>
      <c r="AE6" s="36">
        <f t="shared" si="4"/>
        <v>115.41</v>
      </c>
      <c r="AF6" s="36">
        <f t="shared" si="4"/>
        <v>113.57</v>
      </c>
      <c r="AG6" s="36">
        <f t="shared" si="4"/>
        <v>112.59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5">
        <f t="shared" si="5"/>
        <v>0</v>
      </c>
      <c r="AP6" s="35">
        <f t="shared" si="5"/>
        <v>0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【1.15】</v>
      </c>
      <c r="AT6" s="36">
        <f>IF(AT7="",NA(),AT7)</f>
        <v>231.05</v>
      </c>
      <c r="AU6" s="36">
        <f t="shared" ref="AU6:BC6" si="6">IF(AU7="",NA(),AU7)</f>
        <v>247.74</v>
      </c>
      <c r="AV6" s="36">
        <f t="shared" si="6"/>
        <v>255.23</v>
      </c>
      <c r="AW6" s="36">
        <f t="shared" si="6"/>
        <v>283.91000000000003</v>
      </c>
      <c r="AX6" s="36">
        <f t="shared" si="6"/>
        <v>298.45</v>
      </c>
      <c r="AY6" s="36">
        <f t="shared" si="6"/>
        <v>249.08</v>
      </c>
      <c r="AZ6" s="36">
        <f t="shared" si="6"/>
        <v>254.05</v>
      </c>
      <c r="BA6" s="36">
        <f t="shared" si="6"/>
        <v>258.22000000000003</v>
      </c>
      <c r="BB6" s="36">
        <f t="shared" si="6"/>
        <v>250.03</v>
      </c>
      <c r="BC6" s="36">
        <f t="shared" si="6"/>
        <v>239.45</v>
      </c>
      <c r="BD6" s="35" t="str">
        <f>IF(BD7="","",IF(BD7="-","【-】","【"&amp;SUBSTITUTE(TEXT(BD7,"#,##0.00"),"-","△")&amp;"】"))</f>
        <v>【260.31】</v>
      </c>
      <c r="BE6" s="36">
        <f>IF(BE7="",NA(),BE7)</f>
        <v>411.8</v>
      </c>
      <c r="BF6" s="36">
        <f t="shared" ref="BF6:BN6" si="7">IF(BF7="",NA(),BF7)</f>
        <v>393.59</v>
      </c>
      <c r="BG6" s="36">
        <f t="shared" si="7"/>
        <v>384.09</v>
      </c>
      <c r="BH6" s="36">
        <f t="shared" si="7"/>
        <v>380.7</v>
      </c>
      <c r="BI6" s="36">
        <f t="shared" si="7"/>
        <v>366.27</v>
      </c>
      <c r="BJ6" s="36">
        <f t="shared" si="7"/>
        <v>266.66000000000003</v>
      </c>
      <c r="BK6" s="36">
        <f t="shared" si="7"/>
        <v>258.63</v>
      </c>
      <c r="BL6" s="36">
        <f t="shared" si="7"/>
        <v>255.12</v>
      </c>
      <c r="BM6" s="36">
        <f t="shared" si="7"/>
        <v>254.19</v>
      </c>
      <c r="BN6" s="36">
        <f t="shared" si="7"/>
        <v>259.56</v>
      </c>
      <c r="BO6" s="35" t="str">
        <f>IF(BO7="","",IF(BO7="-","【-】","【"&amp;SUBSTITUTE(TEXT(BO7,"#,##0.00"),"-","△")&amp;"】"))</f>
        <v>【275.67】</v>
      </c>
      <c r="BP6" s="36">
        <f>IF(BP7="",NA(),BP7)</f>
        <v>107.32</v>
      </c>
      <c r="BQ6" s="36">
        <f t="shared" ref="BQ6:BY6" si="8">IF(BQ7="",NA(),BQ7)</f>
        <v>110.02</v>
      </c>
      <c r="BR6" s="36">
        <f t="shared" si="8"/>
        <v>106</v>
      </c>
      <c r="BS6" s="36">
        <f t="shared" si="8"/>
        <v>104.49</v>
      </c>
      <c r="BT6" s="36">
        <f t="shared" si="8"/>
        <v>106.22</v>
      </c>
      <c r="BU6" s="36">
        <f t="shared" si="8"/>
        <v>110.87</v>
      </c>
      <c r="BV6" s="36">
        <f t="shared" si="8"/>
        <v>110.3</v>
      </c>
      <c r="BW6" s="36">
        <f t="shared" si="8"/>
        <v>109.12</v>
      </c>
      <c r="BX6" s="36">
        <f t="shared" si="8"/>
        <v>107.42</v>
      </c>
      <c r="BY6" s="36">
        <f t="shared" si="8"/>
        <v>105.07</v>
      </c>
      <c r="BZ6" s="35" t="str">
        <f>IF(BZ7="","",IF(BZ7="-","【-】","【"&amp;SUBSTITUTE(TEXT(BZ7,"#,##0.00"),"-","△")&amp;"】"))</f>
        <v>【100.05】</v>
      </c>
      <c r="CA6" s="36">
        <f>IF(CA7="",NA(),CA7)</f>
        <v>122.65</v>
      </c>
      <c r="CB6" s="36">
        <f t="shared" ref="CB6:CJ6" si="9">IF(CB7="",NA(),CB7)</f>
        <v>120.23</v>
      </c>
      <c r="CC6" s="36">
        <f t="shared" si="9"/>
        <v>124.1</v>
      </c>
      <c r="CD6" s="36">
        <f t="shared" si="9"/>
        <v>125.5</v>
      </c>
      <c r="CE6" s="36">
        <f t="shared" si="9"/>
        <v>122.37</v>
      </c>
      <c r="CF6" s="36">
        <f t="shared" si="9"/>
        <v>150.54</v>
      </c>
      <c r="CG6" s="36">
        <f t="shared" si="9"/>
        <v>151.85</v>
      </c>
      <c r="CH6" s="36">
        <f t="shared" si="9"/>
        <v>153.88</v>
      </c>
      <c r="CI6" s="36">
        <f t="shared" si="9"/>
        <v>157.19</v>
      </c>
      <c r="CJ6" s="36">
        <f t="shared" si="9"/>
        <v>153.71</v>
      </c>
      <c r="CK6" s="35" t="str">
        <f>IF(CK7="","",IF(CK7="-","【-】","【"&amp;SUBSTITUTE(TEXT(CK7,"#,##0.00"),"-","△")&amp;"】"))</f>
        <v>【166.40】</v>
      </c>
      <c r="CL6" s="36">
        <f>IF(CL7="",NA(),CL7)</f>
        <v>69.23</v>
      </c>
      <c r="CM6" s="36">
        <f t="shared" ref="CM6:CU6" si="10">IF(CM7="",NA(),CM7)</f>
        <v>70.25</v>
      </c>
      <c r="CN6" s="36">
        <f t="shared" si="10"/>
        <v>72.930000000000007</v>
      </c>
      <c r="CO6" s="36">
        <f t="shared" si="10"/>
        <v>71.11</v>
      </c>
      <c r="CP6" s="36">
        <f t="shared" si="10"/>
        <v>71.36</v>
      </c>
      <c r="CQ6" s="36">
        <f t="shared" si="10"/>
        <v>63.18</v>
      </c>
      <c r="CR6" s="36">
        <f t="shared" si="10"/>
        <v>63.54</v>
      </c>
      <c r="CS6" s="36">
        <f t="shared" si="10"/>
        <v>63.53</v>
      </c>
      <c r="CT6" s="36">
        <f t="shared" si="10"/>
        <v>63.16</v>
      </c>
      <c r="CU6" s="36">
        <f t="shared" si="10"/>
        <v>64.41</v>
      </c>
      <c r="CV6" s="35" t="str">
        <f>IF(CV7="","",IF(CV7="-","【-】","【"&amp;SUBSTITUTE(TEXT(CV7,"#,##0.00"),"-","△")&amp;"】"))</f>
        <v>【60.69】</v>
      </c>
      <c r="CW6" s="36">
        <f>IF(CW7="",NA(),CW7)</f>
        <v>88.66</v>
      </c>
      <c r="CX6" s="36">
        <f t="shared" ref="CX6:DF6" si="11">IF(CX7="",NA(),CX7)</f>
        <v>88.52</v>
      </c>
      <c r="CY6" s="36">
        <f t="shared" si="11"/>
        <v>87.21</v>
      </c>
      <c r="CZ6" s="36">
        <f t="shared" si="11"/>
        <v>87.35</v>
      </c>
      <c r="DA6" s="36">
        <f t="shared" si="11"/>
        <v>87.71</v>
      </c>
      <c r="DB6" s="36">
        <f t="shared" si="11"/>
        <v>91.6</v>
      </c>
      <c r="DC6" s="36">
        <f t="shared" si="11"/>
        <v>91.48</v>
      </c>
      <c r="DD6" s="36">
        <f t="shared" si="11"/>
        <v>91.58</v>
      </c>
      <c r="DE6" s="36">
        <f t="shared" si="11"/>
        <v>91.48</v>
      </c>
      <c r="DF6" s="36">
        <f t="shared" si="11"/>
        <v>91.64</v>
      </c>
      <c r="DG6" s="35" t="str">
        <f>IF(DG7="","",IF(DG7="-","【-】","【"&amp;SUBSTITUTE(TEXT(DG7,"#,##0.00"),"-","△")&amp;"】"))</f>
        <v>【89.82】</v>
      </c>
      <c r="DH6" s="36">
        <f>IF(DH7="",NA(),DH7)</f>
        <v>49.8</v>
      </c>
      <c r="DI6" s="36">
        <f t="shared" ref="DI6:DQ6" si="12">IF(DI7="",NA(),DI7)</f>
        <v>50.88</v>
      </c>
      <c r="DJ6" s="36">
        <f t="shared" si="12"/>
        <v>51.35</v>
      </c>
      <c r="DK6" s="36">
        <f t="shared" si="12"/>
        <v>52.38</v>
      </c>
      <c r="DL6" s="36">
        <f t="shared" si="12"/>
        <v>53.48</v>
      </c>
      <c r="DM6" s="36">
        <f t="shared" si="12"/>
        <v>49.1</v>
      </c>
      <c r="DN6" s="36">
        <f t="shared" si="12"/>
        <v>49.66</v>
      </c>
      <c r="DO6" s="36">
        <f t="shared" si="12"/>
        <v>50.41</v>
      </c>
      <c r="DP6" s="36">
        <f t="shared" si="12"/>
        <v>51.13</v>
      </c>
      <c r="DQ6" s="36">
        <f t="shared" si="12"/>
        <v>51.62</v>
      </c>
      <c r="DR6" s="35" t="str">
        <f>IF(DR7="","",IF(DR7="-","【-】","【"&amp;SUBSTITUTE(TEXT(DR7,"#,##0.00"),"-","△")&amp;"】"))</f>
        <v>【50.19】</v>
      </c>
      <c r="DS6" s="36">
        <f>IF(DS7="",NA(),DS7)</f>
        <v>10.119999999999999</v>
      </c>
      <c r="DT6" s="36">
        <f t="shared" ref="DT6:EB6" si="13">IF(DT7="",NA(),DT7)</f>
        <v>12.54</v>
      </c>
      <c r="DU6" s="36">
        <f t="shared" si="13"/>
        <v>15.93</v>
      </c>
      <c r="DV6" s="36">
        <f t="shared" si="13"/>
        <v>18.510000000000002</v>
      </c>
      <c r="DW6" s="36">
        <f t="shared" si="13"/>
        <v>20.54</v>
      </c>
      <c r="DX6" s="36">
        <f t="shared" si="13"/>
        <v>17.420000000000002</v>
      </c>
      <c r="DY6" s="36">
        <f t="shared" si="13"/>
        <v>18.940000000000001</v>
      </c>
      <c r="DZ6" s="36">
        <f t="shared" si="13"/>
        <v>20.36</v>
      </c>
      <c r="EA6" s="36">
        <f t="shared" si="13"/>
        <v>22.41</v>
      </c>
      <c r="EB6" s="36">
        <f t="shared" si="13"/>
        <v>23.68</v>
      </c>
      <c r="EC6" s="35" t="str">
        <f>IF(EC7="","",IF(EC7="-","【-】","【"&amp;SUBSTITUTE(TEXT(EC7,"#,##0.00"),"-","△")&amp;"】"))</f>
        <v>【20.63】</v>
      </c>
      <c r="ED6" s="36">
        <f>IF(ED7="",NA(),ED7)</f>
        <v>0.44</v>
      </c>
      <c r="EE6" s="36">
        <f t="shared" ref="EE6:EM6" si="14">IF(EE7="",NA(),EE7)</f>
        <v>0.57999999999999996</v>
      </c>
      <c r="EF6" s="36">
        <f t="shared" si="14"/>
        <v>0.48</v>
      </c>
      <c r="EG6" s="36">
        <f t="shared" si="14"/>
        <v>0.59</v>
      </c>
      <c r="EH6" s="36">
        <f t="shared" si="14"/>
        <v>0.56999999999999995</v>
      </c>
      <c r="EI6" s="36">
        <f t="shared" si="14"/>
        <v>0.73</v>
      </c>
      <c r="EJ6" s="36">
        <f t="shared" si="14"/>
        <v>0.74</v>
      </c>
      <c r="EK6" s="36">
        <f t="shared" si="14"/>
        <v>0.75</v>
      </c>
      <c r="EL6" s="36">
        <f t="shared" si="14"/>
        <v>0.73</v>
      </c>
      <c r="EM6" s="36">
        <f t="shared" si="14"/>
        <v>0.79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2">
      <c r="A7" s="29"/>
      <c r="B7" s="38">
        <v>2020</v>
      </c>
      <c r="C7" s="38">
        <v>102024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66.52</v>
      </c>
      <c r="P7" s="39">
        <v>99.66</v>
      </c>
      <c r="Q7" s="39">
        <v>2330</v>
      </c>
      <c r="R7" s="39">
        <v>372189</v>
      </c>
      <c r="S7" s="39">
        <v>459.16</v>
      </c>
      <c r="T7" s="39">
        <v>810.59</v>
      </c>
      <c r="U7" s="39">
        <v>370328</v>
      </c>
      <c r="V7" s="39">
        <v>248.82</v>
      </c>
      <c r="W7" s="39">
        <v>1488.34</v>
      </c>
      <c r="X7" s="39">
        <v>114.44</v>
      </c>
      <c r="Y7" s="39">
        <v>116.47</v>
      </c>
      <c r="Z7" s="39">
        <v>113.19</v>
      </c>
      <c r="AA7" s="39">
        <v>112.22</v>
      </c>
      <c r="AB7" s="39">
        <v>113.51</v>
      </c>
      <c r="AC7" s="39">
        <v>117.25</v>
      </c>
      <c r="AD7" s="39">
        <v>116.77</v>
      </c>
      <c r="AE7" s="39">
        <v>115.41</v>
      </c>
      <c r="AF7" s="39">
        <v>113.57</v>
      </c>
      <c r="AG7" s="39">
        <v>112.59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1.1499999999999999</v>
      </c>
      <c r="AT7" s="39">
        <v>231.05</v>
      </c>
      <c r="AU7" s="39">
        <v>247.74</v>
      </c>
      <c r="AV7" s="39">
        <v>255.23</v>
      </c>
      <c r="AW7" s="39">
        <v>283.91000000000003</v>
      </c>
      <c r="AX7" s="39">
        <v>298.45</v>
      </c>
      <c r="AY7" s="39">
        <v>249.08</v>
      </c>
      <c r="AZ7" s="39">
        <v>254.05</v>
      </c>
      <c r="BA7" s="39">
        <v>258.22000000000003</v>
      </c>
      <c r="BB7" s="39">
        <v>250.03</v>
      </c>
      <c r="BC7" s="39">
        <v>239.45</v>
      </c>
      <c r="BD7" s="39">
        <v>260.31</v>
      </c>
      <c r="BE7" s="39">
        <v>411.8</v>
      </c>
      <c r="BF7" s="39">
        <v>393.59</v>
      </c>
      <c r="BG7" s="39">
        <v>384.09</v>
      </c>
      <c r="BH7" s="39">
        <v>380.7</v>
      </c>
      <c r="BI7" s="39">
        <v>366.27</v>
      </c>
      <c r="BJ7" s="39">
        <v>266.66000000000003</v>
      </c>
      <c r="BK7" s="39">
        <v>258.63</v>
      </c>
      <c r="BL7" s="39">
        <v>255.12</v>
      </c>
      <c r="BM7" s="39">
        <v>254.19</v>
      </c>
      <c r="BN7" s="39">
        <v>259.56</v>
      </c>
      <c r="BO7" s="39">
        <v>275.67</v>
      </c>
      <c r="BP7" s="39">
        <v>107.32</v>
      </c>
      <c r="BQ7" s="39">
        <v>110.02</v>
      </c>
      <c r="BR7" s="39">
        <v>106</v>
      </c>
      <c r="BS7" s="39">
        <v>104.49</v>
      </c>
      <c r="BT7" s="39">
        <v>106.22</v>
      </c>
      <c r="BU7" s="39">
        <v>110.87</v>
      </c>
      <c r="BV7" s="39">
        <v>110.3</v>
      </c>
      <c r="BW7" s="39">
        <v>109.12</v>
      </c>
      <c r="BX7" s="39">
        <v>107.42</v>
      </c>
      <c r="BY7" s="39">
        <v>105.07</v>
      </c>
      <c r="BZ7" s="39">
        <v>100.05</v>
      </c>
      <c r="CA7" s="39">
        <v>122.65</v>
      </c>
      <c r="CB7" s="39">
        <v>120.23</v>
      </c>
      <c r="CC7" s="39">
        <v>124.1</v>
      </c>
      <c r="CD7" s="39">
        <v>125.5</v>
      </c>
      <c r="CE7" s="39">
        <v>122.37</v>
      </c>
      <c r="CF7" s="39">
        <v>150.54</v>
      </c>
      <c r="CG7" s="39">
        <v>151.85</v>
      </c>
      <c r="CH7" s="39">
        <v>153.88</v>
      </c>
      <c r="CI7" s="39">
        <v>157.19</v>
      </c>
      <c r="CJ7" s="39">
        <v>153.71</v>
      </c>
      <c r="CK7" s="39">
        <v>166.4</v>
      </c>
      <c r="CL7" s="39">
        <v>69.23</v>
      </c>
      <c r="CM7" s="39">
        <v>70.25</v>
      </c>
      <c r="CN7" s="39">
        <v>72.930000000000007</v>
      </c>
      <c r="CO7" s="39">
        <v>71.11</v>
      </c>
      <c r="CP7" s="39">
        <v>71.36</v>
      </c>
      <c r="CQ7" s="39">
        <v>63.18</v>
      </c>
      <c r="CR7" s="39">
        <v>63.54</v>
      </c>
      <c r="CS7" s="39">
        <v>63.53</v>
      </c>
      <c r="CT7" s="39">
        <v>63.16</v>
      </c>
      <c r="CU7" s="39">
        <v>64.41</v>
      </c>
      <c r="CV7" s="39">
        <v>60.69</v>
      </c>
      <c r="CW7" s="39">
        <v>88.66</v>
      </c>
      <c r="CX7" s="39">
        <v>88.52</v>
      </c>
      <c r="CY7" s="39">
        <v>87.21</v>
      </c>
      <c r="CZ7" s="39">
        <v>87.35</v>
      </c>
      <c r="DA7" s="39">
        <v>87.71</v>
      </c>
      <c r="DB7" s="39">
        <v>91.6</v>
      </c>
      <c r="DC7" s="39">
        <v>91.48</v>
      </c>
      <c r="DD7" s="39">
        <v>91.58</v>
      </c>
      <c r="DE7" s="39">
        <v>91.48</v>
      </c>
      <c r="DF7" s="39">
        <v>91.64</v>
      </c>
      <c r="DG7" s="39">
        <v>89.82</v>
      </c>
      <c r="DH7" s="39">
        <v>49.8</v>
      </c>
      <c r="DI7" s="39">
        <v>50.88</v>
      </c>
      <c r="DJ7" s="39">
        <v>51.35</v>
      </c>
      <c r="DK7" s="39">
        <v>52.38</v>
      </c>
      <c r="DL7" s="39">
        <v>53.48</v>
      </c>
      <c r="DM7" s="39">
        <v>49.1</v>
      </c>
      <c r="DN7" s="39">
        <v>49.66</v>
      </c>
      <c r="DO7" s="39">
        <v>50.41</v>
      </c>
      <c r="DP7" s="39">
        <v>51.13</v>
      </c>
      <c r="DQ7" s="39">
        <v>51.62</v>
      </c>
      <c r="DR7" s="39">
        <v>50.19</v>
      </c>
      <c r="DS7" s="39">
        <v>10.119999999999999</v>
      </c>
      <c r="DT7" s="39">
        <v>12.54</v>
      </c>
      <c r="DU7" s="39">
        <v>15.93</v>
      </c>
      <c r="DV7" s="39">
        <v>18.510000000000002</v>
      </c>
      <c r="DW7" s="39">
        <v>20.54</v>
      </c>
      <c r="DX7" s="39">
        <v>17.420000000000002</v>
      </c>
      <c r="DY7" s="39">
        <v>18.940000000000001</v>
      </c>
      <c r="DZ7" s="39">
        <v>20.36</v>
      </c>
      <c r="EA7" s="39">
        <v>22.41</v>
      </c>
      <c r="EB7" s="39">
        <v>23.68</v>
      </c>
      <c r="EC7" s="39">
        <v>20.63</v>
      </c>
      <c r="ED7" s="39">
        <v>0.44</v>
      </c>
      <c r="EE7" s="39">
        <v>0.57999999999999996</v>
      </c>
      <c r="EF7" s="39">
        <v>0.48</v>
      </c>
      <c r="EG7" s="39">
        <v>0.59</v>
      </c>
      <c r="EH7" s="39">
        <v>0.56999999999999995</v>
      </c>
      <c r="EI7" s="39">
        <v>0.73</v>
      </c>
      <c r="EJ7" s="39">
        <v>0.74</v>
      </c>
      <c r="EK7" s="39">
        <v>0.75</v>
      </c>
      <c r="EL7" s="39">
        <v>0.73</v>
      </c>
      <c r="EM7" s="39">
        <v>0.79</v>
      </c>
      <c r="EN7" s="39">
        <v>0.69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2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2022-02-20T08:41:53Z</cp:lastPrinted>
  <dcterms:created xsi:type="dcterms:W3CDTF">2021-12-03T06:45:54Z</dcterms:created>
  <dcterms:modified xsi:type="dcterms:W3CDTF">2022-02-20T08:41:54Z</dcterms:modified>
  <cp:category/>
</cp:coreProperties>
</file>