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goto-tetsuya\Desktop\"/>
    </mc:Choice>
  </mc:AlternateContent>
  <xr:revisionPtr revIDLastSave="0" documentId="13_ncr:1_{DE1EC318-D24E-48D8-B57E-15BA3B0683E9}" xr6:coauthVersionLast="36" xr6:coauthVersionMax="36" xr10:uidLastSave="{00000000-0000-0000-0000-000000000000}"/>
  <workbookProtection workbookAlgorithmName="SHA-512" workbookHashValue="koJae28YdbnfNMfdEZ9VJDSEsDO/Dm8fSoP2qMo368BGkEY7TQG8+RI9rUr/kMoSrIzhWwhtExe1rl2YbEZYcA==" workbookSaltValue="tjyJ6P1LnfNhX9VaDTsaaw==" workbookSpinCount="100000" lockStructure="1"/>
  <bookViews>
    <workbookView xWindow="0" yWindow="0" windowWidth="16280" windowHeight="921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E86" i="4"/>
  <c r="AL10" i="4"/>
  <c r="B10" i="4"/>
  <c r="AL8" i="4"/>
  <c r="P8" i="4"/>
  <c r="I8" i="4"/>
</calcChain>
</file>

<file path=xl/sharedStrings.xml><?xml version="1.0" encoding="utf-8"?>
<sst xmlns="http://schemas.openxmlformats.org/spreadsheetml/2006/main" count="236" uniqueCount="120">
  <si>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</si>
  <si>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</si>
  <si>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</si>
  <si>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</si>
  <si>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</si>
  <si>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</si>
  <si>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</si>
  <si>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</si>
  <si>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</si>
  <si>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</si>
  <si>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</si>
  <si>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</si>
  <si>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</si>
  <si>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</si>
  <si>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</si>
  <si>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</si>
  <si>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</si>
  <si>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</si>
  <si>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</si>
  <si>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</si>
  <si>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</si>
  <si>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</si>
  <si>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</si>
  <si>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</si>
  <si>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</si>
  <si>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</si>
  <si>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</si>
  <si>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</si>
  <si>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</si>
  <si>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</si>
  <si>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</si>
  <si>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</si>
  <si>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</si>
  <si>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</si>
  <si>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</si>
  <si>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</si>
  <si>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</si>
  <si>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</si>
  <si>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</si>
  <si>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</si>
  <si>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</si>
  <si>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</si>
  <si>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</si>
  <si>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</si>
  <si>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</si>
  <si>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</si>
  <si>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</si>
  <si>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</si>
  <si>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</si>
  <si>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</si>
  <si>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</si>
  <si>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</si>
  <si>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</si>
  <si>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</si>
  <si>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</si>
  <si>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</si>
  <si>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</si>
  <si>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</si>
  <si>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</si>
  <si>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</si>
  <si>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</si>
  <si>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</si>
  <si>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</si>
  <si>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</si>
  <si>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</si>
  <si>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</si>
  <si>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</si>
  <si>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</si>
  <si>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</si>
  <si>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</si>
  <si>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</si>
  <si>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</si>
  <si>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</si>
  <si>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</si>
  <si>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</si>
  <si>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</si>
  <si>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</si>
  <si>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</si>
  <si>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</si>
  <si>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</si>
  <si>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</si>
  <si>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</si>
  <si>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</si>
  <si>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</si>
  <si>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</si>
  <si>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</si>
  <si>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</si>
  <si>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</si>
  <si>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</si>
  <si>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</si>
  <si>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</si>
  <si>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</si>
  <si>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</si>
  <si>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</si>
  <si>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</si>
  <si>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</si>
  <si>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</si>
  <si>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群馬県　榛東村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</si>
  <si>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</si>
  <si>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</si>
  <si>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</si>
  <si>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</si>
  <si>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</si>
  <si>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</si>
  <si>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</si>
  <si>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</si>
  <si>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</si>
  <si>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</si>
  <si>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</si>
  <si>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</si>
  <si>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</si>
  <si>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</si>
  <si>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</si>
  <si>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</si>
  <si>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</si>
  <si>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</si>
  <si>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</si>
  <si>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長岡地区処理場については平成２８年度に機能診断及び最適整備構想の策定を実施し、広馬場地区については令和元年度の業務委託により作成した。
　長岡地区のばっ気攪拌装置の老朽化が進んでいたため、機能強化事業により散気装置への交換を行った。
　管渠改善については、長岡の供用開始が平成17年度、広馬場が平成23年度のため、まだ行っていない。</t>
    <rPh sb="119" eb="121">
      <t>カンキョ</t>
    </rPh>
    <rPh sb="121" eb="123">
      <t>カイゼン</t>
    </rPh>
    <rPh sb="129" eb="131">
      <t>ナガオカ</t>
    </rPh>
    <rPh sb="132" eb="134">
      <t>キョウヨウ</t>
    </rPh>
    <rPh sb="134" eb="136">
      <t>カイシ</t>
    </rPh>
    <rPh sb="137" eb="139">
      <t>ヘイセイ</t>
    </rPh>
    <rPh sb="141" eb="142">
      <t>ネン</t>
    </rPh>
    <rPh sb="142" eb="143">
      <t>ド</t>
    </rPh>
    <rPh sb="144" eb="147">
      <t>ヒロババ</t>
    </rPh>
    <rPh sb="148" eb="150">
      <t>ヘイセイ</t>
    </rPh>
    <rPh sb="152" eb="153">
      <t>ネン</t>
    </rPh>
    <rPh sb="153" eb="154">
      <t>ド</t>
    </rPh>
    <rPh sb="160" eb="161">
      <t>オコナ</t>
    </rPh>
    <phoneticPr fontId="4"/>
  </si>
  <si>
    <t>　管渠整備は完了しており、現在は接続率（水洗化率）の向上に主眼を置いている。また、施設の老朽化に伴う維持管理費の増大も懸念されるため、施設の適切な維持管理や使用料の見直し、繰入金等の問題についても総合的に検討し、法適化に備えて事業の安定確保に努める。</t>
    <phoneticPr fontId="4"/>
  </si>
  <si>
    <t>　「①収益的収支比率」については、汚水処理交付金による機能強化事業を行ったため、減少している。また、維持管理費を使用料で賄えないため、一般会計からの繰入金により経営を維持している。
　「④企業債残高対事業規模比率」についても、企業債残高を全額一般会計負担分としているため、計上されない。
　処理施設の老朽化に伴い、施設更新・電気代等の維持管理費が増加しており、「⑤経費回収率」は平均を上回ってはいるが、約6割となっている。
　また、維持管理費の増加により、「⑥汚水処理原価」が低下しており、「⑦施設利用率」及び「⑧水洗化率」共に平均を下回るため、接続率の向上・使用料の見直しについて検討し、事業の安定確保に努める必要がある。
　令和４年度から法適用となる予定であり、経営の健全化を推進していく。</t>
    <rPh sb="3" eb="6">
      <t>シュウエキテキ</t>
    </rPh>
    <rPh sb="6" eb="8">
      <t>シュウシ</t>
    </rPh>
    <rPh sb="8" eb="10">
      <t>ヒリツ</t>
    </rPh>
    <rPh sb="40" eb="42">
      <t>ゲンショウ</t>
    </rPh>
    <rPh sb="139" eb="142">
      <t>キギョウサイ</t>
    </rPh>
    <rPh sb="142" eb="144">
      <t>ザンダカ</t>
    </rPh>
    <rPh sb="144" eb="145">
      <t>タイ</t>
    </rPh>
    <rPh sb="145" eb="147">
      <t>ジギョウ</t>
    </rPh>
    <rPh sb="147" eb="149">
      <t>キボ</t>
    </rPh>
    <rPh sb="149" eb="151">
      <t>ヒリツ</t>
    </rPh>
    <rPh sb="158" eb="161">
      <t>キギョウサイ</t>
    </rPh>
    <rPh sb="161" eb="163">
      <t>ザンダカ</t>
    </rPh>
    <rPh sb="164" eb="166">
      <t>ゼンガク</t>
    </rPh>
    <rPh sb="166" eb="170">
      <t>イッパンカイケイ</t>
    </rPh>
    <rPh sb="170" eb="173">
      <t>フタンブン</t>
    </rPh>
    <rPh sb="181" eb="183">
      <t>ケイジョウ</t>
    </rPh>
    <rPh sb="227" eb="229">
      <t>ケイヒ</t>
    </rPh>
    <rPh sb="229" eb="232">
      <t>カイシュウリツ</t>
    </rPh>
    <rPh sb="234" eb="236">
      <t>ヘイキン</t>
    </rPh>
    <rPh sb="237" eb="239">
      <t>ウワマワ</t>
    </rPh>
    <rPh sb="246" eb="247">
      <t>ヤク</t>
    </rPh>
    <rPh sb="248" eb="249">
      <t>ワリ</t>
    </rPh>
    <rPh sb="261" eb="263">
      <t>イジ</t>
    </rPh>
    <rPh sb="263" eb="266">
      <t>カンリヒ</t>
    </rPh>
    <rPh sb="267" eb="269">
      <t>ゾウカ</t>
    </rPh>
    <rPh sb="275" eb="277">
      <t>オスイ</t>
    </rPh>
    <rPh sb="277" eb="279">
      <t>ショリ</t>
    </rPh>
    <rPh sb="279" eb="281">
      <t>ゲンカ</t>
    </rPh>
    <rPh sb="283" eb="285">
      <t>テイカ</t>
    </rPh>
    <rPh sb="292" eb="294">
      <t>シセツ</t>
    </rPh>
    <rPh sb="294" eb="297">
      <t>リヨウリツ</t>
    </rPh>
    <rPh sb="298" eb="299">
      <t>オヨ</t>
    </rPh>
    <rPh sb="302" eb="305">
      <t>スイセンカ</t>
    </rPh>
    <rPh sb="305" eb="306">
      <t>リツ</t>
    </rPh>
    <rPh sb="307" eb="308">
      <t>トモ</t>
    </rPh>
    <rPh sb="309" eb="311">
      <t>ヘイキン</t>
    </rPh>
    <rPh sb="312" eb="314">
      <t>シタマワ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</si>
</sst>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F1-4E7C-AC2C-CB297AAF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</c:formatCode>
                <c:ptCount val="5"/>
                <c:pt idx="0" formatCode="#,##0.00;&quot;△&quot;#,##0.00;&quot;-&quot;">
                  <c:v>0.03</c:v>
                </c:pt>
                <c:pt idx="1">
                  <c:v>0</c:v>
                </c:pt>
                <c:pt idx="2" formatCode="#,##0.00;&quot;△&quot;#,##0.00;&quot;-&quot;">
                  <c:v>0.04</c:v>
                </c:pt>
                <c:pt idx="3">
                  <c:v>0</c:v>
                </c:pt>
                <c:pt idx="4" formatCode="#,##0.00;&quot;△&quot;#,##0.00;&quot;-&quot;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4F1-4E7C-AC2C-CB297AAF1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40.51</c:v>
                </c:pt>
                <c:pt idx="1">
                  <c:v>41.11</c:v>
                </c:pt>
                <c:pt idx="2">
                  <c:v>40.51</c:v>
                </c:pt>
                <c:pt idx="3">
                  <c:v>41.56</c:v>
                </c:pt>
                <c:pt idx="4">
                  <c:v>39.9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DC-4D9C-9648-A3D6806D4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42.84</c:v>
                </c:pt>
                <c:pt idx="1">
                  <c:v>40.93</c:v>
                </c:pt>
                <c:pt idx="2">
                  <c:v>43.38</c:v>
                </c:pt>
                <c:pt idx="3">
                  <c:v>42.33</c:v>
                </c:pt>
                <c:pt idx="4">
                  <c:v>54.83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DC-4D9C-9648-A3D6806D43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55.7</c:v>
                </c:pt>
                <c:pt idx="1">
                  <c:v>64.02</c:v>
                </c:pt>
                <c:pt idx="2">
                  <c:v>64.27</c:v>
                </c:pt>
                <c:pt idx="3">
                  <c:v>67.03</c:v>
                </c:pt>
                <c:pt idx="4">
                  <c:v>67.239999999999995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B-455A-A62C-EDD765642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66.3</c:v>
                </c:pt>
                <c:pt idx="1">
                  <c:v>62.73</c:v>
                </c:pt>
                <c:pt idx="2">
                  <c:v>62.02</c:v>
                </c:pt>
                <c:pt idx="3">
                  <c:v>62.5</c:v>
                </c:pt>
                <c:pt idx="4">
                  <c:v>84.7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EB-455A-A62C-EDD765642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98.97</c:v>
                </c:pt>
                <c:pt idx="1">
                  <c:v>100.19</c:v>
                </c:pt>
                <c:pt idx="2">
                  <c:v>100.3</c:v>
                </c:pt>
                <c:pt idx="3">
                  <c:v>99.5</c:v>
                </c:pt>
                <c:pt idx="4">
                  <c:v>98.38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F4-4CCB-87D6-A0698E910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F4-4CCB-87D6-A0698E910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1B-40ED-B4E0-B45A7A3F8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1B-40ED-B4E0-B45A7A3F8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E8-4A4C-837F-46C612031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E8-4A4C-837F-46C6120318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76-4E7D-8614-B488B8600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76-4E7D-8614-B488B8600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AD-4C1E-972B-7EA0EE3E9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AD-4C1E-972B-7EA0EE3E92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1F-4604-8CCB-449DF1B20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1051.43</c:v>
                </c:pt>
                <c:pt idx="1">
                  <c:v>982.29</c:v>
                </c:pt>
                <c:pt idx="2">
                  <c:v>713.28</c:v>
                </c:pt>
                <c:pt idx="3">
                  <c:v>673.08</c:v>
                </c:pt>
                <c:pt idx="4">
                  <c:v>867.83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1F-4604-8CCB-449DF1B20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45.5</c:v>
                </c:pt>
                <c:pt idx="1">
                  <c:v>59.05</c:v>
                </c:pt>
                <c:pt idx="2">
                  <c:v>65.489999999999995</c:v>
                </c:pt>
                <c:pt idx="3">
                  <c:v>45.25</c:v>
                </c:pt>
                <c:pt idx="4">
                  <c:v>61.98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0-4D73-A979-E17555444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40.06</c:v>
                </c:pt>
                <c:pt idx="1">
                  <c:v>41.25</c:v>
                </c:pt>
                <c:pt idx="2">
                  <c:v>40.75</c:v>
                </c:pt>
                <c:pt idx="3">
                  <c:v>42.44</c:v>
                </c:pt>
                <c:pt idx="4">
                  <c:v>57.08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7A0-4D73-A979-E17555444F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245.31</c:v>
                </c:pt>
                <c:pt idx="1">
                  <c:v>191.2</c:v>
                </c:pt>
                <c:pt idx="2">
                  <c:v>171.69</c:v>
                </c:pt>
                <c:pt idx="3">
                  <c:v>251.51</c:v>
                </c:pt>
                <c:pt idx="4">
                  <c:v>186.93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7E-4DFD-BDB8-3AA270DB9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355.22</c:v>
                </c:pt>
                <c:pt idx="1">
                  <c:v>334.48</c:v>
                </c:pt>
                <c:pt idx="2">
                  <c:v>311.70999999999998</c:v>
                </c:pt>
                <c:pt idx="3">
                  <c:v>284.54000000000002</c:v>
                </c:pt>
                <c:pt idx="4">
                  <c:v>274.99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7E-4DFD-BDB8-3AA270DB9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【832.52】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【253.04】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【60.94】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85" zoomScaleNormal="85" workbookViewId="0"/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2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2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75" t="str">
        <f>データ!H6</f>
        <v>群馬県　榛東村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65" t="s">
        <v>1</v>
      </c>
      <c r="C7" s="65"/>
      <c r="D7" s="65"/>
      <c r="E7" s="65"/>
      <c r="F7" s="65"/>
      <c r="G7" s="65"/>
      <c r="H7" s="65"/>
      <c r="I7" s="65" t="s">
        <v>2</v>
      </c>
      <c r="J7" s="65"/>
      <c r="K7" s="65"/>
      <c r="L7" s="65"/>
      <c r="M7" s="65"/>
      <c r="N7" s="65"/>
      <c r="O7" s="65"/>
      <c r="P7" s="65" t="s">
        <v>3</v>
      </c>
      <c r="Q7" s="65"/>
      <c r="R7" s="65"/>
      <c r="S7" s="65"/>
      <c r="T7" s="65"/>
      <c r="U7" s="65"/>
      <c r="V7" s="65"/>
      <c r="W7" s="65" t="s">
        <v>4</v>
      </c>
      <c r="X7" s="65"/>
      <c r="Y7" s="65"/>
      <c r="Z7" s="65"/>
      <c r="AA7" s="65"/>
      <c r="AB7" s="65"/>
      <c r="AC7" s="65"/>
      <c r="AD7" s="65" t="s">
        <v>5</v>
      </c>
      <c r="AE7" s="65"/>
      <c r="AF7" s="65"/>
      <c r="AG7" s="65"/>
      <c r="AH7" s="65"/>
      <c r="AI7" s="65"/>
      <c r="AJ7" s="65"/>
      <c r="AK7" s="3"/>
      <c r="AL7" s="65" t="s">
        <v>6</v>
      </c>
      <c r="AM7" s="65"/>
      <c r="AN7" s="65"/>
      <c r="AO7" s="65"/>
      <c r="AP7" s="65"/>
      <c r="AQ7" s="65"/>
      <c r="AR7" s="65"/>
      <c r="AS7" s="65"/>
      <c r="AT7" s="65" t="s">
        <v>7</v>
      </c>
      <c r="AU7" s="65"/>
      <c r="AV7" s="65"/>
      <c r="AW7" s="65"/>
      <c r="AX7" s="65"/>
      <c r="AY7" s="65"/>
      <c r="AZ7" s="65"/>
      <c r="BA7" s="65"/>
      <c r="BB7" s="65" t="s">
        <v>8</v>
      </c>
      <c r="BC7" s="65"/>
      <c r="BD7" s="65"/>
      <c r="BE7" s="65"/>
      <c r="BF7" s="65"/>
      <c r="BG7" s="65"/>
      <c r="BH7" s="65"/>
      <c r="BI7" s="6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農業集落排水</v>
      </c>
      <c r="Q8" s="72"/>
      <c r="R8" s="72"/>
      <c r="S8" s="72"/>
      <c r="T8" s="72"/>
      <c r="U8" s="72"/>
      <c r="V8" s="72"/>
      <c r="W8" s="72" t="str">
        <f>データ!L6</f>
        <v>F2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9">
        <f>データ!S6</f>
        <v>14588</v>
      </c>
      <c r="AM8" s="69"/>
      <c r="AN8" s="69"/>
      <c r="AO8" s="69"/>
      <c r="AP8" s="69"/>
      <c r="AQ8" s="69"/>
      <c r="AR8" s="69"/>
      <c r="AS8" s="69"/>
      <c r="AT8" s="68">
        <f>データ!T6</f>
        <v>27.92</v>
      </c>
      <c r="AU8" s="68"/>
      <c r="AV8" s="68"/>
      <c r="AW8" s="68"/>
      <c r="AX8" s="68"/>
      <c r="AY8" s="68"/>
      <c r="AZ8" s="68"/>
      <c r="BA8" s="68"/>
      <c r="BB8" s="68">
        <f>データ!U6</f>
        <v>522.49</v>
      </c>
      <c r="BC8" s="68"/>
      <c r="BD8" s="68"/>
      <c r="BE8" s="68"/>
      <c r="BF8" s="68"/>
      <c r="BG8" s="68"/>
      <c r="BH8" s="68"/>
      <c r="BI8" s="68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65" t="s">
        <v>12</v>
      </c>
      <c r="C9" s="65"/>
      <c r="D9" s="65"/>
      <c r="E9" s="65"/>
      <c r="F9" s="65"/>
      <c r="G9" s="65"/>
      <c r="H9" s="65"/>
      <c r="I9" s="65" t="s">
        <v>13</v>
      </c>
      <c r="J9" s="65"/>
      <c r="K9" s="65"/>
      <c r="L9" s="65"/>
      <c r="M9" s="65"/>
      <c r="N9" s="65"/>
      <c r="O9" s="65"/>
      <c r="P9" s="65" t="s">
        <v>14</v>
      </c>
      <c r="Q9" s="65"/>
      <c r="R9" s="65"/>
      <c r="S9" s="65"/>
      <c r="T9" s="65"/>
      <c r="U9" s="65"/>
      <c r="V9" s="65"/>
      <c r="W9" s="65" t="s">
        <v>15</v>
      </c>
      <c r="X9" s="65"/>
      <c r="Y9" s="65"/>
      <c r="Z9" s="65"/>
      <c r="AA9" s="65"/>
      <c r="AB9" s="65"/>
      <c r="AC9" s="65"/>
      <c r="AD9" s="65" t="s">
        <v>16</v>
      </c>
      <c r="AE9" s="65"/>
      <c r="AF9" s="65"/>
      <c r="AG9" s="65"/>
      <c r="AH9" s="65"/>
      <c r="AI9" s="65"/>
      <c r="AJ9" s="65"/>
      <c r="AK9" s="3"/>
      <c r="AL9" s="65" t="s">
        <v>17</v>
      </c>
      <c r="AM9" s="65"/>
      <c r="AN9" s="65"/>
      <c r="AO9" s="65"/>
      <c r="AP9" s="65"/>
      <c r="AQ9" s="65"/>
      <c r="AR9" s="65"/>
      <c r="AS9" s="65"/>
      <c r="AT9" s="65" t="s">
        <v>18</v>
      </c>
      <c r="AU9" s="65"/>
      <c r="AV9" s="65"/>
      <c r="AW9" s="65"/>
      <c r="AX9" s="65"/>
      <c r="AY9" s="65"/>
      <c r="AZ9" s="65"/>
      <c r="BA9" s="65"/>
      <c r="BB9" s="65" t="s">
        <v>19</v>
      </c>
      <c r="BC9" s="65"/>
      <c r="BD9" s="65"/>
      <c r="BE9" s="65"/>
      <c r="BF9" s="65"/>
      <c r="BG9" s="65"/>
      <c r="BH9" s="65"/>
      <c r="BI9" s="65"/>
      <c r="BJ9" s="3"/>
      <c r="BK9" s="3"/>
      <c r="BL9" s="66" t="s">
        <v>20</v>
      </c>
      <c r="BM9" s="67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68" t="str">
        <f>データ!N6</f>
        <v>-</v>
      </c>
      <c r="C10" s="68"/>
      <c r="D10" s="68"/>
      <c r="E10" s="68"/>
      <c r="F10" s="68"/>
      <c r="G10" s="68"/>
      <c r="H10" s="68"/>
      <c r="I10" s="68" t="str">
        <f>データ!O6</f>
        <v>該当数値なし</v>
      </c>
      <c r="J10" s="68"/>
      <c r="K10" s="68"/>
      <c r="L10" s="68"/>
      <c r="M10" s="68"/>
      <c r="N10" s="68"/>
      <c r="O10" s="68"/>
      <c r="P10" s="68">
        <f>データ!P6</f>
        <v>31.9</v>
      </c>
      <c r="Q10" s="68"/>
      <c r="R10" s="68"/>
      <c r="S10" s="68"/>
      <c r="T10" s="68"/>
      <c r="U10" s="68"/>
      <c r="V10" s="68"/>
      <c r="W10" s="68">
        <f>データ!Q6</f>
        <v>115.12</v>
      </c>
      <c r="X10" s="68"/>
      <c r="Y10" s="68"/>
      <c r="Z10" s="68"/>
      <c r="AA10" s="68"/>
      <c r="AB10" s="68"/>
      <c r="AC10" s="68"/>
      <c r="AD10" s="69">
        <f>データ!R6</f>
        <v>2200</v>
      </c>
      <c r="AE10" s="69"/>
      <c r="AF10" s="69"/>
      <c r="AG10" s="69"/>
      <c r="AH10" s="69"/>
      <c r="AI10" s="69"/>
      <c r="AJ10" s="69"/>
      <c r="AK10" s="2"/>
      <c r="AL10" s="69">
        <f>データ!V6</f>
        <v>4624</v>
      </c>
      <c r="AM10" s="69"/>
      <c r="AN10" s="69"/>
      <c r="AO10" s="69"/>
      <c r="AP10" s="69"/>
      <c r="AQ10" s="69"/>
      <c r="AR10" s="69"/>
      <c r="AS10" s="69"/>
      <c r="AT10" s="68">
        <f>データ!W6</f>
        <v>2.79</v>
      </c>
      <c r="AU10" s="68"/>
      <c r="AV10" s="68"/>
      <c r="AW10" s="68"/>
      <c r="AX10" s="68"/>
      <c r="AY10" s="68"/>
      <c r="AZ10" s="68"/>
      <c r="BA10" s="68"/>
      <c r="BB10" s="68">
        <f>データ!X6</f>
        <v>1657.35</v>
      </c>
      <c r="BC10" s="68"/>
      <c r="BD10" s="68"/>
      <c r="BE10" s="68"/>
      <c r="BF10" s="68"/>
      <c r="BG10" s="68"/>
      <c r="BH10" s="68"/>
      <c r="BI10" s="68"/>
      <c r="BJ10" s="2"/>
      <c r="BK10" s="2"/>
      <c r="BL10" s="58" t="s">
        <v>22</v>
      </c>
      <c r="BM10" s="5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24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2">
      <c r="A14" s="2"/>
      <c r="B14" s="62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52" t="s">
        <v>26</v>
      </c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4"/>
    </row>
    <row r="15" spans="1:78" ht="13.5" customHeight="1" x14ac:dyDescent="0.2">
      <c r="A15" s="2"/>
      <c r="B15" s="49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2"/>
      <c r="BL15" s="55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  <c r="BZ15" s="57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84" t="s">
        <v>119</v>
      </c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6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84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6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84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6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84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6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84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6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84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6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84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6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84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6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84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6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84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6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84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6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84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6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84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6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84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6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84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6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84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6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84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6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84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6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84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6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84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6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84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6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84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6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84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6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84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6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84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6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84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6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84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6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84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6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87"/>
      <c r="BM44" s="88"/>
      <c r="BN44" s="88"/>
      <c r="BO44" s="88"/>
      <c r="BP44" s="88"/>
      <c r="BQ44" s="88"/>
      <c r="BR44" s="88"/>
      <c r="BS44" s="88"/>
      <c r="BT44" s="88"/>
      <c r="BU44" s="88"/>
      <c r="BV44" s="88"/>
      <c r="BW44" s="88"/>
      <c r="BX44" s="88"/>
      <c r="BY44" s="88"/>
      <c r="BZ44" s="89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2" t="s">
        <v>27</v>
      </c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4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5"/>
      <c r="BM46" s="56"/>
      <c r="BN46" s="56"/>
      <c r="BO46" s="56"/>
      <c r="BP46" s="56"/>
      <c r="BQ46" s="56"/>
      <c r="BR46" s="56"/>
      <c r="BS46" s="56"/>
      <c r="BT46" s="56"/>
      <c r="BU46" s="56"/>
      <c r="BV46" s="56"/>
      <c r="BW46" s="56"/>
      <c r="BX46" s="56"/>
      <c r="BY46" s="56"/>
      <c r="BZ46" s="57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3" t="s">
        <v>117</v>
      </c>
      <c r="BM47" s="44"/>
      <c r="BN47" s="44"/>
      <c r="BO47" s="44"/>
      <c r="BP47" s="44"/>
      <c r="BQ47" s="44"/>
      <c r="BR47" s="44"/>
      <c r="BS47" s="44"/>
      <c r="BT47" s="44"/>
      <c r="BU47" s="44"/>
      <c r="BV47" s="44"/>
      <c r="BW47" s="44"/>
      <c r="BX47" s="44"/>
      <c r="BY47" s="44"/>
      <c r="BZ47" s="45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3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5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3"/>
      <c r="BM49" s="44"/>
      <c r="BN49" s="44"/>
      <c r="BO49" s="44"/>
      <c r="BP49" s="44"/>
      <c r="BQ49" s="44"/>
      <c r="BR49" s="44"/>
      <c r="BS49" s="44"/>
      <c r="BT49" s="44"/>
      <c r="BU49" s="44"/>
      <c r="BV49" s="44"/>
      <c r="BW49" s="44"/>
      <c r="BX49" s="44"/>
      <c r="BY49" s="44"/>
      <c r="BZ49" s="45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3"/>
      <c r="BM50" s="44"/>
      <c r="BN50" s="44"/>
      <c r="BO50" s="44"/>
      <c r="BP50" s="44"/>
      <c r="BQ50" s="44"/>
      <c r="BR50" s="44"/>
      <c r="BS50" s="44"/>
      <c r="BT50" s="44"/>
      <c r="BU50" s="44"/>
      <c r="BV50" s="44"/>
      <c r="BW50" s="44"/>
      <c r="BX50" s="44"/>
      <c r="BY50" s="44"/>
      <c r="BZ50" s="45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3"/>
      <c r="BM51" s="44"/>
      <c r="BN51" s="44"/>
      <c r="BO51" s="44"/>
      <c r="BP51" s="44"/>
      <c r="BQ51" s="44"/>
      <c r="BR51" s="44"/>
      <c r="BS51" s="44"/>
      <c r="BT51" s="44"/>
      <c r="BU51" s="44"/>
      <c r="BV51" s="44"/>
      <c r="BW51" s="44"/>
      <c r="BX51" s="44"/>
      <c r="BY51" s="44"/>
      <c r="BZ51" s="45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3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5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3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5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3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5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3"/>
      <c r="BM55" s="44"/>
      <c r="BN55" s="44"/>
      <c r="BO55" s="44"/>
      <c r="BP55" s="44"/>
      <c r="BQ55" s="44"/>
      <c r="BR55" s="44"/>
      <c r="BS55" s="44"/>
      <c r="BT55" s="44"/>
      <c r="BU55" s="44"/>
      <c r="BV55" s="44"/>
      <c r="BW55" s="44"/>
      <c r="BX55" s="44"/>
      <c r="BY55" s="44"/>
      <c r="BZ55" s="45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43"/>
      <c r="BM56" s="44"/>
      <c r="BN56" s="44"/>
      <c r="BO56" s="44"/>
      <c r="BP56" s="44"/>
      <c r="BQ56" s="44"/>
      <c r="BR56" s="44"/>
      <c r="BS56" s="44"/>
      <c r="BT56" s="44"/>
      <c r="BU56" s="44"/>
      <c r="BV56" s="44"/>
      <c r="BW56" s="44"/>
      <c r="BX56" s="44"/>
      <c r="BY56" s="44"/>
      <c r="BZ56" s="45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43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5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43"/>
      <c r="BM58" s="44"/>
      <c r="BN58" s="44"/>
      <c r="BO58" s="44"/>
      <c r="BP58" s="44"/>
      <c r="BQ58" s="44"/>
      <c r="BR58" s="44"/>
      <c r="BS58" s="44"/>
      <c r="BT58" s="44"/>
      <c r="BU58" s="44"/>
      <c r="BV58" s="44"/>
      <c r="BW58" s="44"/>
      <c r="BX58" s="44"/>
      <c r="BY58" s="44"/>
      <c r="BZ58" s="45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3"/>
      <c r="BM59" s="44"/>
      <c r="BN59" s="44"/>
      <c r="BO59" s="44"/>
      <c r="BP59" s="44"/>
      <c r="BQ59" s="44"/>
      <c r="BR59" s="44"/>
      <c r="BS59" s="44"/>
      <c r="BT59" s="44"/>
      <c r="BU59" s="44"/>
      <c r="BV59" s="44"/>
      <c r="BW59" s="44"/>
      <c r="BX59" s="44"/>
      <c r="BY59" s="44"/>
      <c r="BZ59" s="45"/>
    </row>
    <row r="60" spans="1:78" ht="13.5" customHeight="1" x14ac:dyDescent="0.2">
      <c r="A60" s="2"/>
      <c r="B60" s="49" t="s">
        <v>28</v>
      </c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1"/>
      <c r="BK60" s="2"/>
      <c r="BL60" s="43"/>
      <c r="BM60" s="44"/>
      <c r="BN60" s="44"/>
      <c r="BO60" s="44"/>
      <c r="BP60" s="44"/>
      <c r="BQ60" s="44"/>
      <c r="BR60" s="44"/>
      <c r="BS60" s="44"/>
      <c r="BT60" s="44"/>
      <c r="BU60" s="44"/>
      <c r="BV60" s="44"/>
      <c r="BW60" s="44"/>
      <c r="BX60" s="44"/>
      <c r="BY60" s="44"/>
      <c r="BZ60" s="45"/>
    </row>
    <row r="61" spans="1:78" ht="13.5" customHeight="1" x14ac:dyDescent="0.2">
      <c r="A61" s="2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1"/>
      <c r="BK61" s="2"/>
      <c r="BL61" s="43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5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3"/>
      <c r="BM62" s="44"/>
      <c r="BN62" s="44"/>
      <c r="BO62" s="44"/>
      <c r="BP62" s="44"/>
      <c r="BQ62" s="44"/>
      <c r="BR62" s="44"/>
      <c r="BS62" s="44"/>
      <c r="BT62" s="44"/>
      <c r="BU62" s="44"/>
      <c r="BV62" s="44"/>
      <c r="BW62" s="44"/>
      <c r="BX62" s="44"/>
      <c r="BY62" s="44"/>
      <c r="BZ62" s="45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6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8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2" t="s">
        <v>29</v>
      </c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4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5"/>
      <c r="BM65" s="56"/>
      <c r="BN65" s="56"/>
      <c r="BO65" s="56"/>
      <c r="BP65" s="56"/>
      <c r="BQ65" s="56"/>
      <c r="BR65" s="56"/>
      <c r="BS65" s="56"/>
      <c r="BT65" s="56"/>
      <c r="BU65" s="56"/>
      <c r="BV65" s="56"/>
      <c r="BW65" s="56"/>
      <c r="BX65" s="56"/>
      <c r="BY65" s="56"/>
      <c r="BZ65" s="57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3" t="s">
        <v>118</v>
      </c>
      <c r="BM66" s="44"/>
      <c r="BN66" s="44"/>
      <c r="BO66" s="44"/>
      <c r="BP66" s="44"/>
      <c r="BQ66" s="44"/>
      <c r="BR66" s="44"/>
      <c r="BS66" s="44"/>
      <c r="BT66" s="44"/>
      <c r="BU66" s="44"/>
      <c r="BV66" s="44"/>
      <c r="BW66" s="44"/>
      <c r="BX66" s="44"/>
      <c r="BY66" s="44"/>
      <c r="BZ66" s="45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3"/>
      <c r="BM67" s="44"/>
      <c r="BN67" s="44"/>
      <c r="BO67" s="44"/>
      <c r="BP67" s="44"/>
      <c r="BQ67" s="44"/>
      <c r="BR67" s="44"/>
      <c r="BS67" s="44"/>
      <c r="BT67" s="44"/>
      <c r="BU67" s="44"/>
      <c r="BV67" s="44"/>
      <c r="BW67" s="44"/>
      <c r="BX67" s="44"/>
      <c r="BY67" s="44"/>
      <c r="BZ67" s="45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3"/>
      <c r="BM68" s="44"/>
      <c r="BN68" s="44"/>
      <c r="BO68" s="44"/>
      <c r="BP68" s="44"/>
      <c r="BQ68" s="44"/>
      <c r="BR68" s="44"/>
      <c r="BS68" s="44"/>
      <c r="BT68" s="44"/>
      <c r="BU68" s="44"/>
      <c r="BV68" s="44"/>
      <c r="BW68" s="44"/>
      <c r="BX68" s="44"/>
      <c r="BY68" s="44"/>
      <c r="BZ68" s="45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3"/>
      <c r="BM69" s="44"/>
      <c r="BN69" s="44"/>
      <c r="BO69" s="44"/>
      <c r="BP69" s="44"/>
      <c r="BQ69" s="44"/>
      <c r="BR69" s="44"/>
      <c r="BS69" s="44"/>
      <c r="BT69" s="44"/>
      <c r="BU69" s="44"/>
      <c r="BV69" s="44"/>
      <c r="BW69" s="44"/>
      <c r="BX69" s="44"/>
      <c r="BY69" s="44"/>
      <c r="BZ69" s="45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3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5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3"/>
      <c r="BM71" s="44"/>
      <c r="BN71" s="44"/>
      <c r="BO71" s="44"/>
      <c r="BP71" s="44"/>
      <c r="BQ71" s="44"/>
      <c r="BR71" s="44"/>
      <c r="BS71" s="44"/>
      <c r="BT71" s="44"/>
      <c r="BU71" s="44"/>
      <c r="BV71" s="44"/>
      <c r="BW71" s="44"/>
      <c r="BX71" s="44"/>
      <c r="BY71" s="44"/>
      <c r="BZ71" s="45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3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5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3"/>
      <c r="BM73" s="44"/>
      <c r="BN73" s="44"/>
      <c r="BO73" s="44"/>
      <c r="BP73" s="44"/>
      <c r="BQ73" s="44"/>
      <c r="BR73" s="44"/>
      <c r="BS73" s="44"/>
      <c r="BT73" s="44"/>
      <c r="BU73" s="44"/>
      <c r="BV73" s="44"/>
      <c r="BW73" s="44"/>
      <c r="BX73" s="44"/>
      <c r="BY73" s="44"/>
      <c r="BZ73" s="45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3"/>
      <c r="BM74" s="44"/>
      <c r="BN74" s="44"/>
      <c r="BO74" s="44"/>
      <c r="BP74" s="44"/>
      <c r="BQ74" s="44"/>
      <c r="BR74" s="44"/>
      <c r="BS74" s="44"/>
      <c r="BT74" s="44"/>
      <c r="BU74" s="44"/>
      <c r="BV74" s="44"/>
      <c r="BW74" s="44"/>
      <c r="BX74" s="44"/>
      <c r="BY74" s="44"/>
      <c r="BZ74" s="45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3"/>
      <c r="BM75" s="44"/>
      <c r="BN75" s="44"/>
      <c r="BO75" s="44"/>
      <c r="BP75" s="44"/>
      <c r="BQ75" s="44"/>
      <c r="BR75" s="44"/>
      <c r="BS75" s="44"/>
      <c r="BT75" s="44"/>
      <c r="BU75" s="44"/>
      <c r="BV75" s="44"/>
      <c r="BW75" s="44"/>
      <c r="BX75" s="44"/>
      <c r="BY75" s="44"/>
      <c r="BZ75" s="45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3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5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3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5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3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5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43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5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43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5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43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5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46"/>
      <c r="BM82" s="47"/>
      <c r="BN82" s="47"/>
      <c r="BO82" s="47"/>
      <c r="BP82" s="47"/>
      <c r="BQ82" s="47"/>
      <c r="BR82" s="47"/>
      <c r="BS82" s="47"/>
      <c r="BT82" s="47"/>
      <c r="BU82" s="47"/>
      <c r="BV82" s="47"/>
      <c r="BW82" s="47"/>
      <c r="BX82" s="47"/>
      <c r="BY82" s="47"/>
      <c r="BZ82" s="48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【832.52】</v>
      </c>
      <c r="I86" s="26" t="str">
        <f>データ!CA6</f>
        <v>【60.94】</v>
      </c>
      <c r="J86" s="26" t="str">
        <f>データ!CL6</f>
        <v>【253.04】</v>
      </c>
      <c r="K86" s="26" t="str">
        <f>データ!CW6</f>
        <v>【54.84】</v>
      </c>
      <c r="L86" s="26" t="str">
        <f>データ!DH6</f>
        <v>【86.60】</v>
      </c>
      <c r="M86" s="26" t="s">
        <v>43</v>
      </c>
      <c r="N86" s="26" t="s">
        <v>43</v>
      </c>
      <c r="O86" s="26" t="str">
        <f>データ!EO6</f>
        <v>【0.16】</v>
      </c>
    </row>
  </sheetData>
  <sheetProtection algorithmName="SHA-512" hashValue="rhoLIfNq1ooA2YseC7sj+gQo+GiXkXifgtqOGzi8dYCuRdJqE6ZdARD4whr+sNdUcp28FIk7zJuXHesdDrFASQ==" saltValue="VsQExwNw8AOv7gE0OGZ5nA==" spinCount="100000" sheet="1" objects="1" scenarios="1" formatCells="0" formatColumns="0" formatRows="0"/>
  <mergeCells count="46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" x14ac:dyDescent="0.2"/>
  <cols>
    <col min="2" max="144" width="11.90625" customWidth="1"/>
  </cols>
  <sheetData>
    <row r="1" spans="1:145" x14ac:dyDescent="0.2">
      <c r="A1" t="s">
        <v>44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45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46</v>
      </c>
      <c r="B3" s="29" t="s">
        <v>47</v>
      </c>
      <c r="C3" s="29" t="s">
        <v>48</v>
      </c>
      <c r="D3" s="29" t="s">
        <v>49</v>
      </c>
      <c r="E3" s="29" t="s">
        <v>50</v>
      </c>
      <c r="F3" s="29" t="s">
        <v>51</v>
      </c>
      <c r="G3" s="29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54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55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58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59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68</v>
      </c>
      <c r="B5" s="31"/>
      <c r="C5" s="31"/>
      <c r="D5" s="31"/>
      <c r="E5" s="31"/>
      <c r="F5" s="31"/>
      <c r="G5" s="31"/>
      <c r="H5" s="32" t="s">
        <v>69</v>
      </c>
      <c r="I5" s="32" t="s">
        <v>70</v>
      </c>
      <c r="J5" s="32" t="s">
        <v>71</v>
      </c>
      <c r="K5" s="32" t="s">
        <v>72</v>
      </c>
      <c r="L5" s="32" t="s">
        <v>73</v>
      </c>
      <c r="M5" s="32" t="s">
        <v>5</v>
      </c>
      <c r="N5" s="32" t="s">
        <v>74</v>
      </c>
      <c r="O5" s="32" t="s">
        <v>75</v>
      </c>
      <c r="P5" s="32" t="s">
        <v>76</v>
      </c>
      <c r="Q5" s="32" t="s">
        <v>77</v>
      </c>
      <c r="R5" s="32" t="s">
        <v>78</v>
      </c>
      <c r="S5" s="32" t="s">
        <v>79</v>
      </c>
      <c r="T5" s="32" t="s">
        <v>80</v>
      </c>
      <c r="U5" s="32" t="s">
        <v>81</v>
      </c>
      <c r="V5" s="32" t="s">
        <v>82</v>
      </c>
      <c r="W5" s="32" t="s">
        <v>83</v>
      </c>
      <c r="X5" s="32" t="s">
        <v>84</v>
      </c>
      <c r="Y5" s="32" t="s">
        <v>85</v>
      </c>
      <c r="Z5" s="32" t="s">
        <v>86</v>
      </c>
      <c r="AA5" s="32" t="s">
        <v>87</v>
      </c>
      <c r="AB5" s="32" t="s">
        <v>88</v>
      </c>
      <c r="AC5" s="32" t="s">
        <v>89</v>
      </c>
      <c r="AD5" s="32" t="s">
        <v>90</v>
      </c>
      <c r="AE5" s="32" t="s">
        <v>91</v>
      </c>
      <c r="AF5" s="32" t="s">
        <v>92</v>
      </c>
      <c r="AG5" s="32" t="s">
        <v>93</v>
      </c>
      <c r="AH5" s="32" t="s">
        <v>94</v>
      </c>
      <c r="AI5" s="32" t="s">
        <v>31</v>
      </c>
      <c r="AJ5" s="32" t="s">
        <v>85</v>
      </c>
      <c r="AK5" s="32" t="s">
        <v>86</v>
      </c>
      <c r="AL5" s="32" t="s">
        <v>87</v>
      </c>
      <c r="AM5" s="32" t="s">
        <v>88</v>
      </c>
      <c r="AN5" s="32" t="s">
        <v>89</v>
      </c>
      <c r="AO5" s="32" t="s">
        <v>90</v>
      </c>
      <c r="AP5" s="32" t="s">
        <v>91</v>
      </c>
      <c r="AQ5" s="32" t="s">
        <v>92</v>
      </c>
      <c r="AR5" s="32" t="s">
        <v>93</v>
      </c>
      <c r="AS5" s="32" t="s">
        <v>94</v>
      </c>
      <c r="AT5" s="32" t="s">
        <v>95</v>
      </c>
      <c r="AU5" s="32" t="s">
        <v>85</v>
      </c>
      <c r="AV5" s="32" t="s">
        <v>86</v>
      </c>
      <c r="AW5" s="32" t="s">
        <v>87</v>
      </c>
      <c r="AX5" s="32" t="s">
        <v>88</v>
      </c>
      <c r="AY5" s="32" t="s">
        <v>89</v>
      </c>
      <c r="AZ5" s="32" t="s">
        <v>90</v>
      </c>
      <c r="BA5" s="32" t="s">
        <v>91</v>
      </c>
      <c r="BB5" s="32" t="s">
        <v>92</v>
      </c>
      <c r="BC5" s="32" t="s">
        <v>93</v>
      </c>
      <c r="BD5" s="32" t="s">
        <v>94</v>
      </c>
      <c r="BE5" s="32" t="s">
        <v>95</v>
      </c>
      <c r="BF5" s="32" t="s">
        <v>85</v>
      </c>
      <c r="BG5" s="32" t="s">
        <v>86</v>
      </c>
      <c r="BH5" s="32" t="s">
        <v>87</v>
      </c>
      <c r="BI5" s="32" t="s">
        <v>88</v>
      </c>
      <c r="BJ5" s="32" t="s">
        <v>89</v>
      </c>
      <c r="BK5" s="32" t="s">
        <v>90</v>
      </c>
      <c r="BL5" s="32" t="s">
        <v>91</v>
      </c>
      <c r="BM5" s="32" t="s">
        <v>92</v>
      </c>
      <c r="BN5" s="32" t="s">
        <v>93</v>
      </c>
      <c r="BO5" s="32" t="s">
        <v>94</v>
      </c>
      <c r="BP5" s="32" t="s">
        <v>95</v>
      </c>
      <c r="BQ5" s="32" t="s">
        <v>85</v>
      </c>
      <c r="BR5" s="32" t="s">
        <v>86</v>
      </c>
      <c r="BS5" s="32" t="s">
        <v>87</v>
      </c>
      <c r="BT5" s="32" t="s">
        <v>88</v>
      </c>
      <c r="BU5" s="32" t="s">
        <v>89</v>
      </c>
      <c r="BV5" s="32" t="s">
        <v>90</v>
      </c>
      <c r="BW5" s="32" t="s">
        <v>91</v>
      </c>
      <c r="BX5" s="32" t="s">
        <v>92</v>
      </c>
      <c r="BY5" s="32" t="s">
        <v>93</v>
      </c>
      <c r="BZ5" s="32" t="s">
        <v>94</v>
      </c>
      <c r="CA5" s="32" t="s">
        <v>95</v>
      </c>
      <c r="CB5" s="32" t="s">
        <v>85</v>
      </c>
      <c r="CC5" s="32" t="s">
        <v>86</v>
      </c>
      <c r="CD5" s="32" t="s">
        <v>87</v>
      </c>
      <c r="CE5" s="32" t="s">
        <v>88</v>
      </c>
      <c r="CF5" s="32" t="s">
        <v>89</v>
      </c>
      <c r="CG5" s="32" t="s">
        <v>90</v>
      </c>
      <c r="CH5" s="32" t="s">
        <v>91</v>
      </c>
      <c r="CI5" s="32" t="s">
        <v>92</v>
      </c>
      <c r="CJ5" s="32" t="s">
        <v>93</v>
      </c>
      <c r="CK5" s="32" t="s">
        <v>94</v>
      </c>
      <c r="CL5" s="32" t="s">
        <v>95</v>
      </c>
      <c r="CM5" s="32" t="s">
        <v>85</v>
      </c>
      <c r="CN5" s="32" t="s">
        <v>86</v>
      </c>
      <c r="CO5" s="32" t="s">
        <v>87</v>
      </c>
      <c r="CP5" s="32" t="s">
        <v>88</v>
      </c>
      <c r="CQ5" s="32" t="s">
        <v>89</v>
      </c>
      <c r="CR5" s="32" t="s">
        <v>90</v>
      </c>
      <c r="CS5" s="32" t="s">
        <v>91</v>
      </c>
      <c r="CT5" s="32" t="s">
        <v>92</v>
      </c>
      <c r="CU5" s="32" t="s">
        <v>93</v>
      </c>
      <c r="CV5" s="32" t="s">
        <v>94</v>
      </c>
      <c r="CW5" s="32" t="s">
        <v>95</v>
      </c>
      <c r="CX5" s="32" t="s">
        <v>85</v>
      </c>
      <c r="CY5" s="32" t="s">
        <v>86</v>
      </c>
      <c r="CZ5" s="32" t="s">
        <v>87</v>
      </c>
      <c r="DA5" s="32" t="s">
        <v>88</v>
      </c>
      <c r="DB5" s="32" t="s">
        <v>89</v>
      </c>
      <c r="DC5" s="32" t="s">
        <v>90</v>
      </c>
      <c r="DD5" s="32" t="s">
        <v>91</v>
      </c>
      <c r="DE5" s="32" t="s">
        <v>92</v>
      </c>
      <c r="DF5" s="32" t="s">
        <v>93</v>
      </c>
      <c r="DG5" s="32" t="s">
        <v>94</v>
      </c>
      <c r="DH5" s="32" t="s">
        <v>95</v>
      </c>
      <c r="DI5" s="32" t="s">
        <v>85</v>
      </c>
      <c r="DJ5" s="32" t="s">
        <v>86</v>
      </c>
      <c r="DK5" s="32" t="s">
        <v>87</v>
      </c>
      <c r="DL5" s="32" t="s">
        <v>88</v>
      </c>
      <c r="DM5" s="32" t="s">
        <v>89</v>
      </c>
      <c r="DN5" s="32" t="s">
        <v>90</v>
      </c>
      <c r="DO5" s="32" t="s">
        <v>91</v>
      </c>
      <c r="DP5" s="32" t="s">
        <v>92</v>
      </c>
      <c r="DQ5" s="32" t="s">
        <v>93</v>
      </c>
      <c r="DR5" s="32" t="s">
        <v>94</v>
      </c>
      <c r="DS5" s="32" t="s">
        <v>95</v>
      </c>
      <c r="DT5" s="32" t="s">
        <v>85</v>
      </c>
      <c r="DU5" s="32" t="s">
        <v>86</v>
      </c>
      <c r="DV5" s="32" t="s">
        <v>87</v>
      </c>
      <c r="DW5" s="32" t="s">
        <v>88</v>
      </c>
      <c r="DX5" s="32" t="s">
        <v>89</v>
      </c>
      <c r="DY5" s="32" t="s">
        <v>90</v>
      </c>
      <c r="DZ5" s="32" t="s">
        <v>91</v>
      </c>
      <c r="EA5" s="32" t="s">
        <v>92</v>
      </c>
      <c r="EB5" s="32" t="s">
        <v>93</v>
      </c>
      <c r="EC5" s="32" t="s">
        <v>94</v>
      </c>
      <c r="ED5" s="32" t="s">
        <v>95</v>
      </c>
      <c r="EE5" s="32" t="s">
        <v>85</v>
      </c>
      <c r="EF5" s="32" t="s">
        <v>86</v>
      </c>
      <c r="EG5" s="32" t="s">
        <v>87</v>
      </c>
      <c r="EH5" s="32" t="s">
        <v>88</v>
      </c>
      <c r="EI5" s="32" t="s">
        <v>89</v>
      </c>
      <c r="EJ5" s="32" t="s">
        <v>90</v>
      </c>
      <c r="EK5" s="32" t="s">
        <v>91</v>
      </c>
      <c r="EL5" s="32" t="s">
        <v>92</v>
      </c>
      <c r="EM5" s="32" t="s">
        <v>93</v>
      </c>
      <c r="EN5" s="32" t="s">
        <v>94</v>
      </c>
      <c r="EO5" s="32" t="s">
        <v>95</v>
      </c>
    </row>
    <row r="6" spans="1:145" s="36" customFormat="1" x14ac:dyDescent="0.2">
      <c r="A6" s="28" t="s">
        <v>96</v>
      </c>
      <c r="B6" s="33">
        <f>B7</f>
        <v>2020</v>
      </c>
      <c r="C6" s="33">
        <f t="shared" ref="C6:X6" si="3">C7</f>
        <v>103446</v>
      </c>
      <c r="D6" s="33">
        <f t="shared" si="3"/>
        <v>47</v>
      </c>
      <c r="E6" s="33">
        <f t="shared" si="3"/>
        <v>17</v>
      </c>
      <c r="F6" s="33">
        <f t="shared" si="3"/>
        <v>5</v>
      </c>
      <c r="G6" s="33">
        <f t="shared" si="3"/>
        <v>0</v>
      </c>
      <c r="H6" s="33" t="str">
        <f t="shared" si="3"/>
        <v>群馬県　榛東村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農業集落排水</v>
      </c>
      <c r="L6" s="33" t="str">
        <f t="shared" si="3"/>
        <v>F2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31.9</v>
      </c>
      <c r="Q6" s="34">
        <f t="shared" si="3"/>
        <v>115.12</v>
      </c>
      <c r="R6" s="34">
        <f t="shared" si="3"/>
        <v>2200</v>
      </c>
      <c r="S6" s="34">
        <f t="shared" si="3"/>
        <v>14588</v>
      </c>
      <c r="T6" s="34">
        <f t="shared" si="3"/>
        <v>27.92</v>
      </c>
      <c r="U6" s="34">
        <f t="shared" si="3"/>
        <v>522.49</v>
      </c>
      <c r="V6" s="34">
        <f t="shared" si="3"/>
        <v>4624</v>
      </c>
      <c r="W6" s="34">
        <f t="shared" si="3"/>
        <v>2.79</v>
      </c>
      <c r="X6" s="34">
        <f t="shared" si="3"/>
        <v>1657.35</v>
      </c>
      <c r="Y6" s="35">
        <f>IF(Y7="",NA(),Y7)</f>
        <v>98.97</v>
      </c>
      <c r="Z6" s="35">
        <f t="shared" ref="Z6:AH6" si="4">IF(Z7="",NA(),Z7)</f>
        <v>100.19</v>
      </c>
      <c r="AA6" s="35">
        <f t="shared" si="4"/>
        <v>100.3</v>
      </c>
      <c r="AB6" s="35">
        <f t="shared" si="4"/>
        <v>99.5</v>
      </c>
      <c r="AC6" s="35">
        <f t="shared" si="4"/>
        <v>98.38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4">
        <f t="shared" ref="BG6:BO6" si="7">IF(BG7="",NA(),BG7)</f>
        <v>0</v>
      </c>
      <c r="BH6" s="34">
        <f t="shared" si="7"/>
        <v>0</v>
      </c>
      <c r="BI6" s="34">
        <f t="shared" si="7"/>
        <v>0</v>
      </c>
      <c r="BJ6" s="34">
        <f t="shared" si="7"/>
        <v>0</v>
      </c>
      <c r="BK6" s="35">
        <f t="shared" si="7"/>
        <v>1051.43</v>
      </c>
      <c r="BL6" s="35">
        <f t="shared" si="7"/>
        <v>982.29</v>
      </c>
      <c r="BM6" s="35">
        <f t="shared" si="7"/>
        <v>713.28</v>
      </c>
      <c r="BN6" s="35">
        <f t="shared" si="7"/>
        <v>673.08</v>
      </c>
      <c r="BO6" s="35">
        <f t="shared" si="7"/>
        <v>867.83</v>
      </c>
      <c r="BP6" s="34" t="str">
        <f>IF(BP7="","",IF(BP7="-","【-】","【"&amp;SUBSTITUTE(TEXT(BP7,"#,##0.00"),"-","△")&amp;"】"))</f>
        <v>【832.52】</v>
      </c>
      <c r="BQ6" s="35">
        <f>IF(BQ7="",NA(),BQ7)</f>
        <v>45.5</v>
      </c>
      <c r="BR6" s="35">
        <f t="shared" ref="BR6:BZ6" si="8">IF(BR7="",NA(),BR7)</f>
        <v>59.05</v>
      </c>
      <c r="BS6" s="35">
        <f t="shared" si="8"/>
        <v>65.489999999999995</v>
      </c>
      <c r="BT6" s="35">
        <f t="shared" si="8"/>
        <v>45.25</v>
      </c>
      <c r="BU6" s="35">
        <f t="shared" si="8"/>
        <v>61.98</v>
      </c>
      <c r="BV6" s="35">
        <f t="shared" si="8"/>
        <v>40.06</v>
      </c>
      <c r="BW6" s="35">
        <f t="shared" si="8"/>
        <v>41.25</v>
      </c>
      <c r="BX6" s="35">
        <f t="shared" si="8"/>
        <v>40.75</v>
      </c>
      <c r="BY6" s="35">
        <f t="shared" si="8"/>
        <v>42.44</v>
      </c>
      <c r="BZ6" s="35">
        <f t="shared" si="8"/>
        <v>57.08</v>
      </c>
      <c r="CA6" s="34" t="str">
        <f>IF(CA7="","",IF(CA7="-","【-】","【"&amp;SUBSTITUTE(TEXT(CA7,"#,##0.00"),"-","△")&amp;"】"))</f>
        <v>【60.94】</v>
      </c>
      <c r="CB6" s="35">
        <f>IF(CB7="",NA(),CB7)</f>
        <v>245.31</v>
      </c>
      <c r="CC6" s="35">
        <f t="shared" ref="CC6:CK6" si="9">IF(CC7="",NA(),CC7)</f>
        <v>191.2</v>
      </c>
      <c r="CD6" s="35">
        <f t="shared" si="9"/>
        <v>171.69</v>
      </c>
      <c r="CE6" s="35">
        <f t="shared" si="9"/>
        <v>251.51</v>
      </c>
      <c r="CF6" s="35">
        <f t="shared" si="9"/>
        <v>186.93</v>
      </c>
      <c r="CG6" s="35">
        <f t="shared" si="9"/>
        <v>355.22</v>
      </c>
      <c r="CH6" s="35">
        <f t="shared" si="9"/>
        <v>334.48</v>
      </c>
      <c r="CI6" s="35">
        <f t="shared" si="9"/>
        <v>311.70999999999998</v>
      </c>
      <c r="CJ6" s="35">
        <f t="shared" si="9"/>
        <v>284.54000000000002</v>
      </c>
      <c r="CK6" s="35">
        <f t="shared" si="9"/>
        <v>274.99</v>
      </c>
      <c r="CL6" s="34" t="str">
        <f>IF(CL7="","",IF(CL7="-","【-】","【"&amp;SUBSTITUTE(TEXT(CL7,"#,##0.00"),"-","△")&amp;"】"))</f>
        <v>【253.04】</v>
      </c>
      <c r="CM6" s="35">
        <f>IF(CM7="",NA(),CM7)</f>
        <v>40.51</v>
      </c>
      <c r="CN6" s="35">
        <f t="shared" ref="CN6:CV6" si="10">IF(CN7="",NA(),CN7)</f>
        <v>41.11</v>
      </c>
      <c r="CO6" s="35">
        <f t="shared" si="10"/>
        <v>40.51</v>
      </c>
      <c r="CP6" s="35">
        <f t="shared" si="10"/>
        <v>41.56</v>
      </c>
      <c r="CQ6" s="35">
        <f t="shared" si="10"/>
        <v>39.9</v>
      </c>
      <c r="CR6" s="35">
        <f t="shared" si="10"/>
        <v>42.84</v>
      </c>
      <c r="CS6" s="35">
        <f t="shared" si="10"/>
        <v>40.93</v>
      </c>
      <c r="CT6" s="35">
        <f t="shared" si="10"/>
        <v>43.38</v>
      </c>
      <c r="CU6" s="35">
        <f t="shared" si="10"/>
        <v>42.33</v>
      </c>
      <c r="CV6" s="35">
        <f t="shared" si="10"/>
        <v>54.83</v>
      </c>
      <c r="CW6" s="34" t="str">
        <f>IF(CW7="","",IF(CW7="-","【-】","【"&amp;SUBSTITUTE(TEXT(CW7,"#,##0.00"),"-","△")&amp;"】"))</f>
        <v>【54.84】</v>
      </c>
      <c r="CX6" s="35">
        <f>IF(CX7="",NA(),CX7)</f>
        <v>55.7</v>
      </c>
      <c r="CY6" s="35">
        <f t="shared" ref="CY6:DG6" si="11">IF(CY7="",NA(),CY7)</f>
        <v>64.02</v>
      </c>
      <c r="CZ6" s="35">
        <f t="shared" si="11"/>
        <v>64.27</v>
      </c>
      <c r="DA6" s="35">
        <f t="shared" si="11"/>
        <v>67.03</v>
      </c>
      <c r="DB6" s="35">
        <f t="shared" si="11"/>
        <v>67.239999999999995</v>
      </c>
      <c r="DC6" s="35">
        <f t="shared" si="11"/>
        <v>66.3</v>
      </c>
      <c r="DD6" s="35">
        <f t="shared" si="11"/>
        <v>62.73</v>
      </c>
      <c r="DE6" s="35">
        <f t="shared" si="11"/>
        <v>62.02</v>
      </c>
      <c r="DF6" s="35">
        <f t="shared" si="11"/>
        <v>62.5</v>
      </c>
      <c r="DG6" s="35">
        <f t="shared" si="11"/>
        <v>84.7</v>
      </c>
      <c r="DH6" s="34" t="str">
        <f>IF(DH7="","",IF(DH7="-","【-】","【"&amp;SUBSTITUTE(TEXT(DH7,"#,##0.00"),"-","△")&amp;"】"))</f>
        <v>【86.60】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0.03</v>
      </c>
      <c r="EK6" s="34">
        <f t="shared" si="14"/>
        <v>0</v>
      </c>
      <c r="EL6" s="35">
        <f t="shared" si="14"/>
        <v>0.04</v>
      </c>
      <c r="EM6" s="34">
        <f t="shared" si="14"/>
        <v>0</v>
      </c>
      <c r="EN6" s="35">
        <f t="shared" si="14"/>
        <v>0.25</v>
      </c>
      <c r="EO6" s="34" t="str">
        <f>IF(EO7="","",IF(EO7="-","【-】","【"&amp;SUBSTITUTE(TEXT(EO7,"#,##0.00"),"-","△")&amp;"】"))</f>
        <v>【0.16】</v>
      </c>
    </row>
    <row r="7" spans="1:145" s="36" customFormat="1" x14ac:dyDescent="0.2">
      <c r="A7" s="28"/>
      <c r="B7" s="37">
        <v>2020</v>
      </c>
      <c r="C7" s="37">
        <v>103446</v>
      </c>
      <c r="D7" s="37">
        <v>47</v>
      </c>
      <c r="E7" s="37">
        <v>17</v>
      </c>
      <c r="F7" s="37">
        <v>5</v>
      </c>
      <c r="G7" s="37">
        <v>0</v>
      </c>
      <c r="H7" s="37" t="s">
        <v>97</v>
      </c>
      <c r="I7" s="37" t="s">
        <v>98</v>
      </c>
      <c r="J7" s="37" t="s">
        <v>99</v>
      </c>
      <c r="K7" s="37" t="s">
        <v>100</v>
      </c>
      <c r="L7" s="37" t="s">
        <v>101</v>
      </c>
      <c r="M7" s="37" t="s">
        <v>102</v>
      </c>
      <c r="N7" s="38" t="s">
        <v>103</v>
      </c>
      <c r="O7" s="38" t="s">
        <v>104</v>
      </c>
      <c r="P7" s="38">
        <v>31.9</v>
      </c>
      <c r="Q7" s="38">
        <v>115.12</v>
      </c>
      <c r="R7" s="38">
        <v>2200</v>
      </c>
      <c r="S7" s="38">
        <v>14588</v>
      </c>
      <c r="T7" s="38">
        <v>27.92</v>
      </c>
      <c r="U7" s="38">
        <v>522.49</v>
      </c>
      <c r="V7" s="38">
        <v>4624</v>
      </c>
      <c r="W7" s="38">
        <v>2.79</v>
      </c>
      <c r="X7" s="38">
        <v>1657.35</v>
      </c>
      <c r="Y7" s="38">
        <v>98.97</v>
      </c>
      <c r="Z7" s="38">
        <v>100.19</v>
      </c>
      <c r="AA7" s="38">
        <v>100.3</v>
      </c>
      <c r="AB7" s="38">
        <v>99.5</v>
      </c>
      <c r="AC7" s="38">
        <v>98.38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0</v>
      </c>
      <c r="BH7" s="38">
        <v>0</v>
      </c>
      <c r="BI7" s="38">
        <v>0</v>
      </c>
      <c r="BJ7" s="38">
        <v>0</v>
      </c>
      <c r="BK7" s="38">
        <v>1051.43</v>
      </c>
      <c r="BL7" s="38">
        <v>982.29</v>
      </c>
      <c r="BM7" s="38">
        <v>713.28</v>
      </c>
      <c r="BN7" s="38">
        <v>673.08</v>
      </c>
      <c r="BO7" s="38">
        <v>867.83</v>
      </c>
      <c r="BP7" s="38">
        <v>832.52</v>
      </c>
      <c r="BQ7" s="38">
        <v>45.5</v>
      </c>
      <c r="BR7" s="38">
        <v>59.05</v>
      </c>
      <c r="BS7" s="38">
        <v>65.489999999999995</v>
      </c>
      <c r="BT7" s="38">
        <v>45.25</v>
      </c>
      <c r="BU7" s="38">
        <v>61.98</v>
      </c>
      <c r="BV7" s="38">
        <v>40.06</v>
      </c>
      <c r="BW7" s="38">
        <v>41.25</v>
      </c>
      <c r="BX7" s="38">
        <v>40.75</v>
      </c>
      <c r="BY7" s="38">
        <v>42.44</v>
      </c>
      <c r="BZ7" s="38">
        <v>57.08</v>
      </c>
      <c r="CA7" s="38">
        <v>60.94</v>
      </c>
      <c r="CB7" s="38">
        <v>245.31</v>
      </c>
      <c r="CC7" s="38">
        <v>191.2</v>
      </c>
      <c r="CD7" s="38">
        <v>171.69</v>
      </c>
      <c r="CE7" s="38">
        <v>251.51</v>
      </c>
      <c r="CF7" s="38">
        <v>186.93</v>
      </c>
      <c r="CG7" s="38">
        <v>355.22</v>
      </c>
      <c r="CH7" s="38">
        <v>334.48</v>
      </c>
      <c r="CI7" s="38">
        <v>311.70999999999998</v>
      </c>
      <c r="CJ7" s="38">
        <v>284.54000000000002</v>
      </c>
      <c r="CK7" s="38">
        <v>274.99</v>
      </c>
      <c r="CL7" s="38">
        <v>253.04</v>
      </c>
      <c r="CM7" s="38">
        <v>40.51</v>
      </c>
      <c r="CN7" s="38">
        <v>41.11</v>
      </c>
      <c r="CO7" s="38">
        <v>40.51</v>
      </c>
      <c r="CP7" s="38">
        <v>41.56</v>
      </c>
      <c r="CQ7" s="38">
        <v>39.9</v>
      </c>
      <c r="CR7" s="38">
        <v>42.84</v>
      </c>
      <c r="CS7" s="38">
        <v>40.93</v>
      </c>
      <c r="CT7" s="38">
        <v>43.38</v>
      </c>
      <c r="CU7" s="38">
        <v>42.33</v>
      </c>
      <c r="CV7" s="38">
        <v>54.83</v>
      </c>
      <c r="CW7" s="38">
        <v>54.84</v>
      </c>
      <c r="CX7" s="38">
        <v>55.7</v>
      </c>
      <c r="CY7" s="38">
        <v>64.02</v>
      </c>
      <c r="CZ7" s="38">
        <v>64.27</v>
      </c>
      <c r="DA7" s="38">
        <v>67.03</v>
      </c>
      <c r="DB7" s="38">
        <v>67.239999999999995</v>
      </c>
      <c r="DC7" s="38">
        <v>66.3</v>
      </c>
      <c r="DD7" s="38">
        <v>62.73</v>
      </c>
      <c r="DE7" s="38">
        <v>62.02</v>
      </c>
      <c r="DF7" s="38">
        <v>62.5</v>
      </c>
      <c r="DG7" s="38">
        <v>84.7</v>
      </c>
      <c r="DH7" s="38">
        <v>86.6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0.03</v>
      </c>
      <c r="EK7" s="38">
        <v>0</v>
      </c>
      <c r="EL7" s="38">
        <v>0.04</v>
      </c>
      <c r="EM7" s="38">
        <v>0</v>
      </c>
      <c r="EN7" s="38">
        <v>0.25</v>
      </c>
      <c r="EO7" s="38">
        <v>0.16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105</v>
      </c>
      <c r="C9" s="40" t="s">
        <v>106</v>
      </c>
      <c r="D9" s="40" t="s">
        <v>107</v>
      </c>
      <c r="E9" s="40" t="s">
        <v>108</v>
      </c>
      <c r="F9" s="40" t="s">
        <v>109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47</v>
      </c>
      <c r="B10" s="41">
        <f t="shared" ref="B10:D10" si="15">DATEVALUE($B7+12-B11&amp;"/1/"&amp;B12)</f>
        <v>46753</v>
      </c>
      <c r="C10" s="41">
        <f t="shared" si="15"/>
        <v>47119</v>
      </c>
      <c r="D10" s="41">
        <f t="shared" si="15"/>
        <v>47484</v>
      </c>
      <c r="E10" s="42">
        <f>DATEVALUE($B7+12-E11&amp;"/1/"&amp;E12)</f>
        <v>47849</v>
      </c>
      <c r="F10" s="42">
        <f>DATEVALUE($B7+12-F11&amp;"/1/"&amp;F12)</f>
        <v>48215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5" x14ac:dyDescent="0.2">
      <c r="B13" t="s">
        <v>112</v>
      </c>
      <c r="C13" t="s">
        <v>113</v>
      </c>
      <c r="D13" t="s">
        <v>112</v>
      </c>
      <c r="E13" t="s">
        <v>114</v>
      </c>
      <c r="F13" t="s">
        <v>115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ModifiedBy> </cp:lastModifiedBy>
  <cp:lastPrinted>2022-02-14T09:22:29Z</cp:lastPrinted>
  <dcterms:created xsi:type="dcterms:W3CDTF">2021-12-03T07:56:42Z</dcterms:created>
  <dcterms:modified xsi:type="dcterms:W3CDTF">2022-02-16T05:07:32Z</dcterms:modified>
  <cp:category/>
</cp:coreProperties>
</file>