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25_東吾妻町\"/>
    </mc:Choice>
  </mc:AlternateContent>
  <xr:revisionPtr revIDLastSave="0" documentId="13_ncr:1_{B7185439-2EC3-408E-9E95-4D56D62D5A5C}" xr6:coauthVersionLast="36" xr6:coauthVersionMax="36" xr10:uidLastSave="{00000000-0000-0000-0000-000000000000}"/>
  <workbookProtection workbookAlgorithmName="SHA-512" workbookHashValue="v2jV6B736LQZKHYeXvpFtHsRiQFC4DckMZ3smYIV/wSLLBbsnK2iqLBfnzqAHLgIL1d1/hu2+Jez4DokSsBt+A==" workbookSaltValue="HBZnGQ4m6TC63u/0JOiYog==" workbookSpinCount="100000" lockStructure="1"/>
  <bookViews>
    <workbookView xWindow="0" yWindow="0" windowWidth="23040" windowHeight="8604"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P6" i="5"/>
  <c r="P10" i="4" s="1"/>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AT10" i="4"/>
  <c r="AL10" i="4"/>
  <c r="AD10" i="4"/>
  <c r="W10" i="4"/>
  <c r="B10" i="4"/>
  <c r="AD8" i="4"/>
  <c r="P8" i="4"/>
  <c r="I8" i="4"/>
  <c r="B8" i="4"/>
</calcChain>
</file>

<file path=xl/sharedStrings.xml><?xml version="1.0" encoding="utf-8"?>
<sst xmlns="http://schemas.openxmlformats.org/spreadsheetml/2006/main" count="247" uniqueCount="117">
  <si>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</si>
  <si>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</si>
  <si>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</si>
  <si>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</si>
  <si>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</si>
  <si>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</si>
  <si>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</si>
  <si>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</si>
  <si>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</si>
  <si>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</si>
  <si>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</si>
  <si>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</si>
  <si>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</si>
  <si>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</si>
  <si>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</si>
  <si>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</si>
  <si>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</si>
  <si>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</si>
  <si>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</si>
  <si>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</si>
  <si>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</si>
  <si>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</si>
  <si>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</si>
  <si>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</si>
  <si>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</si>
  <si>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</si>
  <si>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</si>
  <si>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</si>
  <si>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</si>
  <si>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</si>
  <si>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</si>
  <si>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</si>
  <si>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</si>
  <si>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</si>
  <si>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</si>
  <si>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</si>
  <si>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</si>
  <si>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</si>
  <si>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</si>
  <si>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</si>
  <si>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</si>
  <si>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</si>
  <si>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</si>
  <si>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</si>
  <si>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</si>
  <si>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</si>
  <si>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</si>
  <si>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</si>
  <si>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</si>
  <si>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</si>
  <si>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</si>
  <si>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</si>
  <si>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</si>
  <si>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</si>
  <si>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</si>
  <si>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</si>
  <si>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</si>
  <si>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</si>
  <si>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</si>
  <si>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</si>
  <si>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</si>
  <si>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</si>
  <si>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</si>
  <si>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</si>
  <si>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</si>
  <si>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</si>
  <si>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</si>
  <si>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</si>
  <si>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</si>
  <si>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</si>
  <si>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</si>
  <si>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</si>
  <si>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</si>
  <si>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</si>
  <si>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</si>
  <si>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</si>
  <si>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</si>
  <si>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</si>
  <si>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</si>
  <si>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</si>
  <si>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</si>
  <si>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</si>
  <si>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</si>
  <si>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</si>
  <si>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</si>
  <si>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</si>
  <si>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</si>
  <si>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</si>
  <si>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</si>
  <si>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</si>
  <si>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</si>
  <si>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</si>
  <si>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</si>
  <si>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</si>
  <si>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</si>
  <si>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</si>
  <si>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東吾妻町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</si>
  <si>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</si>
  <si>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</si>
  <si>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</si>
  <si>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</si>
  <si>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</si>
  <si>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</si>
  <si>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</si>
  <si>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</si>
  <si>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</si>
  <si>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</si>
  <si>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</si>
  <si>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</si>
  <si>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</si>
  <si>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</si>
  <si>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</si>
  <si>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</si>
  <si>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</si>
  <si>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浄化槽の耐用年数は概ね30年と言われている。東吾妻町では平成9年より、事業を実施しているため、一番古い浄化槽は使用開始から約25年が経過している。現在は、広報を活用し、浄化槽を少しでも長く使ってもらえるよう適正な使用の啓発を行なっている。また、国の補助金制度として公共浄化槽の改築に係る補助金が新設されたため大いに活用していきたい。今後は浄化槽の修理や入替等の検討も必要となるため、基金積立を実施することで、将来の浄化槽補修・更新について対応していく。</t>
    <rPh sb="0" eb="3">
      <t>ジョウカソウ</t>
    </rPh>
    <rPh sb="4" eb="6">
      <t>タイヨウ</t>
    </rPh>
    <rPh sb="6" eb="8">
      <t>ネンスウ</t>
    </rPh>
    <rPh sb="9" eb="10">
      <t>オオム</t>
    </rPh>
    <rPh sb="13" eb="14">
      <t>ネン</t>
    </rPh>
    <rPh sb="15" eb="16">
      <t>イ</t>
    </rPh>
    <rPh sb="22" eb="23">
      <t>ヒガシ</t>
    </rPh>
    <rPh sb="23" eb="26">
      <t>アガツママチ</t>
    </rPh>
    <rPh sb="28" eb="30">
      <t>ヘイセイ</t>
    </rPh>
    <rPh sb="31" eb="32">
      <t>ネン</t>
    </rPh>
    <rPh sb="35" eb="37">
      <t>ジギョウ</t>
    </rPh>
    <rPh sb="38" eb="40">
      <t>ジッシ</t>
    </rPh>
    <rPh sb="47" eb="49">
      <t>イチバン</t>
    </rPh>
    <rPh sb="49" eb="50">
      <t>フル</t>
    </rPh>
    <rPh sb="55" eb="57">
      <t>シヨウ</t>
    </rPh>
    <rPh sb="57" eb="59">
      <t>カイシ</t>
    </rPh>
    <rPh sb="61" eb="62">
      <t>ヤク</t>
    </rPh>
    <rPh sb="64" eb="65">
      <t>ネン</t>
    </rPh>
    <rPh sb="66" eb="68">
      <t>ケイカ</t>
    </rPh>
    <rPh sb="73" eb="75">
      <t>ゲンザイ</t>
    </rPh>
    <rPh sb="77" eb="79">
      <t>コウホウ</t>
    </rPh>
    <rPh sb="80" eb="82">
      <t>カツヨウ</t>
    </rPh>
    <rPh sb="88" eb="89">
      <t>スコ</t>
    </rPh>
    <rPh sb="92" eb="93">
      <t>ナガ</t>
    </rPh>
    <rPh sb="94" eb="95">
      <t>ツカ</t>
    </rPh>
    <rPh sb="103" eb="105">
      <t>テキセイ</t>
    </rPh>
    <rPh sb="106" eb="108">
      <t>シヨウ</t>
    </rPh>
    <rPh sb="109" eb="111">
      <t>ケイハツ</t>
    </rPh>
    <rPh sb="112" eb="113">
      <t>オコ</t>
    </rPh>
    <rPh sb="122" eb="123">
      <t>クニ</t>
    </rPh>
    <rPh sb="124" eb="127">
      <t>ホジョキン</t>
    </rPh>
    <rPh sb="127" eb="129">
      <t>セイド</t>
    </rPh>
    <rPh sb="132" eb="134">
      <t>コウキョウ</t>
    </rPh>
    <rPh sb="134" eb="137">
      <t>ジョウカソウ</t>
    </rPh>
    <rPh sb="138" eb="140">
      <t>カイチク</t>
    </rPh>
    <rPh sb="141" eb="142">
      <t>カカ</t>
    </rPh>
    <rPh sb="143" eb="146">
      <t>ホジョキン</t>
    </rPh>
    <rPh sb="147" eb="149">
      <t>シンセツ</t>
    </rPh>
    <rPh sb="154" eb="155">
      <t>オオ</t>
    </rPh>
    <rPh sb="157" eb="159">
      <t>カツヨウ</t>
    </rPh>
    <rPh sb="166" eb="168">
      <t>コンゴ</t>
    </rPh>
    <rPh sb="173" eb="175">
      <t>シュウリ</t>
    </rPh>
    <rPh sb="176" eb="178">
      <t>イレカエ</t>
    </rPh>
    <rPh sb="178" eb="179">
      <t>トウ</t>
    </rPh>
    <rPh sb="180" eb="182">
      <t>ケントウ</t>
    </rPh>
    <rPh sb="183" eb="185">
      <t>ヒツヨウ</t>
    </rPh>
    <rPh sb="191" eb="193">
      <t>キキン</t>
    </rPh>
    <rPh sb="193" eb="195">
      <t>ツミタ</t>
    </rPh>
    <rPh sb="196" eb="198">
      <t>ジッシ</t>
    </rPh>
    <rPh sb="204" eb="206">
      <t>ショウライ</t>
    </rPh>
    <rPh sb="210" eb="212">
      <t>ホシュウ</t>
    </rPh>
    <rPh sb="213" eb="215">
      <t>コウシン</t>
    </rPh>
    <rPh sb="219" eb="221">
      <t>タイオウ</t>
    </rPh>
    <phoneticPr fontId="4"/>
  </si>
  <si>
    <t>浄化槽市町村整備事業は、当初から定額料金制を採用したため、ほとんどの経費を料金収入で賄えている。事務のさらなる効率化を進め、安定した事業経営が可能である。既存の浄化槽についても、極力長期間使用できるように浄化槽教室やホームページなど情報を提供し、使用者の意識向上を図っている。ただし、将来的な浄化槽の補修・更新については、人口減少など社会的要因を踏まえた上で、基金積立や補助金の活用など検討していく。</t>
    <rPh sb="0" eb="3">
      <t>ジョウカソウ</t>
    </rPh>
    <rPh sb="3" eb="6">
      <t>シチョウソン</t>
    </rPh>
    <rPh sb="6" eb="8">
      <t>セイビ</t>
    </rPh>
    <rPh sb="8" eb="10">
      <t>ジギョウ</t>
    </rPh>
    <rPh sb="12" eb="14">
      <t>トウショ</t>
    </rPh>
    <rPh sb="16" eb="18">
      <t>テイガク</t>
    </rPh>
    <rPh sb="18" eb="21">
      <t>リョウキンセイ</t>
    </rPh>
    <rPh sb="22" eb="24">
      <t>サイヨウ</t>
    </rPh>
    <rPh sb="34" eb="36">
      <t>ケイヒ</t>
    </rPh>
    <rPh sb="37" eb="39">
      <t>リョウキン</t>
    </rPh>
    <rPh sb="39" eb="41">
      <t>シュウニュウ</t>
    </rPh>
    <rPh sb="42" eb="43">
      <t>マカナ</t>
    </rPh>
    <rPh sb="48" eb="50">
      <t>ジム</t>
    </rPh>
    <rPh sb="55" eb="58">
      <t>コウリツカ</t>
    </rPh>
    <rPh sb="59" eb="60">
      <t>スス</t>
    </rPh>
    <rPh sb="62" eb="64">
      <t>アンテイ</t>
    </rPh>
    <rPh sb="66" eb="68">
      <t>ジギョウ</t>
    </rPh>
    <rPh sb="68" eb="70">
      <t>ケイエイ</t>
    </rPh>
    <rPh sb="71" eb="73">
      <t>カノウ</t>
    </rPh>
    <rPh sb="77" eb="79">
      <t>キゾン</t>
    </rPh>
    <rPh sb="89" eb="91">
      <t>キョクリョク</t>
    </rPh>
    <rPh sb="91" eb="93">
      <t>チョウキ</t>
    </rPh>
    <rPh sb="93" eb="94">
      <t>カン</t>
    </rPh>
    <rPh sb="94" eb="96">
      <t>シヨウ</t>
    </rPh>
    <rPh sb="105" eb="107">
      <t>キョウシツ</t>
    </rPh>
    <rPh sb="116" eb="118">
      <t>ジョウホウ</t>
    </rPh>
    <rPh sb="119" eb="121">
      <t>テイキョウ</t>
    </rPh>
    <rPh sb="123" eb="126">
      <t>シヨウシャ</t>
    </rPh>
    <rPh sb="127" eb="129">
      <t>イシキ</t>
    </rPh>
    <rPh sb="129" eb="131">
      <t>コウジョウ</t>
    </rPh>
    <rPh sb="132" eb="133">
      <t>ハカ</t>
    </rPh>
    <rPh sb="142" eb="144">
      <t>ショウライ</t>
    </rPh>
    <rPh sb="144" eb="145">
      <t>テキ</t>
    </rPh>
    <rPh sb="150" eb="152">
      <t>ホシュウ</t>
    </rPh>
    <rPh sb="153" eb="155">
      <t>コウシン</t>
    </rPh>
    <rPh sb="161" eb="163">
      <t>ジンコウ</t>
    </rPh>
    <rPh sb="163" eb="165">
      <t>ゲンショウ</t>
    </rPh>
    <rPh sb="167" eb="170">
      <t>シャカイテキ</t>
    </rPh>
    <rPh sb="170" eb="172">
      <t>ヨウイン</t>
    </rPh>
    <rPh sb="173" eb="174">
      <t>フ</t>
    </rPh>
    <rPh sb="177" eb="178">
      <t>ウエ</t>
    </rPh>
    <rPh sb="180" eb="182">
      <t>キキン</t>
    </rPh>
    <rPh sb="182" eb="184">
      <t>ツミタ</t>
    </rPh>
    <rPh sb="185" eb="188">
      <t>ホジョキン</t>
    </rPh>
    <rPh sb="189" eb="191">
      <t>カツヨウ</t>
    </rPh>
    <rPh sb="193" eb="195">
      <t>ケントウ</t>
    </rPh>
    <phoneticPr fontId="4"/>
  </si>
  <si>
    <t xml:space="preserve">①料金収入や一般会計からの繰入金等の総収益で、総費用に地方償還金を加えた費用をどの程度賄えているかを表す指標である収益的収支比率について、5年間で多少の増減を繰り返している。一般会計繰入金を含めているためある程度一定で推移しているが、一般会計繰入金を減らしていけるように努めていきたい。
④料金収入に対する企業債残高の割合であり、企業債残高の規模を表す企業債残高対事業規模比率は、一般会計からの繰入金によるものである。また、類似団体と比較してかなり少ない。
⑤使用料で回収すべき経費を、どの程度使用料で賄えているかを表す経費回収率は、近年低下傾向の中平成28年からの5年間は100%であり、使用料金収入で賄えている状況になる。類似団体と比較して極めて良い。
⑥有収水量1㎥あたりの汚水処理に要した費用であり、汚水資本費・汚水維持管理費の両方を含めた汚水処理に係るコストを表した汚水処理原価は平成27年から平成28年まで類似団体より高くなっている。その後の3年間は微増で推移し、類似団体と比較して良い傾向ではあるが、使用年数が経っている浄化槽の修繕費が多くなってきているため今後も上がってしまうと考えられる。新設された公共浄化槽の改築に係る補助金等を活用していきたい。
⑦施設・設備が一日に対応可能な処理能力に対する、一日平均処理水量の割合であり、施設の利用状況や適正規模を判断する施設利用率は、平成27年からの5年間で全て50%を割り込んでいる。各世帯の居住人員が少ないため、最も小さい5人槽でも能力を余しているためであり、類似団体と比較では悪い。
⑧現在処理区域人口のうち、実際に水洗便所を設置している人口の割合を表した水洗化率について100%を維持している。類似団体との比較では良い。     
</t>
    <rPh sb="70" eb="72">
      <t>ネンカン</t>
    </rPh>
    <rPh sb="73" eb="75">
      <t>タショウ</t>
    </rPh>
    <rPh sb="76" eb="78">
      <t>ゾウゲン</t>
    </rPh>
    <rPh sb="79" eb="80">
      <t>ク</t>
    </rPh>
    <rPh sb="81" eb="82">
      <t>カエ</t>
    </rPh>
    <rPh sb="87" eb="89">
      <t>イッパン</t>
    </rPh>
    <rPh sb="89" eb="91">
      <t>カイケイ</t>
    </rPh>
    <rPh sb="91" eb="94">
      <t>クリイレキン</t>
    </rPh>
    <rPh sb="95" eb="96">
      <t>フク</t>
    </rPh>
    <rPh sb="104" eb="106">
      <t>テイド</t>
    </rPh>
    <rPh sb="106" eb="108">
      <t>イッテイ</t>
    </rPh>
    <rPh sb="109" eb="111">
      <t>スイイ</t>
    </rPh>
    <rPh sb="117" eb="119">
      <t>イッパン</t>
    </rPh>
    <rPh sb="119" eb="121">
      <t>カイケイ</t>
    </rPh>
    <rPh sb="121" eb="124">
      <t>クリイレキン</t>
    </rPh>
    <rPh sb="125" eb="126">
      <t>ヘ</t>
    </rPh>
    <rPh sb="135" eb="136">
      <t>ツト</t>
    </rPh>
    <rPh sb="431" eb="433">
      <t>ビゾウ</t>
    </rPh>
    <rPh sb="457" eb="459">
      <t>シヨウ</t>
    </rPh>
    <rPh sb="459" eb="461">
      <t>ネンスウ</t>
    </rPh>
    <rPh sb="462" eb="463">
      <t>タ</t>
    </rPh>
    <rPh sb="467" eb="470">
      <t>ジョウカソウ</t>
    </rPh>
    <rPh sb="471" eb="474">
      <t>シュウゼンヒ</t>
    </rPh>
    <rPh sb="475" eb="476">
      <t>オオ</t>
    </rPh>
    <rPh sb="486" eb="488">
      <t>コンゴ</t>
    </rPh>
    <rPh sb="489" eb="490">
      <t>ア</t>
    </rPh>
    <rPh sb="497" eb="498">
      <t>カンガ</t>
    </rPh>
    <rPh sb="503" eb="505">
      <t>シンセツ</t>
    </rPh>
    <rPh sb="508" eb="510">
      <t>コウキョウ</t>
    </rPh>
    <rPh sb="510" eb="513">
      <t>ジョウカソウ</t>
    </rPh>
    <rPh sb="514" eb="516">
      <t>カイチク</t>
    </rPh>
    <rPh sb="517" eb="518">
      <t>カカ</t>
    </rPh>
    <rPh sb="519" eb="522">
      <t>ホジョキン</t>
    </rPh>
    <rPh sb="522" eb="523">
      <t>トウ</t>
    </rPh>
    <rPh sb="524" eb="526">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</si>
</sst>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31-4C48-88DC-009BC77BD58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331-4C48-88DC-009BC77BD58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45.17</c:v>
                </c:pt>
                <c:pt idx="1">
                  <c:v>44.88</c:v>
                </c:pt>
                <c:pt idx="2">
                  <c:v>44.71</c:v>
                </c:pt>
                <c:pt idx="3">
                  <c:v>43.55</c:v>
                </c:pt>
                <c:pt idx="4">
                  <c:v>42.1</c:v>
                </c:pt>
              </c:numCache>
            </c:numRef>
          </c:val>
          <c:extLst>
            <c:ext xmlns:c16="http://schemas.microsoft.com/office/drawing/2014/chart" uri="{C3380CC4-5D6E-409C-BE32-E72D297353CC}">
              <c16:uniqueId val="{00000000-773B-4BBA-890C-02A2FEC4170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61.94</c:v>
                </c:pt>
                <c:pt idx="1">
                  <c:v>61.79</c:v>
                </c:pt>
                <c:pt idx="2">
                  <c:v>59.94</c:v>
                </c:pt>
                <c:pt idx="3">
                  <c:v>59.64</c:v>
                </c:pt>
                <c:pt idx="4">
                  <c:v>58.19</c:v>
                </c:pt>
              </c:numCache>
            </c:numRef>
          </c:val>
          <c:smooth val="0"/>
          <c:extLst>
            <c:ext xmlns:c16="http://schemas.microsoft.com/office/drawing/2014/chart" uri="{C3380CC4-5D6E-409C-BE32-E72D297353CC}">
              <c16:uniqueId val="{00000001-773B-4BBA-890C-02A2FEC4170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377-4F52-BC0C-3416A169A27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94.14</c:v>
                </c:pt>
                <c:pt idx="1">
                  <c:v>92.44</c:v>
                </c:pt>
                <c:pt idx="2">
                  <c:v>89.66</c:v>
                </c:pt>
                <c:pt idx="3">
                  <c:v>90.63</c:v>
                </c:pt>
                <c:pt idx="4">
                  <c:v>87.8</c:v>
                </c:pt>
              </c:numCache>
            </c:numRef>
          </c:val>
          <c:smooth val="0"/>
          <c:extLst>
            <c:ext xmlns:c16="http://schemas.microsoft.com/office/drawing/2014/chart" uri="{C3380CC4-5D6E-409C-BE32-E72D297353CC}">
              <c16:uniqueId val="{00000001-4377-4F52-BC0C-3416A169A27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91.86</c:v>
                </c:pt>
                <c:pt idx="1">
                  <c:v>96.7</c:v>
                </c:pt>
                <c:pt idx="2">
                  <c:v>92.76</c:v>
                </c:pt>
                <c:pt idx="3">
                  <c:v>96.97</c:v>
                </c:pt>
                <c:pt idx="4">
                  <c:v>94.92</c:v>
                </c:pt>
              </c:numCache>
            </c:numRef>
          </c:val>
          <c:extLst>
            <c:ext xmlns:c16="http://schemas.microsoft.com/office/drawing/2014/chart" uri="{C3380CC4-5D6E-409C-BE32-E72D297353CC}">
              <c16:uniqueId val="{00000000-A392-467D-8FDD-936F7B89CFB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92-467D-8FDD-936F7B89CFB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E8-4A30-A3A0-FD44C17F858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E8-4A30-A3A0-FD44C17F858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01-4F22-BEA5-11DB721C44C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01-4F22-BEA5-11DB721C44C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6E-4B4D-BA28-1357DE40E4E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6E-4B4D-BA28-1357DE40E4E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83-4718-A2C1-1B3E7829AA5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83-4718-A2C1-1B3E7829AA5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29.49</c:v>
                </c:pt>
                <c:pt idx="1">
                  <c:v>71.099999999999994</c:v>
                </c:pt>
                <c:pt idx="2">
                  <c:v>26.07</c:v>
                </c:pt>
                <c:pt idx="3">
                  <c:v>73.099999999999994</c:v>
                </c:pt>
                <c:pt idx="4">
                  <c:v>26.86</c:v>
                </c:pt>
              </c:numCache>
            </c:numRef>
          </c:val>
          <c:extLst>
            <c:ext xmlns:c16="http://schemas.microsoft.com/office/drawing/2014/chart" uri="{C3380CC4-5D6E-409C-BE32-E72D297353CC}">
              <c16:uniqueId val="{00000000-D2AF-4744-B582-6DC505D0A79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248.44</c:v>
                </c:pt>
                <c:pt idx="1">
                  <c:v>244.85</c:v>
                </c:pt>
                <c:pt idx="2">
                  <c:v>296.89</c:v>
                </c:pt>
                <c:pt idx="3">
                  <c:v>270.57</c:v>
                </c:pt>
                <c:pt idx="4">
                  <c:v>294.27</c:v>
                </c:pt>
              </c:numCache>
            </c:numRef>
          </c:val>
          <c:smooth val="0"/>
          <c:extLst>
            <c:ext xmlns:c16="http://schemas.microsoft.com/office/drawing/2014/chart" uri="{C3380CC4-5D6E-409C-BE32-E72D297353CC}">
              <c16:uniqueId val="{00000001-D2AF-4744-B582-6DC505D0A79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9BA-41FF-B7A4-6B98117D3F1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66.73</c:v>
                </c:pt>
                <c:pt idx="1">
                  <c:v>64.78</c:v>
                </c:pt>
                <c:pt idx="2">
                  <c:v>63.06</c:v>
                </c:pt>
                <c:pt idx="3">
                  <c:v>62.5</c:v>
                </c:pt>
                <c:pt idx="4">
                  <c:v>60.59</c:v>
                </c:pt>
              </c:numCache>
            </c:numRef>
          </c:val>
          <c:smooth val="0"/>
          <c:extLst>
            <c:ext xmlns:c16="http://schemas.microsoft.com/office/drawing/2014/chart" uri="{C3380CC4-5D6E-409C-BE32-E72D297353CC}">
              <c16:uniqueId val="{00000001-D9BA-41FF-B7A4-6B98117D3F1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249.43</c:v>
                </c:pt>
                <c:pt idx="1">
                  <c:v>249.6</c:v>
                </c:pt>
                <c:pt idx="2">
                  <c:v>250.29</c:v>
                </c:pt>
                <c:pt idx="3">
                  <c:v>256.62</c:v>
                </c:pt>
                <c:pt idx="4">
                  <c:v>266.76</c:v>
                </c:pt>
              </c:numCache>
            </c:numRef>
          </c:val>
          <c:extLst>
            <c:ext xmlns:c16="http://schemas.microsoft.com/office/drawing/2014/chart" uri="{C3380CC4-5D6E-409C-BE32-E72D297353CC}">
              <c16:uniqueId val="{00000000-6A26-457C-8225-93640D7242E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241.29</c:v>
                </c:pt>
                <c:pt idx="1">
                  <c:v>250.21</c:v>
                </c:pt>
                <c:pt idx="2">
                  <c:v>264.77</c:v>
                </c:pt>
                <c:pt idx="3">
                  <c:v>269.33</c:v>
                </c:pt>
                <c:pt idx="4">
                  <c:v>280.23</c:v>
                </c:pt>
              </c:numCache>
            </c:numRef>
          </c:val>
          <c:smooth val="0"/>
          <c:extLst>
            <c:ext xmlns:c16="http://schemas.microsoft.com/office/drawing/2014/chart" uri="{C3380CC4-5D6E-409C-BE32-E72D297353CC}">
              <c16:uniqueId val="{00000001-6A26-457C-8225-93640D7242E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東吾妻町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13262</v>
      </c>
      <c r="AM8" s="51"/>
      <c r="AN8" s="51"/>
      <c r="AO8" s="51"/>
      <c r="AP8" s="51"/>
      <c r="AQ8" s="51"/>
      <c r="AR8" s="51"/>
      <c r="AS8" s="51"/>
      <c r="AT8" s="46">
        <f>データ!T6</f>
        <v>253.91</v>
      </c>
      <c r="AU8" s="46"/>
      <c r="AV8" s="46"/>
      <c r="AW8" s="46"/>
      <c r="AX8" s="46"/>
      <c r="AY8" s="46"/>
      <c r="AZ8" s="46"/>
      <c r="BA8" s="46"/>
      <c r="BB8" s="46">
        <f>データ!U6</f>
        <v>52.23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35.72</v>
      </c>
      <c r="Q10" s="46"/>
      <c r="R10" s="46"/>
      <c r="S10" s="46"/>
      <c r="T10" s="46"/>
      <c r="U10" s="46"/>
      <c r="V10" s="46"/>
      <c r="W10" s="46">
        <f>データ!Q6</f>
        <v>100</v>
      </c>
      <c r="X10" s="46"/>
      <c r="Y10" s="46"/>
      <c r="Z10" s="46"/>
      <c r="AA10" s="46"/>
      <c r="AB10" s="46"/>
      <c r="AC10" s="46"/>
      <c r="AD10" s="51">
        <f>データ!R6</f>
        <v>3767</v>
      </c>
      <c r="AE10" s="51"/>
      <c r="AF10" s="51"/>
      <c r="AG10" s="51"/>
      <c r="AH10" s="51"/>
      <c r="AI10" s="51"/>
      <c r="AJ10" s="51"/>
      <c r="AK10" s="2"/>
      <c r="AL10" s="51">
        <f>データ!V6</f>
        <v>4704</v>
      </c>
      <c r="AM10" s="51"/>
      <c r="AN10" s="51"/>
      <c r="AO10" s="51"/>
      <c r="AP10" s="51"/>
      <c r="AQ10" s="51"/>
      <c r="AR10" s="51"/>
      <c r="AS10" s="51"/>
      <c r="AT10" s="46">
        <f>データ!W6</f>
        <v>0.59</v>
      </c>
      <c r="AU10" s="46"/>
      <c r="AV10" s="46"/>
      <c r="AW10" s="46"/>
      <c r="AX10" s="46"/>
      <c r="AY10" s="46"/>
      <c r="AZ10" s="46"/>
      <c r="BA10" s="46"/>
      <c r="BB10" s="46">
        <f>データ!X6</f>
        <v>7972.88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116</v>
      </c>
      <c r="BM16" s="77"/>
      <c r="BN16" s="77"/>
      <c r="BO16" s="77"/>
      <c r="BP16" s="77"/>
      <c r="BQ16" s="77"/>
      <c r="BR16" s="77"/>
      <c r="BS16" s="77"/>
      <c r="BT16" s="77"/>
      <c r="BU16" s="77"/>
      <c r="BV16" s="77"/>
      <c r="BW16" s="77"/>
      <c r="BX16" s="77"/>
      <c r="BY16" s="77"/>
      <c r="BZ16" s="7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43</v>
      </c>
      <c r="N86" s="26" t="s">
        <v>43</v>
      </c>
      <c r="O86" s="26" t="str">
        <f>データ!EO6</f>
        <v>【-】</v>
      </c>
    </row>
  </sheetData>
  <sheetProtection algorithmName="SHA-512" hashValue="dGH7mNqBTEQGjXYy4Q4brYgOAjJa3fe8sYiehp7KwEClfVS+yk1zNMCPYmTAJeU90kuQWSNrZrtKVSBw2g1+tg==" saltValue="em39MkGUK7c1aGTv+Sixc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83" t="s">
        <v>53</v>
      </c>
      <c r="I3" s="84"/>
      <c r="J3" s="84"/>
      <c r="K3" s="84"/>
      <c r="L3" s="84"/>
      <c r="M3" s="84"/>
      <c r="N3" s="84"/>
      <c r="O3" s="84"/>
      <c r="P3" s="84"/>
      <c r="Q3" s="84"/>
      <c r="R3" s="84"/>
      <c r="S3" s="84"/>
      <c r="T3" s="84"/>
      <c r="U3" s="84"/>
      <c r="V3" s="84"/>
      <c r="W3" s="84"/>
      <c r="X3" s="85"/>
      <c r="Y3" s="89" t="s">
        <v>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5"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2">
      <c r="A6" s="28" t="s">
        <v>95</v>
      </c>
      <c r="B6" s="33">
        <f>B7</f>
        <v>2020</v>
      </c>
      <c r="C6" s="33">
        <f t="shared" ref="C6:X6" si="3">C7</f>
        <v>104299</v>
      </c>
      <c r="D6" s="33">
        <f t="shared" si="3"/>
        <v>47</v>
      </c>
      <c r="E6" s="33">
        <f t="shared" si="3"/>
        <v>18</v>
      </c>
      <c r="F6" s="33">
        <f t="shared" si="3"/>
        <v>0</v>
      </c>
      <c r="G6" s="33">
        <f t="shared" si="3"/>
        <v>0</v>
      </c>
      <c r="H6" s="33" t="str">
        <f t="shared" si="3"/>
        <v>群馬県　東吾妻町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35.72</v>
      </c>
      <c r="Q6" s="34">
        <f t="shared" si="3"/>
        <v>100</v>
      </c>
      <c r="R6" s="34">
        <f t="shared" si="3"/>
        <v>3767</v>
      </c>
      <c r="S6" s="34">
        <f t="shared" si="3"/>
        <v>13262</v>
      </c>
      <c r="T6" s="34">
        <f t="shared" si="3"/>
        <v>253.91</v>
      </c>
      <c r="U6" s="34">
        <f t="shared" si="3"/>
        <v>52.23</v>
      </c>
      <c r="V6" s="34">
        <f t="shared" si="3"/>
        <v>4704</v>
      </c>
      <c r="W6" s="34">
        <f t="shared" si="3"/>
        <v>0.59</v>
      </c>
      <c r="X6" s="34">
        <f t="shared" si="3"/>
        <v>7972.88</v>
      </c>
      <c r="Y6" s="35">
        <f>IF(Y7="",NA(),Y7)</f>
        <v>91.86</v>
      </c>
      <c r="Z6" s="35">
        <f t="shared" ref="Z6:AH6" si="4">IF(Z7="",NA(),Z7)</f>
        <v>96.7</v>
      </c>
      <c r="AA6" s="35">
        <f t="shared" si="4"/>
        <v>92.76</v>
      </c>
      <c r="AB6" s="35">
        <f t="shared" si="4"/>
        <v>96.97</v>
      </c>
      <c r="AC6" s="35">
        <f t="shared" si="4"/>
        <v>94.92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29.49</v>
      </c>
      <c r="BG6" s="35">
        <f t="shared" ref="BG6:BO6" si="7">IF(BG7="",NA(),BG7)</f>
        <v>71.099999999999994</v>
      </c>
      <c r="BH6" s="35">
        <f t="shared" si="7"/>
        <v>26.07</v>
      </c>
      <c r="BI6" s="35">
        <f t="shared" si="7"/>
        <v>73.099999999999994</v>
      </c>
      <c r="BJ6" s="35">
        <f t="shared" si="7"/>
        <v>26.86</v>
      </c>
      <c r="BK6" s="35">
        <f t="shared" si="7"/>
        <v>248.44</v>
      </c>
      <c r="BL6" s="35">
        <f t="shared" si="7"/>
        <v>244.85</v>
      </c>
      <c r="BM6" s="35">
        <f t="shared" si="7"/>
        <v>296.89</v>
      </c>
      <c r="BN6" s="35">
        <f t="shared" si="7"/>
        <v>270.57</v>
      </c>
      <c r="BO6" s="35">
        <f t="shared" si="7"/>
        <v>294.27</v>
      </c>
      <c r="BP6" s="34" t="str">
        <f>IF(BP7="","",IF(BP7="-","【-】","【"&amp;SUBSTITUTE(TEXT(BP7,"#,##0.00"),"-","△")&amp;"】"))</f>
        <v>【314.13】</v>
      </c>
      <c r="BQ6" s="35">
        <f>IF(BQ7="",NA(),BQ7)</f>
        <v>100</v>
      </c>
      <c r="BR6" s="35">
        <f t="shared" ref="BR6:BZ6" si="8">IF(BR7="",NA(),BR7)</f>
        <v>100</v>
      </c>
      <c r="BS6" s="35">
        <f t="shared" si="8"/>
        <v>100</v>
      </c>
      <c r="BT6" s="35">
        <f t="shared" si="8"/>
        <v>100</v>
      </c>
      <c r="BU6" s="35">
        <f t="shared" si="8"/>
        <v>100</v>
      </c>
      <c r="BV6" s="35">
        <f t="shared" si="8"/>
        <v>66.73</v>
      </c>
      <c r="BW6" s="35">
        <f t="shared" si="8"/>
        <v>64.78</v>
      </c>
      <c r="BX6" s="35">
        <f t="shared" si="8"/>
        <v>63.06</v>
      </c>
      <c r="BY6" s="35">
        <f t="shared" si="8"/>
        <v>62.5</v>
      </c>
      <c r="BZ6" s="35">
        <f t="shared" si="8"/>
        <v>60.59</v>
      </c>
      <c r="CA6" s="34" t="str">
        <f>IF(CA7="","",IF(CA7="-","【-】","【"&amp;SUBSTITUTE(TEXT(CA7,"#,##0.00"),"-","△")&amp;"】"))</f>
        <v>【58.42】</v>
      </c>
      <c r="CB6" s="35">
        <f>IF(CB7="",NA(),CB7)</f>
        <v>249.43</v>
      </c>
      <c r="CC6" s="35">
        <f t="shared" ref="CC6:CK6" si="9">IF(CC7="",NA(),CC7)</f>
        <v>249.6</v>
      </c>
      <c r="CD6" s="35">
        <f t="shared" si="9"/>
        <v>250.29</v>
      </c>
      <c r="CE6" s="35">
        <f t="shared" si="9"/>
        <v>256.62</v>
      </c>
      <c r="CF6" s="35">
        <f t="shared" si="9"/>
        <v>266.76</v>
      </c>
      <c r="CG6" s="35">
        <f t="shared" si="9"/>
        <v>241.29</v>
      </c>
      <c r="CH6" s="35">
        <f t="shared" si="9"/>
        <v>250.21</v>
      </c>
      <c r="CI6" s="35">
        <f t="shared" si="9"/>
        <v>264.77</v>
      </c>
      <c r="CJ6" s="35">
        <f t="shared" si="9"/>
        <v>269.33</v>
      </c>
      <c r="CK6" s="35">
        <f t="shared" si="9"/>
        <v>280.23</v>
      </c>
      <c r="CL6" s="34" t="str">
        <f>IF(CL7="","",IF(CL7="-","【-】","【"&amp;SUBSTITUTE(TEXT(CL7,"#,##0.00"),"-","△")&amp;"】"))</f>
        <v>【282.28】</v>
      </c>
      <c r="CM6" s="35">
        <f>IF(CM7="",NA(),CM7)</f>
        <v>45.17</v>
      </c>
      <c r="CN6" s="35">
        <f t="shared" ref="CN6:CV6" si="10">IF(CN7="",NA(),CN7)</f>
        <v>44.88</v>
      </c>
      <c r="CO6" s="35">
        <f t="shared" si="10"/>
        <v>44.71</v>
      </c>
      <c r="CP6" s="35">
        <f t="shared" si="10"/>
        <v>43.55</v>
      </c>
      <c r="CQ6" s="35">
        <f t="shared" si="10"/>
        <v>42.1</v>
      </c>
      <c r="CR6" s="35">
        <f t="shared" si="10"/>
        <v>61.94</v>
      </c>
      <c r="CS6" s="35">
        <f t="shared" si="10"/>
        <v>61.79</v>
      </c>
      <c r="CT6" s="35">
        <f t="shared" si="10"/>
        <v>59.94</v>
      </c>
      <c r="CU6" s="35">
        <f t="shared" si="10"/>
        <v>59.64</v>
      </c>
      <c r="CV6" s="35">
        <f t="shared" si="10"/>
        <v>58.19</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94.14</v>
      </c>
      <c r="DD6" s="35">
        <f t="shared" si="11"/>
        <v>92.44</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2020</v>
      </c>
      <c r="C7" s="37">
        <v>104299</v>
      </c>
      <c r="D7" s="37">
        <v>47</v>
      </c>
      <c r="E7" s="37">
        <v>18</v>
      </c>
      <c r="F7" s="37">
        <v>0</v>
      </c>
      <c r="G7" s="37">
        <v>0</v>
      </c>
      <c r="H7" s="37" t="s">
        <v>96</v>
      </c>
      <c r="I7" s="37" t="s">
        <v>97</v>
      </c>
      <c r="J7" s="37" t="s">
        <v>98</v>
      </c>
      <c r="K7" s="37" t="s">
        <v>99</v>
      </c>
      <c r="L7" s="37" t="s">
        <v>100</v>
      </c>
      <c r="M7" s="37" t="s">
        <v>101</v>
      </c>
      <c r="N7" s="38" t="s">
        <v>102</v>
      </c>
      <c r="O7" s="38" t="s">
        <v>103</v>
      </c>
      <c r="P7" s="38">
        <v>35.72</v>
      </c>
      <c r="Q7" s="38">
        <v>100</v>
      </c>
      <c r="R7" s="38">
        <v>3767</v>
      </c>
      <c r="S7" s="38">
        <v>13262</v>
      </c>
      <c r="T7" s="38">
        <v>253.91</v>
      </c>
      <c r="U7" s="38">
        <v>52.23</v>
      </c>
      <c r="V7" s="38">
        <v>4704</v>
      </c>
      <c r="W7" s="38">
        <v>0.59</v>
      </c>
      <c r="X7" s="38">
        <v>7972.88</v>
      </c>
      <c r="Y7" s="38">
        <v>91.86</v>
      </c>
      <c r="Z7" s="38">
        <v>96.7</v>
      </c>
      <c r="AA7" s="38">
        <v>92.76</v>
      </c>
      <c r="AB7" s="38">
        <v>96.97</v>
      </c>
      <c r="AC7" s="38">
        <v>94.92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29.49</v>
      </c>
      <c r="BG7" s="38">
        <v>71.099999999999994</v>
      </c>
      <c r="BH7" s="38">
        <v>26.07</v>
      </c>
      <c r="BI7" s="38">
        <v>73.099999999999994</v>
      </c>
      <c r="BJ7" s="38">
        <v>26.86</v>
      </c>
      <c r="BK7" s="38">
        <v>248.44</v>
      </c>
      <c r="BL7" s="38">
        <v>244.85</v>
      </c>
      <c r="BM7" s="38">
        <v>296.89</v>
      </c>
      <c r="BN7" s="38">
        <v>270.57</v>
      </c>
      <c r="BO7" s="38">
        <v>294.27</v>
      </c>
      <c r="BP7" s="38">
        <v>314.13</v>
      </c>
      <c r="BQ7" s="38">
        <v>100</v>
      </c>
      <c r="BR7" s="38">
        <v>100</v>
      </c>
      <c r="BS7" s="38">
        <v>100</v>
      </c>
      <c r="BT7" s="38">
        <v>100</v>
      </c>
      <c r="BU7" s="38">
        <v>100</v>
      </c>
      <c r="BV7" s="38">
        <v>66.73</v>
      </c>
      <c r="BW7" s="38">
        <v>64.78</v>
      </c>
      <c r="BX7" s="38">
        <v>63.06</v>
      </c>
      <c r="BY7" s="38">
        <v>62.5</v>
      </c>
      <c r="BZ7" s="38">
        <v>60.59</v>
      </c>
      <c r="CA7" s="38">
        <v>58.42</v>
      </c>
      <c r="CB7" s="38">
        <v>249.43</v>
      </c>
      <c r="CC7" s="38">
        <v>249.6</v>
      </c>
      <c r="CD7" s="38">
        <v>250.29</v>
      </c>
      <c r="CE7" s="38">
        <v>256.62</v>
      </c>
      <c r="CF7" s="38">
        <v>266.76</v>
      </c>
      <c r="CG7" s="38">
        <v>241.29</v>
      </c>
      <c r="CH7" s="38">
        <v>250.21</v>
      </c>
      <c r="CI7" s="38">
        <v>264.77</v>
      </c>
      <c r="CJ7" s="38">
        <v>269.33</v>
      </c>
      <c r="CK7" s="38">
        <v>280.23</v>
      </c>
      <c r="CL7" s="38">
        <v>282.27999999999997</v>
      </c>
      <c r="CM7" s="38">
        <v>45.17</v>
      </c>
      <c r="CN7" s="38">
        <v>44.88</v>
      </c>
      <c r="CO7" s="38">
        <v>44.71</v>
      </c>
      <c r="CP7" s="38">
        <v>43.55</v>
      </c>
      <c r="CQ7" s="38">
        <v>42.1</v>
      </c>
      <c r="CR7" s="38">
        <v>61.94</v>
      </c>
      <c r="CS7" s="38">
        <v>61.79</v>
      </c>
      <c r="CT7" s="38">
        <v>59.94</v>
      </c>
      <c r="CU7" s="38">
        <v>59.64</v>
      </c>
      <c r="CV7" s="38">
        <v>58.19</v>
      </c>
      <c r="CW7" s="38">
        <v>57.83</v>
      </c>
      <c r="CX7" s="38">
        <v>100</v>
      </c>
      <c r="CY7" s="38">
        <v>100</v>
      </c>
      <c r="CZ7" s="38">
        <v>100</v>
      </c>
      <c r="DA7" s="38">
        <v>100</v>
      </c>
      <c r="DB7" s="38">
        <v>100</v>
      </c>
      <c r="DC7" s="38">
        <v>94.14</v>
      </c>
      <c r="DD7" s="38">
        <v>92.44</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102</v>
      </c>
      <c r="EF7" s="38" t="s">
        <v>102</v>
      </c>
      <c r="EG7" s="38" t="s">
        <v>102</v>
      </c>
      <c r="EH7" s="38" t="s">
        <v>102</v>
      </c>
      <c r="EI7" s="38" t="s">
        <v>102</v>
      </c>
      <c r="EJ7" s="38" t="s">
        <v>102</v>
      </c>
      <c r="EK7" s="38" t="s">
        <v>102</v>
      </c>
      <c r="EL7" s="38" t="s">
        <v>102</v>
      </c>
      <c r="EM7" s="38" t="s">
        <v>102</v>
      </c>
      <c r="EN7" s="38" t="s">
        <v>102</v>
      </c>
      <c r="EO7" s="38" t="s">
        <v>102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109</v>
      </c>
    </row>
    <row r="12" spans="1:145" x14ac:dyDescent="0.2">
      <c r="B12">
        <v>1</v>
      </c>
      <c r="C12">
        <v>1</v>
      </c>
      <c r="D12">
        <v>1</v>
      </c>
      <c r="E12">
        <v>1</v>
      </c>
      <c r="F12">
        <v>2</v>
      </c>
      <c r="G12" t="s">
        <v>110</v>
      </c>
    </row>
    <row r="13" spans="1:145" x14ac:dyDescent="0.2">
      <c r="B13" t="s">
        <v>111</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2022-02-10T06:07:12Z</cp:lastPrinted>
  <dcterms:created xsi:type="dcterms:W3CDTF">2021-12-03T08:09:49Z</dcterms:created>
  <dcterms:modified xsi:type="dcterms:W3CDTF">2022-02-10T06:07:15Z</dcterms:modified>
  <cp:category/>
</cp:coreProperties>
</file>