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172.20.0.46\六合支所\建設水道係\●水道係用\経営比較分析公表\R05\"/>
    </mc:Choice>
  </mc:AlternateContent>
  <xr:revisionPtr revIDLastSave="0" documentId="13_ncr:1_{037041FC-E428-4BA0-B68F-4B8BF10EB0B3}" xr6:coauthVersionLast="47" xr6:coauthVersionMax="47" xr10:uidLastSave="{00000000-0000-0000-0000-000000000000}"/>
  <workbookProtection workbookAlgorithmName="SHA-512" workbookHashValue="hpoQO8qruRoyHiyxTBSySGcafZQp9aGEMmwqNo7b7IdrnI3TLcbA8eDuLtyGQn1b9R756BtLmRNKjdjYSHFNEQ==" workbookSaltValue="QODjXb2kCCB7VaCUNGqxdg==" workbookSpinCount="100000" lockStructure="1"/>
  <bookViews>
    <workbookView xWindow="-108" yWindow="-108" windowWidth="23256" windowHeight="1245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E85" i="4"/>
  <c r="BB10" i="4"/>
  <c r="AT10" i="4"/>
  <c r="AL10" i="4"/>
  <c r="W10" i="4"/>
  <c r="B10" i="4"/>
  <c r="BB8" i="4"/>
  <c r="AT8" i="4"/>
  <c r="AD8" i="4"/>
  <c r="W8" i="4"/>
  <c r="P8" i="4"/>
  <c r="I8" i="4"/>
  <c r="B8" i="4"/>
  <c r="B6" i="4"/>
</calcChain>
</file>

<file path=xl/sharedStrings.xml><?xml version="1.0" encoding="utf-8"?>
<sst xmlns="http://schemas.openxmlformats.org/spreadsheetml/2006/main" count="233" uniqueCount="115">
  <si>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</si>
  <si>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</si>
  <si>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</si>
  <si>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</si>
  <si>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</si>
  <si>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</si>
  <si>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</si>
  <si>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</si>
  <si>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</si>
  <si>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</si>
  <si>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</si>
  <si>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</si>
  <si>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</si>
  <si>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</si>
  <si>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</si>
  <si>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</si>
  <si>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</si>
  <si>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</si>
  <si>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</si>
  <si>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</si>
  <si>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</si>
  <si>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</si>
  <si>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</si>
  <si>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</si>
  <si>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</si>
  <si>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</si>
  <si>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</si>
  <si>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</si>
  <si>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</si>
  <si>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</si>
  <si>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</si>
  <si>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</si>
  <si>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</si>
  <si>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</si>
  <si>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</si>
  <si>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</si>
  <si>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</si>
  <si>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</si>
  <si>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</si>
  <si>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</si>
  <si>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</si>
  <si>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</si>
  <si>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</si>
  <si>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</si>
  <si>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</si>
  <si>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</si>
  <si>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</si>
  <si>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</si>
  <si>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</si>
  <si>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</si>
  <si>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</si>
  <si>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</si>
  <si>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</si>
  <si>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</si>
  <si>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</si>
  <si>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</si>
  <si>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</si>
  <si>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</si>
  <si>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</si>
  <si>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</si>
  <si>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</si>
  <si>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</si>
  <si>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</si>
  <si>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</si>
  <si>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</si>
  <si>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</si>
  <si>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</si>
  <si>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</si>
  <si>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</si>
  <si>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</si>
  <si>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</si>
  <si>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</si>
  <si>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</si>
  <si>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</si>
  <si>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</si>
  <si>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</si>
  <si>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</si>
  <si>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</si>
  <si>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</si>
  <si>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</si>
  <si>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</si>
  <si>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</si>
  <si>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</si>
  <si>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</si>
  <si>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</si>
  <si>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</si>
  <si>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</si>
  <si>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</si>
  <si>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</si>
  <si>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</si>
  <si>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</si>
  <si>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</si>
  <si>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</si>
  <si>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</si>
  <si>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</si>
  <si>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</si>
  <si>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</si>
  <si>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</si>
  <si>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</si>
  <si>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</si>
  <si>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</si>
  <si>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</si>
  <si>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</si>
  <si>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</si>
  <si>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</si>
  <si>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</si>
  <si>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</si>
  <si>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</si>
  <si>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</si>
  <si>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</si>
  <si>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</si>
  <si>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</si>
  <si>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(1)分析結果
・平成27年度から更新時期を迎えた管路の更新を実施している。
(2)現状や背景、課題
・老朽化による漏水箇所の修繕や計画的な老朽管の更新を継続して実施する必要がある。</t>
    <phoneticPr fontId="4"/>
  </si>
  <si>
    <t>(1)分析結果
・収益的収支比率は、100％未満であり赤字収支となっている。給水人口とともに料金収入も減少するなか費用において雷害による計器故障や老朽管の修繕費用が増加して比率悪化した。今後も経営改善が課題となっている。
・企業債残高対給水収益比率は、類似団体と比較してかなり低い数値であるが継続的な更新投資を検討する必要がある。
・料金回収率は類似団体平均を若干上回ってはいるが給水収益減少のなか経営健全化のため費用削減等が求められる。
・給水原価は、類似団体平均値同様に上昇傾向にあり維持管理費の費用削減等経営改善が求められる。
・施設利用率は平成24年度から減少傾向にあり、令和３年度からは類似団体平均値を下回っている。施設の統廃合・ダウンサイジング等の検討を早急に行う必要がある。
・有収率は、類似団体平均を上回っており、95％を維持している。
(2)現状や背景、課題
・収益的収支比率、料金回収率が100％を割り込んでいるため赤字経営であり、給水に係る費用は一般会計からの繰入金で賄われている状況である。
・施設利用率、有収率いずれの指標も横ばい傾向にあるものの引き続き経営改善を図っていく必要がある。</t>
    <rPh sb="63" eb="65">
      <t>ライガイ</t>
    </rPh>
    <rPh sb="68" eb="72">
      <t>ケイキコショウ</t>
    </rPh>
    <rPh sb="73" eb="76">
      <t>ロウキュウカン</t>
    </rPh>
    <rPh sb="77" eb="81">
      <t>シュウゼンヒヨウ</t>
    </rPh>
    <rPh sb="82" eb="84">
      <t>ゾウカ</t>
    </rPh>
    <rPh sb="88" eb="90">
      <t>アッカ</t>
    </rPh>
    <rPh sb="150" eb="152">
      <t>コウシン</t>
    </rPh>
    <rPh sb="155" eb="157">
      <t>ケントウ</t>
    </rPh>
    <rPh sb="159" eb="161">
      <t>ヒツヨウ</t>
    </rPh>
    <rPh sb="233" eb="234">
      <t>アタイ</t>
    </rPh>
    <rPh sb="234" eb="236">
      <t>ドウヨウ</t>
    </rPh>
    <rPh sb="237" eb="241">
      <t>ジョウショウケイコウ</t>
    </rPh>
    <rPh sb="304" eb="305">
      <t>アタイ</t>
    </rPh>
    <rPh sb="306" eb="308">
      <t>シタマワ</t>
    </rPh>
    <rPh sb="476" eb="477">
      <t>ヨコ</t>
    </rPh>
    <rPh sb="479" eb="481">
      <t>ケイコウ</t>
    </rPh>
    <rPh sb="487" eb="488">
      <t>ヒ</t>
    </rPh>
    <rPh sb="489" eb="490">
      <t>ツヅ</t>
    </rPh>
    <rPh sb="491" eb="495">
      <t>ケイエイカイゼン</t>
    </rPh>
    <rPh sb="496" eb="497">
      <t>ハカ</t>
    </rPh>
    <rPh sb="501" eb="503">
      <t>ヒツヨウ</t>
    </rPh>
    <phoneticPr fontId="4"/>
  </si>
  <si>
    <t>(1)課題
・赤字経営であり、一般会計からの繰入金に依存しているため経営改善に向けた更なる経費節減や計画的な老朽管の更新を進めていく必要がある。
(2)今後の改善に向けた取組
・町村合併による水道料金改定で収益の増加が図られてきたが給水人口の減少が進み、今後は給水収益の減少により厳しい経営状態が続くことが予想される。こうした状況を踏まえて、更なる経費節減や老朽管の計画的な更新に取組みながら、健全かつ効率的な経営に努めていく必要がある。また公営企業会計適用を進めるとともに他の簡易水道事業との経営統合も含めて検討する必要がある。</t>
    <rPh sb="231" eb="23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</si>
</sst>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0.54</c:v>
                </c:pt>
                <c:pt idx="1">
                  <c:v>0.26</c:v>
                </c:pt>
                <c:pt idx="2">
                  <c:v>0.96</c:v>
                </c:pt>
                <c:pt idx="3" formatCode="#,##0.00;&quot;△&quot;#,##0.00">
                  <c:v>0</c:v>
                </c:pt>
                <c:pt idx="4">
                  <c:v>0.47</c:v>
                </c:pt>
              </c:numCache>
            </c:numRef>
          </c:val>
          <c:extLst>
            <c:ext xmlns:c16="http://schemas.microsoft.com/office/drawing/2014/chart" uri="{C3380CC4-5D6E-409C-BE32-E72D297353CC}">
              <c16:uniqueId val="{00000000-F3D7-403F-8566-28E66CA6765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F3D7-403F-8566-28E66CA6765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58.28</c:v>
                </c:pt>
                <c:pt idx="1">
                  <c:v>56.05</c:v>
                </c:pt>
                <c:pt idx="2">
                  <c:v>54.39</c:v>
                </c:pt>
                <c:pt idx="3">
                  <c:v>51.8</c:v>
                </c:pt>
                <c:pt idx="4">
                  <c:v>51.12</c:v>
                </c:pt>
              </c:numCache>
            </c:numRef>
          </c:val>
          <c:extLst>
            <c:ext xmlns:c16="http://schemas.microsoft.com/office/drawing/2014/chart" uri="{C3380CC4-5D6E-409C-BE32-E72D297353CC}">
              <c16:uniqueId val="{00000000-E695-4591-9B11-68CAEF8D65A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E695-4591-9B11-68CAEF8D65A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c:v>
                </c:pt>
                <c:pt idx="1">
                  <c:v>95</c:v>
                </c:pt>
                <c:pt idx="2">
                  <c:v>95</c:v>
                </c:pt>
                <c:pt idx="3">
                  <c:v>95</c:v>
                </c:pt>
                <c:pt idx="4">
                  <c:v>95</c:v>
                </c:pt>
              </c:numCache>
            </c:numRef>
          </c:val>
          <c:extLst>
            <c:ext xmlns:c16="http://schemas.microsoft.com/office/drawing/2014/chart" uri="{C3380CC4-5D6E-409C-BE32-E72D297353CC}">
              <c16:uniqueId val="{00000000-43FC-4F09-9473-8B291A69809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43FC-4F09-9473-8B291A69809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87.62</c:v>
                </c:pt>
                <c:pt idx="1">
                  <c:v>85.26</c:v>
                </c:pt>
                <c:pt idx="2">
                  <c:v>87.14</c:v>
                </c:pt>
                <c:pt idx="3">
                  <c:v>88.68</c:v>
                </c:pt>
                <c:pt idx="4">
                  <c:v>83.15</c:v>
                </c:pt>
              </c:numCache>
            </c:numRef>
          </c:val>
          <c:extLst>
            <c:ext xmlns:c16="http://schemas.microsoft.com/office/drawing/2014/chart" uri="{C3380CC4-5D6E-409C-BE32-E72D297353CC}">
              <c16:uniqueId val="{00000000-4F01-4CE6-88CA-B626CB776CD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4F01-4CE6-88CA-B626CB776CD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D3-49F5-980C-7B77BF198CD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D3-49F5-980C-7B77BF198CD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D6-4B2B-97A8-A10749CE09B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D6-4B2B-97A8-A10749CE09B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46-4455-9C5B-847B86979A8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46-4455-9C5B-847B86979A8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3E-420E-95D6-229F15D9B41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3E-420E-95D6-229F15D9B41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323</c:v>
                </c:pt>
                <c:pt idx="1">
                  <c:v>347.92</c:v>
                </c:pt>
                <c:pt idx="2">
                  <c:v>319.52999999999997</c:v>
                </c:pt>
                <c:pt idx="3">
                  <c:v>290.11</c:v>
                </c:pt>
                <c:pt idx="4">
                  <c:v>205.64</c:v>
                </c:pt>
              </c:numCache>
            </c:numRef>
          </c:val>
          <c:extLst>
            <c:ext xmlns:c16="http://schemas.microsoft.com/office/drawing/2014/chart" uri="{C3380CC4-5D6E-409C-BE32-E72D297353CC}">
              <c16:uniqueId val="{00000000-93B4-4976-B0AF-8EBB198DFC7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93B4-4976-B0AF-8EBB198DFC7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47.86</c:v>
                </c:pt>
                <c:pt idx="1">
                  <c:v>47.83</c:v>
                </c:pt>
                <c:pt idx="2">
                  <c:v>40.54</c:v>
                </c:pt>
                <c:pt idx="3">
                  <c:v>42.58</c:v>
                </c:pt>
                <c:pt idx="4">
                  <c:v>40.64</c:v>
                </c:pt>
              </c:numCache>
            </c:numRef>
          </c:val>
          <c:extLst>
            <c:ext xmlns:c16="http://schemas.microsoft.com/office/drawing/2014/chart" uri="{C3380CC4-5D6E-409C-BE32-E72D297353CC}">
              <c16:uniqueId val="{00000000-29DE-4733-96F5-C35684BFB08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29DE-4733-96F5-C35684BFB08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291.13</c:v>
                </c:pt>
                <c:pt idx="1">
                  <c:v>295.54000000000002</c:v>
                </c:pt>
                <c:pt idx="2">
                  <c:v>345.37</c:v>
                </c:pt>
                <c:pt idx="3">
                  <c:v>335.78</c:v>
                </c:pt>
                <c:pt idx="4">
                  <c:v>361.48</c:v>
                </c:pt>
              </c:numCache>
            </c:numRef>
          </c:val>
          <c:extLst>
            <c:ext xmlns:c16="http://schemas.microsoft.com/office/drawing/2014/chart" uri="{C3380CC4-5D6E-409C-BE32-E72D297353CC}">
              <c16:uniqueId val="{00000000-7830-435F-AE7B-F560569A48A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7830-435F-AE7B-F560569A48A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5"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群馬県　中之条町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14938</v>
      </c>
      <c r="AM8" s="60"/>
      <c r="AN8" s="60"/>
      <c r="AO8" s="60"/>
      <c r="AP8" s="60"/>
      <c r="AQ8" s="60"/>
      <c r="AR8" s="60"/>
      <c r="AS8" s="60"/>
      <c r="AT8" s="36">
        <f>データ!$S$6</f>
        <v>439.28</v>
      </c>
      <c r="AU8" s="36"/>
      <c r="AV8" s="36"/>
      <c r="AW8" s="36"/>
      <c r="AX8" s="36"/>
      <c r="AY8" s="36"/>
      <c r="AZ8" s="36"/>
      <c r="BA8" s="36"/>
      <c r="BB8" s="36">
        <f>データ!$T$6</f>
        <v>34.01</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6.11</v>
      </c>
      <c r="Q10" s="36"/>
      <c r="R10" s="36"/>
      <c r="S10" s="36"/>
      <c r="T10" s="36"/>
      <c r="U10" s="36"/>
      <c r="V10" s="36"/>
      <c r="W10" s="60">
        <f>データ!$Q$6</f>
        <v>3074</v>
      </c>
      <c r="X10" s="60"/>
      <c r="Y10" s="60"/>
      <c r="Z10" s="60"/>
      <c r="AA10" s="60"/>
      <c r="AB10" s="60"/>
      <c r="AC10" s="60"/>
      <c r="AD10" s="2"/>
      <c r="AE10" s="2"/>
      <c r="AF10" s="2"/>
      <c r="AG10" s="2"/>
      <c r="AH10" s="2"/>
      <c r="AI10" s="2"/>
      <c r="AJ10" s="2"/>
      <c r="AK10" s="2"/>
      <c r="AL10" s="60">
        <f>データ!$U$6</f>
        <v>902</v>
      </c>
      <c r="AM10" s="60"/>
      <c r="AN10" s="60"/>
      <c r="AO10" s="60"/>
      <c r="AP10" s="60"/>
      <c r="AQ10" s="60"/>
      <c r="AR10" s="60"/>
      <c r="AS10" s="60"/>
      <c r="AT10" s="36">
        <f>データ!$V$6</f>
        <v>0.9</v>
      </c>
      <c r="AU10" s="36"/>
      <c r="AV10" s="36"/>
      <c r="AW10" s="36"/>
      <c r="AX10" s="36"/>
      <c r="AY10" s="36"/>
      <c r="AZ10" s="36"/>
      <c r="BA10" s="36"/>
      <c r="BB10" s="36">
        <f>データ!$W$6</f>
        <v>1002.22</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113</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112</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114</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dXHgCqATP8iEbON86KfPvBJIH+px6OJI6i13KLO+5B+a8E0If5XMVn0nIRinU67JzQ203jMiVJ992Nl+cyXnzQ==" saltValue="KfXqcNcU4SdnkZIDOnndK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2">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2">
      <c r="A6" s="15" t="s">
        <v>93</v>
      </c>
      <c r="B6" s="20">
        <f>B7</f>
        <v>2022</v>
      </c>
      <c r="C6" s="20">
        <f t="shared" ref="C6:W6" si="3">C7</f>
        <v>104213</v>
      </c>
      <c r="D6" s="20">
        <f t="shared" si="3"/>
        <v>47</v>
      </c>
      <c r="E6" s="20">
        <f t="shared" si="3"/>
        <v>1</v>
      </c>
      <c r="F6" s="20">
        <f t="shared" si="3"/>
        <v>0</v>
      </c>
      <c r="G6" s="20">
        <f t="shared" si="3"/>
        <v>0</v>
      </c>
      <c r="H6" s="20" t="str">
        <f t="shared" si="3"/>
        <v>群馬県　中之条町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6.11</v>
      </c>
      <c r="Q6" s="21">
        <f t="shared" si="3"/>
        <v>3074</v>
      </c>
      <c r="R6" s="21">
        <f t="shared" si="3"/>
        <v>14938</v>
      </c>
      <c r="S6" s="21">
        <f t="shared" si="3"/>
        <v>439.28</v>
      </c>
      <c r="T6" s="21">
        <f t="shared" si="3"/>
        <v>34.01</v>
      </c>
      <c r="U6" s="21">
        <f t="shared" si="3"/>
        <v>902</v>
      </c>
      <c r="V6" s="21">
        <f t="shared" si="3"/>
        <v>0.9</v>
      </c>
      <c r="W6" s="21">
        <f t="shared" si="3"/>
        <v>1002.22</v>
      </c>
      <c r="X6" s="22">
        <f>IF(X7="",NA(),X7)</f>
        <v>87.62</v>
      </c>
      <c r="Y6" s="22">
        <f t="shared" ref="Y6:AG6" si="4">IF(Y7="",NA(),Y7)</f>
        <v>85.26</v>
      </c>
      <c r="Z6" s="22">
        <f t="shared" si="4"/>
        <v>87.14</v>
      </c>
      <c r="AA6" s="22">
        <f t="shared" si="4"/>
        <v>88.68</v>
      </c>
      <c r="AB6" s="22">
        <f t="shared" si="4"/>
        <v>83.15</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323</v>
      </c>
      <c r="BF6" s="22">
        <f t="shared" ref="BF6:BN6" si="7">IF(BF7="",NA(),BF7)</f>
        <v>347.92</v>
      </c>
      <c r="BG6" s="22">
        <f t="shared" si="7"/>
        <v>319.52999999999997</v>
      </c>
      <c r="BH6" s="22">
        <f t="shared" si="7"/>
        <v>290.11</v>
      </c>
      <c r="BI6" s="22">
        <f t="shared" si="7"/>
        <v>205.64</v>
      </c>
      <c r="BJ6" s="22">
        <f t="shared" si="7"/>
        <v>1274.21</v>
      </c>
      <c r="BK6" s="22">
        <f t="shared" si="7"/>
        <v>1183.92</v>
      </c>
      <c r="BL6" s="22">
        <f t="shared" si="7"/>
        <v>1128.72</v>
      </c>
      <c r="BM6" s="22">
        <f t="shared" si="7"/>
        <v>1125.25</v>
      </c>
      <c r="BN6" s="22">
        <f t="shared" si="7"/>
        <v>1157.05</v>
      </c>
      <c r="BO6" s="21" t="str">
        <f>IF(BO7="","",IF(BO7="-","【-】","【"&amp;SUBSTITUTE(TEXT(BO7,"#,##0.00"),"-","△")&amp;"】"))</f>
        <v>【982.48】</v>
      </c>
      <c r="BP6" s="22">
        <f>IF(BP7="",NA(),BP7)</f>
        <v>47.86</v>
      </c>
      <c r="BQ6" s="22">
        <f t="shared" ref="BQ6:BY6" si="8">IF(BQ7="",NA(),BQ7)</f>
        <v>47.83</v>
      </c>
      <c r="BR6" s="22">
        <f t="shared" si="8"/>
        <v>40.54</v>
      </c>
      <c r="BS6" s="22">
        <f t="shared" si="8"/>
        <v>42.58</v>
      </c>
      <c r="BT6" s="22">
        <f t="shared" si="8"/>
        <v>40.64</v>
      </c>
      <c r="BU6" s="22">
        <f t="shared" si="8"/>
        <v>41.25</v>
      </c>
      <c r="BV6" s="22">
        <f t="shared" si="8"/>
        <v>42.5</v>
      </c>
      <c r="BW6" s="22">
        <f t="shared" si="8"/>
        <v>41.84</v>
      </c>
      <c r="BX6" s="22">
        <f t="shared" si="8"/>
        <v>41.44</v>
      </c>
      <c r="BY6" s="22">
        <f t="shared" si="8"/>
        <v>37.65</v>
      </c>
      <c r="BZ6" s="21" t="str">
        <f>IF(BZ7="","",IF(BZ7="-","【-】","【"&amp;SUBSTITUTE(TEXT(BZ7,"#,##0.00"),"-","△")&amp;"】"))</f>
        <v>【50.61】</v>
      </c>
      <c r="CA6" s="22">
        <f>IF(CA7="",NA(),CA7)</f>
        <v>291.13</v>
      </c>
      <c r="CB6" s="22">
        <f t="shared" ref="CB6:CJ6" si="9">IF(CB7="",NA(),CB7)</f>
        <v>295.54000000000002</v>
      </c>
      <c r="CC6" s="22">
        <f t="shared" si="9"/>
        <v>345.37</v>
      </c>
      <c r="CD6" s="22">
        <f t="shared" si="9"/>
        <v>335.78</v>
      </c>
      <c r="CE6" s="22">
        <f t="shared" si="9"/>
        <v>361.48</v>
      </c>
      <c r="CF6" s="22">
        <f t="shared" si="9"/>
        <v>383.25</v>
      </c>
      <c r="CG6" s="22">
        <f t="shared" si="9"/>
        <v>377.72</v>
      </c>
      <c r="CH6" s="22">
        <f t="shared" si="9"/>
        <v>390.47</v>
      </c>
      <c r="CI6" s="22">
        <f t="shared" si="9"/>
        <v>403.61</v>
      </c>
      <c r="CJ6" s="22">
        <f t="shared" si="9"/>
        <v>442.82</v>
      </c>
      <c r="CK6" s="21" t="str">
        <f>IF(CK7="","",IF(CK7="-","【-】","【"&amp;SUBSTITUTE(TEXT(CK7,"#,##0.00"),"-","△")&amp;"】"))</f>
        <v>【320.83】</v>
      </c>
      <c r="CL6" s="22">
        <f>IF(CL7="",NA(),CL7)</f>
        <v>58.28</v>
      </c>
      <c r="CM6" s="22">
        <f t="shared" ref="CM6:CU6" si="10">IF(CM7="",NA(),CM7)</f>
        <v>56.05</v>
      </c>
      <c r="CN6" s="22">
        <f t="shared" si="10"/>
        <v>54.39</v>
      </c>
      <c r="CO6" s="22">
        <f t="shared" si="10"/>
        <v>51.8</v>
      </c>
      <c r="CP6" s="22">
        <f t="shared" si="10"/>
        <v>51.12</v>
      </c>
      <c r="CQ6" s="22">
        <f t="shared" si="10"/>
        <v>48.26</v>
      </c>
      <c r="CR6" s="22">
        <f t="shared" si="10"/>
        <v>48.01</v>
      </c>
      <c r="CS6" s="22">
        <f t="shared" si="10"/>
        <v>49.08</v>
      </c>
      <c r="CT6" s="22">
        <f t="shared" si="10"/>
        <v>51.46</v>
      </c>
      <c r="CU6" s="22">
        <f t="shared" si="10"/>
        <v>51.84</v>
      </c>
      <c r="CV6" s="21" t="str">
        <f>IF(CV7="","",IF(CV7="-","【-】","【"&amp;SUBSTITUTE(TEXT(CV7,"#,##0.00"),"-","△")&amp;"】"))</f>
        <v>【56.15】</v>
      </c>
      <c r="CW6" s="22">
        <f>IF(CW7="",NA(),CW7)</f>
        <v>95</v>
      </c>
      <c r="CX6" s="22">
        <f t="shared" ref="CX6:DF6" si="11">IF(CX7="",NA(),CX7)</f>
        <v>95</v>
      </c>
      <c r="CY6" s="22">
        <f t="shared" si="11"/>
        <v>95</v>
      </c>
      <c r="CZ6" s="22">
        <f t="shared" si="11"/>
        <v>95</v>
      </c>
      <c r="DA6" s="22">
        <f t="shared" si="11"/>
        <v>95</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0.54</v>
      </c>
      <c r="EE6" s="22">
        <f t="shared" ref="EE6:EM6" si="14">IF(EE7="",NA(),EE7)</f>
        <v>0.26</v>
      </c>
      <c r="EF6" s="22">
        <f t="shared" si="14"/>
        <v>0.96</v>
      </c>
      <c r="EG6" s="21">
        <f t="shared" si="14"/>
        <v>0</v>
      </c>
      <c r="EH6" s="22">
        <f t="shared" si="14"/>
        <v>0.47</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2">
      <c r="A7" s="15"/>
      <c r="B7" s="24">
        <v>2022</v>
      </c>
      <c r="C7" s="24">
        <v>104213</v>
      </c>
      <c r="D7" s="24">
        <v>47</v>
      </c>
      <c r="E7" s="24">
        <v>1</v>
      </c>
      <c r="F7" s="24">
        <v>0</v>
      </c>
      <c r="G7" s="24">
        <v>0</v>
      </c>
      <c r="H7" s="24" t="s">
        <v>94</v>
      </c>
      <c r="I7" s="24" t="s">
        <v>95</v>
      </c>
      <c r="J7" s="24" t="s">
        <v>96</v>
      </c>
      <c r="K7" s="24" t="s">
        <v>97</v>
      </c>
      <c r="L7" s="24" t="s">
        <v>98</v>
      </c>
      <c r="M7" s="24" t="s">
        <v>99</v>
      </c>
      <c r="N7" s="25" t="s">
        <v>100</v>
      </c>
      <c r="O7" s="25" t="s">
        <v>101</v>
      </c>
      <c r="P7" s="25">
        <v>6.11</v>
      </c>
      <c r="Q7" s="25">
        <v>3074</v>
      </c>
      <c r="R7" s="25">
        <v>14938</v>
      </c>
      <c r="S7" s="25">
        <v>439.28</v>
      </c>
      <c r="T7" s="25">
        <v>34.01</v>
      </c>
      <c r="U7" s="25">
        <v>902</v>
      </c>
      <c r="V7" s="25">
        <v>0.9</v>
      </c>
      <c r="W7" s="25">
        <v>1002.22</v>
      </c>
      <c r="X7" s="25">
        <v>87.62</v>
      </c>
      <c r="Y7" s="25">
        <v>85.26</v>
      </c>
      <c r="Z7" s="25">
        <v>87.14</v>
      </c>
      <c r="AA7" s="25">
        <v>88.68</v>
      </c>
      <c r="AB7" s="25">
        <v>83.15</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323</v>
      </c>
      <c r="BF7" s="25">
        <v>347.92</v>
      </c>
      <c r="BG7" s="25">
        <v>319.52999999999997</v>
      </c>
      <c r="BH7" s="25">
        <v>290.11</v>
      </c>
      <c r="BI7" s="25">
        <v>205.64</v>
      </c>
      <c r="BJ7" s="25">
        <v>1274.21</v>
      </c>
      <c r="BK7" s="25">
        <v>1183.92</v>
      </c>
      <c r="BL7" s="25">
        <v>1128.72</v>
      </c>
      <c r="BM7" s="25">
        <v>1125.25</v>
      </c>
      <c r="BN7" s="25">
        <v>1157.05</v>
      </c>
      <c r="BO7" s="25">
        <v>982.48</v>
      </c>
      <c r="BP7" s="25">
        <v>47.86</v>
      </c>
      <c r="BQ7" s="25">
        <v>47.83</v>
      </c>
      <c r="BR7" s="25">
        <v>40.54</v>
      </c>
      <c r="BS7" s="25">
        <v>42.58</v>
      </c>
      <c r="BT7" s="25">
        <v>40.64</v>
      </c>
      <c r="BU7" s="25">
        <v>41.25</v>
      </c>
      <c r="BV7" s="25">
        <v>42.5</v>
      </c>
      <c r="BW7" s="25">
        <v>41.84</v>
      </c>
      <c r="BX7" s="25">
        <v>41.44</v>
      </c>
      <c r="BY7" s="25">
        <v>37.65</v>
      </c>
      <c r="BZ7" s="25">
        <v>50.61</v>
      </c>
      <c r="CA7" s="25">
        <v>291.13</v>
      </c>
      <c r="CB7" s="25">
        <v>295.54000000000002</v>
      </c>
      <c r="CC7" s="25">
        <v>345.37</v>
      </c>
      <c r="CD7" s="25">
        <v>335.78</v>
      </c>
      <c r="CE7" s="25">
        <v>361.48</v>
      </c>
      <c r="CF7" s="25">
        <v>383.25</v>
      </c>
      <c r="CG7" s="25">
        <v>377.72</v>
      </c>
      <c r="CH7" s="25">
        <v>390.47</v>
      </c>
      <c r="CI7" s="25">
        <v>403.61</v>
      </c>
      <c r="CJ7" s="25">
        <v>442.82</v>
      </c>
      <c r="CK7" s="25">
        <v>320.83</v>
      </c>
      <c r="CL7" s="25">
        <v>58.28</v>
      </c>
      <c r="CM7" s="25">
        <v>56.05</v>
      </c>
      <c r="CN7" s="25">
        <v>54.39</v>
      </c>
      <c r="CO7" s="25">
        <v>51.8</v>
      </c>
      <c r="CP7" s="25">
        <v>51.12</v>
      </c>
      <c r="CQ7" s="25">
        <v>48.26</v>
      </c>
      <c r="CR7" s="25">
        <v>48.01</v>
      </c>
      <c r="CS7" s="25">
        <v>49.08</v>
      </c>
      <c r="CT7" s="25">
        <v>51.46</v>
      </c>
      <c r="CU7" s="25">
        <v>51.84</v>
      </c>
      <c r="CV7" s="25">
        <v>56.15</v>
      </c>
      <c r="CW7" s="25">
        <v>95</v>
      </c>
      <c r="CX7" s="25">
        <v>95</v>
      </c>
      <c r="CY7" s="25">
        <v>95</v>
      </c>
      <c r="CZ7" s="25">
        <v>95</v>
      </c>
      <c r="DA7" s="25">
        <v>95</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0.54</v>
      </c>
      <c r="EE7" s="25">
        <v>0.26</v>
      </c>
      <c r="EF7" s="25">
        <v>0.96</v>
      </c>
      <c r="EG7" s="25">
        <v>0</v>
      </c>
      <c r="EH7" s="25">
        <v>0.47</v>
      </c>
      <c r="EI7" s="25">
        <v>0.62</v>
      </c>
      <c r="EJ7" s="25">
        <v>0.39</v>
      </c>
      <c r="EK7" s="25">
        <v>0.61</v>
      </c>
      <c r="EL7" s="25">
        <v>0.4</v>
      </c>
      <c r="EM7" s="25">
        <v>0.59</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107</v>
      </c>
    </row>
    <row r="12" spans="1:144" x14ac:dyDescent="0.2">
      <c r="B12">
        <v>1</v>
      </c>
      <c r="C12">
        <v>1</v>
      </c>
      <c r="D12">
        <v>2</v>
      </c>
      <c r="E12">
        <v>3</v>
      </c>
      <c r="F12">
        <v>4</v>
      </c>
      <c r="G12" t="s">
        <v>108</v>
      </c>
    </row>
    <row r="13" spans="1:144" x14ac:dyDescent="0.2">
      <c r="B13" t="s">
        <v>109</v>
      </c>
      <c r="C13" t="s">
        <v>110</v>
      </c>
      <c r="D13" t="s">
        <v>110</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2024-01-30T02:20:33Z</cp:lastPrinted>
  <dcterms:created xsi:type="dcterms:W3CDTF">2023-12-05T01:05:17Z</dcterms:created>
  <dcterms:modified xsi:type="dcterms:W3CDTF">2024-01-30T02:24:24Z</dcterms:modified>
  <cp:category/>
</cp:coreProperties>
</file>