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20141201buckup\A上下水道data2019～\公営企業\R4年度公営企業経営比較分析表\DLdata\"/>
    </mc:Choice>
  </mc:AlternateContent>
  <xr:revisionPtr revIDLastSave="0" documentId="13_ncr:1_{26D208D0-9A56-4F17-A7ED-FA69AB54F072}" xr6:coauthVersionLast="44" xr6:coauthVersionMax="44" xr10:uidLastSave="{00000000-0000-0000-0000-000000000000}"/>
  <workbookProtection workbookAlgorithmName="SHA-512" workbookHashValue="J9pafOoKK9z8ZZkkNNX2fr1zGVg34mlwSUwPqCB9DdpV04pjftCKofu9tYooWxuj0iR80i6mCucsQFqXTte/rA==" workbookSaltValue="ZRu9B2RjM0+Y2X/ErhtN7g==" workbookSpinCount="100000" lockStructure="1"/>
  <bookViews>
    <workbookView xWindow="345" yWindow="345" windowWidth="13680" windowHeight="7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<sst xmlns="http://schemas.openxmlformats.org/spreadsheetml/2006/main" count="236" uniqueCount="119">
  <si>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</si>
  <si>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</si>
  <si>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</si>
  <si>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</si>
  <si>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</si>
  <si>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</si>
  <si>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</si>
  <si>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</si>
  <si>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</si>
  <si>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</si>
  <si>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</si>
  <si>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</si>
  <si>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</si>
  <si>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</si>
  <si>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</si>
  <si>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</si>
  <si>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</si>
  <si>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</si>
  <si>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</si>
  <si>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</si>
  <si>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</si>
  <si>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</si>
  <si>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</si>
  <si>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</si>
  <si>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</si>
  <si>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</si>
  <si>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</si>
  <si>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</si>
  <si>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</si>
  <si>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</si>
  <si>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</si>
  <si>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</si>
  <si>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</si>
  <si>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</si>
  <si>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</si>
  <si>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</si>
  <si>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</si>
  <si>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</si>
  <si>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</si>
  <si>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</si>
  <si>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</si>
  <si>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</si>
  <si>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</si>
  <si>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</si>
  <si>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</si>
  <si>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</si>
  <si>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</si>
  <si>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</si>
  <si>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</si>
  <si>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</si>
  <si>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</si>
  <si>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</si>
  <si>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</si>
  <si>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</si>
  <si>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</si>
  <si>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</si>
  <si>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</si>
  <si>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</si>
  <si>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</si>
  <si>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</si>
  <si>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</si>
  <si>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</si>
  <si>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</si>
  <si>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</si>
  <si>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</si>
  <si>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</si>
  <si>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</si>
  <si>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</si>
  <si>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</si>
  <si>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</si>
  <si>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</si>
  <si>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</si>
  <si>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</si>
  <si>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</si>
  <si>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</si>
  <si>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</si>
  <si>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</si>
  <si>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</si>
  <si>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</si>
  <si>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</si>
  <si>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</si>
  <si>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</si>
  <si>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</si>
  <si>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</si>
  <si>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</si>
  <si>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</si>
  <si>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</si>
  <si>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</si>
  <si>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</si>
  <si>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</si>
  <si>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</si>
  <si>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</si>
  <si>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</si>
  <si>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</si>
  <si>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</si>
  <si>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</si>
  <si>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</si>
  <si>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</si>
  <si>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</si>
  <si>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</si>
  <si>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</si>
  <si>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</si>
  <si>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</si>
  <si>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</si>
  <si>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</si>
  <si>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</si>
  <si>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</si>
  <si>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</si>
  <si>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</si>
  <si>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</si>
  <si>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</si>
  <si>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</si>
  <si>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</si>
  <si>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</si>
  <si>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</si>
  <si>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</si>
  <si>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年度による施設補修工事や施設維持管理費の増減に伴う変動等により令和4年度は100％を下回りました。④企業債残高はありませんが、使用料だけでは賄えない部分を一般会計からの繰入金で補填し事業を実施している状況です。⑤経費回収率が類似団体の平均値を下回りましたが、施設・設備修繕費等の増減に伴う変動があるためで、使用料に大きな変動はありません。⑥汚水処理原価は類似団体の平均値以下の水準ですが、僅かに増加していることから引き続き接続率向上の検討を行います。⑦施設利用率は僅かに減少したものの、類似団体平均値より高く推移しており引き続き動向を注視します。⑧水洗化率は類似団体平均値を上回りましたが、引き続き接続率向上を検討します。</t>
    <rPh sb="1" eb="4">
      <t>シュウエキテキ</t>
    </rPh>
    <rPh sb="4" eb="6">
      <t>シュウシ</t>
    </rPh>
    <rPh sb="6" eb="8">
      <t>ヒリツ</t>
    </rPh>
    <rPh sb="9" eb="11">
      <t>ネンド</t>
    </rPh>
    <rPh sb="14" eb="16">
      <t>シセツ</t>
    </rPh>
    <rPh sb="16" eb="18">
      <t>ホシュウ</t>
    </rPh>
    <rPh sb="18" eb="20">
      <t>コウジ</t>
    </rPh>
    <rPh sb="21" eb="23">
      <t>シセツ</t>
    </rPh>
    <rPh sb="23" eb="25">
      <t>イジ</t>
    </rPh>
    <rPh sb="25" eb="28">
      <t>カンリヒ</t>
    </rPh>
    <rPh sb="29" eb="31">
      <t>ゾウゲン</t>
    </rPh>
    <rPh sb="32" eb="33">
      <t>トモナ</t>
    </rPh>
    <rPh sb="34" eb="36">
      <t>ヘンドウ</t>
    </rPh>
    <rPh sb="36" eb="37">
      <t>トウ</t>
    </rPh>
    <rPh sb="40" eb="42">
      <t>レイワ</t>
    </rPh>
    <rPh sb="43" eb="45">
      <t>ネンド</t>
    </rPh>
    <rPh sb="51" eb="53">
      <t>シタマワ</t>
    </rPh>
    <rPh sb="59" eb="61">
      <t>キギョウ</t>
    </rPh>
    <rPh sb="61" eb="62">
      <t>サイ</t>
    </rPh>
    <rPh sb="62" eb="64">
      <t>ザンダカ</t>
    </rPh>
    <rPh sb="72" eb="75">
      <t>シヨウリョウ</t>
    </rPh>
    <rPh sb="79" eb="80">
      <t>マカナ</t>
    </rPh>
    <rPh sb="83" eb="85">
      <t>ブブン</t>
    </rPh>
    <rPh sb="86" eb="88">
      <t>イッパン</t>
    </rPh>
    <rPh sb="88" eb="90">
      <t>カイケイ</t>
    </rPh>
    <rPh sb="93" eb="95">
      <t>クリイレ</t>
    </rPh>
    <rPh sb="95" eb="96">
      <t>キン</t>
    </rPh>
    <rPh sb="97" eb="99">
      <t>ホテン</t>
    </rPh>
    <rPh sb="100" eb="102">
      <t>ジギョウ</t>
    </rPh>
    <rPh sb="103" eb="105">
      <t>ジッシ</t>
    </rPh>
    <rPh sb="109" eb="111">
      <t>ジョウキョウ</t>
    </rPh>
    <rPh sb="115" eb="117">
      <t>ケイヒ</t>
    </rPh>
    <rPh sb="117" eb="119">
      <t>カイシュウ</t>
    </rPh>
    <rPh sb="119" eb="120">
      <t>リツ</t>
    </rPh>
    <rPh sb="121" eb="123">
      <t>ルイジ</t>
    </rPh>
    <rPh sb="123" eb="125">
      <t>ダンタイ</t>
    </rPh>
    <rPh sb="126" eb="129">
      <t>ヘイキンチ</t>
    </rPh>
    <rPh sb="130" eb="132">
      <t>シタマワ</t>
    </rPh>
    <rPh sb="138" eb="140">
      <t>シセツ</t>
    </rPh>
    <rPh sb="141" eb="143">
      <t>セツビ</t>
    </rPh>
    <rPh sb="143" eb="145">
      <t>シュウゼン</t>
    </rPh>
    <rPh sb="145" eb="146">
      <t>ヒ</t>
    </rPh>
    <rPh sb="146" eb="147">
      <t>トウ</t>
    </rPh>
    <rPh sb="148" eb="150">
      <t>ゾウゲン</t>
    </rPh>
    <rPh sb="151" eb="152">
      <t>トモナ</t>
    </rPh>
    <rPh sb="153" eb="155">
      <t>ヘンドウ</t>
    </rPh>
    <rPh sb="162" eb="165">
      <t>シヨウリョウ</t>
    </rPh>
    <rPh sb="166" eb="167">
      <t>オオ</t>
    </rPh>
    <rPh sb="169" eb="171">
      <t>ヘンドウ</t>
    </rPh>
    <rPh sb="179" eb="181">
      <t>オスイ</t>
    </rPh>
    <rPh sb="181" eb="183">
      <t>ショリ</t>
    </rPh>
    <rPh sb="183" eb="185">
      <t>ゲンカ</t>
    </rPh>
    <rPh sb="186" eb="188">
      <t>ルイジ</t>
    </rPh>
    <rPh sb="188" eb="190">
      <t>ダンタイ</t>
    </rPh>
    <rPh sb="191" eb="193">
      <t>ヘイキン</t>
    </rPh>
    <rPh sb="193" eb="194">
      <t>チ</t>
    </rPh>
    <rPh sb="194" eb="196">
      <t>イカ</t>
    </rPh>
    <rPh sb="197" eb="199">
      <t>スイジュン</t>
    </rPh>
    <rPh sb="203" eb="204">
      <t>ワズ</t>
    </rPh>
    <rPh sb="206" eb="208">
      <t>ゾウカ</t>
    </rPh>
    <rPh sb="216" eb="217">
      <t>ヒ</t>
    </rPh>
    <rPh sb="218" eb="219">
      <t>ツヅ</t>
    </rPh>
    <rPh sb="220" eb="222">
      <t>セツゾク</t>
    </rPh>
    <rPh sb="222" eb="223">
      <t>リツ</t>
    </rPh>
    <rPh sb="223" eb="225">
      <t>コウジョウ</t>
    </rPh>
    <rPh sb="226" eb="228">
      <t>ケントウ</t>
    </rPh>
    <rPh sb="229" eb="230">
      <t>オコナ</t>
    </rPh>
    <rPh sb="235" eb="237">
      <t>シセツ</t>
    </rPh>
    <rPh sb="237" eb="239">
      <t>リヨウ</t>
    </rPh>
    <rPh sb="239" eb="240">
      <t>リツ</t>
    </rPh>
    <rPh sb="241" eb="242">
      <t>ワズ</t>
    </rPh>
    <rPh sb="244" eb="246">
      <t>ゲンショウ</t>
    </rPh>
    <rPh sb="252" eb="254">
      <t>ルイジ</t>
    </rPh>
    <rPh sb="254" eb="256">
      <t>ダンタイ</t>
    </rPh>
    <rPh sb="256" eb="259">
      <t>ヘイキンチ</t>
    </rPh>
    <rPh sb="261" eb="262">
      <t>タカ</t>
    </rPh>
    <rPh sb="263" eb="265">
      <t>スイイ</t>
    </rPh>
    <rPh sb="269" eb="270">
      <t>ヒ</t>
    </rPh>
    <rPh sb="271" eb="272">
      <t>ツヅ</t>
    </rPh>
    <rPh sb="273" eb="275">
      <t>ドウコウ</t>
    </rPh>
    <rPh sb="276" eb="278">
      <t>チュウシ</t>
    </rPh>
    <rPh sb="283" eb="286">
      <t>スイセンカ</t>
    </rPh>
    <rPh sb="286" eb="287">
      <t>リツ</t>
    </rPh>
    <rPh sb="288" eb="290">
      <t>ルイジ</t>
    </rPh>
    <rPh sb="290" eb="292">
      <t>ダンタイ</t>
    </rPh>
    <rPh sb="292" eb="295">
      <t>ヘイキンチ</t>
    </rPh>
    <rPh sb="296" eb="298">
      <t>ウワマワ</t>
    </rPh>
    <rPh sb="304" eb="305">
      <t>ヒ</t>
    </rPh>
    <rPh sb="306" eb="307">
      <t>ツヅ</t>
    </rPh>
    <rPh sb="308" eb="310">
      <t>セツゾク</t>
    </rPh>
    <rPh sb="310" eb="311">
      <t>リツ</t>
    </rPh>
    <rPh sb="311" eb="313">
      <t>コウジョウ</t>
    </rPh>
    <rPh sb="314" eb="316">
      <t>ケントウ</t>
    </rPh>
    <phoneticPr fontId="4"/>
  </si>
  <si>
    <t>平成20年の供用開始後14年が経過し、管渠の老朽度は比較的低い状況ですが今後の更新計画等策定が必要となります。処理施設などは部品交換等軽微な修繕対応が発生しており、管渠同様に今後の更新計画等策定が必要となります。</t>
    <rPh sb="0" eb="2">
      <t>ヘイセイ</t>
    </rPh>
    <rPh sb="4" eb="5">
      <t>ネン</t>
    </rPh>
    <rPh sb="6" eb="8">
      <t>キョウヨウ</t>
    </rPh>
    <rPh sb="8" eb="10">
      <t>カイシ</t>
    </rPh>
    <rPh sb="10" eb="11">
      <t>ゴ</t>
    </rPh>
    <rPh sb="13" eb="14">
      <t>ネン</t>
    </rPh>
    <rPh sb="15" eb="17">
      <t>ケイカ</t>
    </rPh>
    <rPh sb="19" eb="21">
      <t>カンキョ</t>
    </rPh>
    <rPh sb="22" eb="24">
      <t>ロウキュウ</t>
    </rPh>
    <rPh sb="24" eb="25">
      <t>ド</t>
    </rPh>
    <rPh sb="26" eb="29">
      <t>ヒカクテキ</t>
    </rPh>
    <rPh sb="29" eb="30">
      <t>ヒク</t>
    </rPh>
    <rPh sb="31" eb="33">
      <t>ジョウキョウ</t>
    </rPh>
    <rPh sb="36" eb="38">
      <t>コンゴ</t>
    </rPh>
    <rPh sb="39" eb="41">
      <t>コウシン</t>
    </rPh>
    <rPh sb="41" eb="43">
      <t>ケイカク</t>
    </rPh>
    <rPh sb="43" eb="44">
      <t>トウ</t>
    </rPh>
    <rPh sb="44" eb="46">
      <t>サクテイ</t>
    </rPh>
    <rPh sb="47" eb="49">
      <t>ヒツヨウ</t>
    </rPh>
    <rPh sb="55" eb="57">
      <t>ショリ</t>
    </rPh>
    <rPh sb="57" eb="59">
      <t>シセツ</t>
    </rPh>
    <rPh sb="62" eb="64">
      <t>ブヒン</t>
    </rPh>
    <rPh sb="64" eb="66">
      <t>コウカン</t>
    </rPh>
    <rPh sb="66" eb="67">
      <t>トウ</t>
    </rPh>
    <rPh sb="67" eb="69">
      <t>ケイビ</t>
    </rPh>
    <rPh sb="70" eb="72">
      <t>シュウゼン</t>
    </rPh>
    <rPh sb="72" eb="74">
      <t>タイオウ</t>
    </rPh>
    <rPh sb="75" eb="77">
      <t>ハッセイ</t>
    </rPh>
    <rPh sb="82" eb="84">
      <t>カンキョ</t>
    </rPh>
    <rPh sb="84" eb="86">
      <t>ドウヨウ</t>
    </rPh>
    <rPh sb="87" eb="89">
      <t>コンゴ</t>
    </rPh>
    <rPh sb="90" eb="92">
      <t>コウシン</t>
    </rPh>
    <rPh sb="92" eb="94">
      <t>ケイカク</t>
    </rPh>
    <rPh sb="94" eb="95">
      <t>トウ</t>
    </rPh>
    <rPh sb="95" eb="97">
      <t>サクテイ</t>
    </rPh>
    <rPh sb="98" eb="100">
      <t>ヒツヨウ</t>
    </rPh>
    <phoneticPr fontId="4"/>
  </si>
  <si>
    <t>引き続き施設利用率、水洗化率の向上に向けた加入推進の取り組みにより接続率と料金収入増加を図ることで、一般会計からの繰入金を減らすことを目指します。今後も法適化移行の課題整理等を行うとともに、移行後の中長期的な計画策定や経営戦略の見直しに向けた取り組みが必要です。</t>
    <rPh sb="0" eb="1">
      <t>ヒ</t>
    </rPh>
    <rPh sb="2" eb="3">
      <t>ツヅ</t>
    </rPh>
    <rPh sb="4" eb="6">
      <t>シセツ</t>
    </rPh>
    <rPh sb="6" eb="8">
      <t>リヨウ</t>
    </rPh>
    <rPh sb="8" eb="9">
      <t>リツ</t>
    </rPh>
    <rPh sb="10" eb="13">
      <t>スイセンカ</t>
    </rPh>
    <rPh sb="13" eb="14">
      <t>リツ</t>
    </rPh>
    <rPh sb="15" eb="17">
      <t>コウジョウ</t>
    </rPh>
    <rPh sb="18" eb="19">
      <t>ム</t>
    </rPh>
    <rPh sb="21" eb="23">
      <t>カニュウ</t>
    </rPh>
    <rPh sb="23" eb="25">
      <t>スイシン</t>
    </rPh>
    <rPh sb="26" eb="27">
      <t>ト</t>
    </rPh>
    <rPh sb="28" eb="29">
      <t>ク</t>
    </rPh>
    <rPh sb="33" eb="35">
      <t>セツゾク</t>
    </rPh>
    <rPh sb="35" eb="36">
      <t>リツ</t>
    </rPh>
    <rPh sb="37" eb="39">
      <t>リョウキン</t>
    </rPh>
    <rPh sb="39" eb="41">
      <t>シュウニュウ</t>
    </rPh>
    <rPh sb="41" eb="43">
      <t>ゾウカ</t>
    </rPh>
    <rPh sb="44" eb="45">
      <t>ハカ</t>
    </rPh>
    <rPh sb="50" eb="52">
      <t>イッパン</t>
    </rPh>
    <rPh sb="52" eb="54">
      <t>カイケイ</t>
    </rPh>
    <rPh sb="57" eb="59">
      <t>クリイレ</t>
    </rPh>
    <rPh sb="59" eb="60">
      <t>キン</t>
    </rPh>
    <rPh sb="61" eb="62">
      <t>ヘ</t>
    </rPh>
    <rPh sb="67" eb="69">
      <t>メザ</t>
    </rPh>
    <rPh sb="106" eb="108">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</si>
</sst>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CB-4B15-9731-38F7053C2CA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formatCode="#,##0.00;&quot;△&quot;#,##0.00">
                  <c:v>0</c:v>
                </c:pt>
                <c:pt idx="4" formatCode="#,##0.00;&quot;△&quot;#,##0.00">
                  <c:v>0</c:v>
                </c:pt>
              </c:numCache>
            </c:numRef>
          </c:val>
          <c:smooth val="0"/>
          <c:extLst>
            <c:ext xmlns:c16="http://schemas.microsoft.com/office/drawing/2014/chart" uri="{C3380CC4-5D6E-409C-BE32-E72D297353CC}">
              <c16:uniqueId val="{00000001-16CB-4B15-9731-38F7053C2CA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42.52</c:v>
                </c:pt>
                <c:pt idx="1">
                  <c:v>38.26</c:v>
                </c:pt>
                <c:pt idx="2">
                  <c:v>40.28</c:v>
                </c:pt>
                <c:pt idx="3">
                  <c:v>45.5</c:v>
                </c:pt>
                <c:pt idx="4">
                  <c:v>44.45</c:v>
                </c:pt>
              </c:numCache>
            </c:numRef>
          </c:val>
          <c:extLst>
            <c:ext xmlns:c16="http://schemas.microsoft.com/office/drawing/2014/chart" uri="{C3380CC4-5D6E-409C-BE32-E72D297353CC}">
              <c16:uniqueId val="{00000000-A90C-4595-8E0D-76A3C5AAEB1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33.799999999999997</c:v>
                </c:pt>
                <c:pt idx="4">
                  <c:v>32.380000000000003</c:v>
                </c:pt>
              </c:numCache>
            </c:numRef>
          </c:val>
          <c:smooth val="0"/>
          <c:extLst>
            <c:ext xmlns:c16="http://schemas.microsoft.com/office/drawing/2014/chart" uri="{C3380CC4-5D6E-409C-BE32-E72D297353CC}">
              <c16:uniqueId val="{00000001-A90C-4595-8E0D-76A3C5AAEB1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53.19</c:v>
                </c:pt>
                <c:pt idx="1">
                  <c:v>55.05</c:v>
                </c:pt>
                <c:pt idx="2">
                  <c:v>68.569999999999993</c:v>
                </c:pt>
                <c:pt idx="3">
                  <c:v>71.010000000000005</c:v>
                </c:pt>
                <c:pt idx="4">
                  <c:v>73.12</c:v>
                </c:pt>
              </c:numCache>
            </c:numRef>
          </c:val>
          <c:extLst>
            <c:ext xmlns:c16="http://schemas.microsoft.com/office/drawing/2014/chart" uri="{C3380CC4-5D6E-409C-BE32-E72D297353CC}">
              <c16:uniqueId val="{00000000-D8E9-4460-8282-BDAD95FDC5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67.09</c:v>
                </c:pt>
                <c:pt idx="4">
                  <c:v>67.31</c:v>
                </c:pt>
              </c:numCache>
            </c:numRef>
          </c:val>
          <c:smooth val="0"/>
          <c:extLst>
            <c:ext xmlns:c16="http://schemas.microsoft.com/office/drawing/2014/chart" uri="{C3380CC4-5D6E-409C-BE32-E72D297353CC}">
              <c16:uniqueId val="{00000001-D8E9-4460-8282-BDAD95FDC5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101.66</c:v>
                </c:pt>
                <c:pt idx="1">
                  <c:v>105.08</c:v>
                </c:pt>
                <c:pt idx="2">
                  <c:v>96.6</c:v>
                </c:pt>
                <c:pt idx="3">
                  <c:v>101.46</c:v>
                </c:pt>
                <c:pt idx="4">
                  <c:v>99.22</c:v>
                </c:pt>
              </c:numCache>
            </c:numRef>
          </c:val>
          <c:extLst>
            <c:ext xmlns:c16="http://schemas.microsoft.com/office/drawing/2014/chart" uri="{C3380CC4-5D6E-409C-BE32-E72D297353CC}">
              <c16:uniqueId val="{00000000-C78D-4A6A-91D3-1D5557F0A2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8D-4A6A-91D3-1D5557F0A2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12-481F-99CC-32D291FB4B9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12-481F-99CC-32D291FB4B9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03-4E52-8869-417E3E925C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3-4E52-8869-417E3E925C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5-4B90-8D79-0E3F6351E4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5-4B90-8D79-0E3F6351E4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BC-4303-A480-4C5DC5430D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BC-4303-A480-4C5DC5430D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78-43CD-8013-14214DDE287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1042.6400000000001</c:v>
                </c:pt>
                <c:pt idx="4">
                  <c:v>1305.58</c:v>
                </c:pt>
              </c:numCache>
            </c:numRef>
          </c:val>
          <c:smooth val="0"/>
          <c:extLst>
            <c:ext xmlns:c16="http://schemas.microsoft.com/office/drawing/2014/chart" uri="{C3380CC4-5D6E-409C-BE32-E72D297353CC}">
              <c16:uniqueId val="{00000001-6D78-43CD-8013-14214DDE287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101.66</c:v>
                </c:pt>
                <c:pt idx="1">
                  <c:v>81.8</c:v>
                </c:pt>
                <c:pt idx="2">
                  <c:v>51.84</c:v>
                </c:pt>
                <c:pt idx="3">
                  <c:v>45.67</c:v>
                </c:pt>
                <c:pt idx="4">
                  <c:v>43.48</c:v>
                </c:pt>
              </c:numCache>
            </c:numRef>
          </c:val>
          <c:extLst>
            <c:ext xmlns:c16="http://schemas.microsoft.com/office/drawing/2014/chart" uri="{C3380CC4-5D6E-409C-BE32-E72D297353CC}">
              <c16:uniqueId val="{00000000-8BD9-42EF-80E0-FFEF5471EE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55.76</c:v>
                </c:pt>
                <c:pt idx="4">
                  <c:v>51.73</c:v>
                </c:pt>
              </c:numCache>
            </c:numRef>
          </c:val>
          <c:smooth val="0"/>
          <c:extLst>
            <c:ext xmlns:c16="http://schemas.microsoft.com/office/drawing/2014/chart" uri="{C3380CC4-5D6E-409C-BE32-E72D297353CC}">
              <c16:uniqueId val="{00000001-8BD9-42EF-80E0-FFEF5471EE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109.18</c:v>
                </c:pt>
                <c:pt idx="1">
                  <c:v>136.24</c:v>
                </c:pt>
                <c:pt idx="2">
                  <c:v>218.8</c:v>
                </c:pt>
                <c:pt idx="3">
                  <c:v>246.67</c:v>
                </c:pt>
                <c:pt idx="4">
                  <c:v>255.66</c:v>
                </c:pt>
              </c:numCache>
            </c:numRef>
          </c:val>
          <c:extLst>
            <c:ext xmlns:c16="http://schemas.microsoft.com/office/drawing/2014/chart" uri="{C3380CC4-5D6E-409C-BE32-E72D297353CC}">
              <c16:uniqueId val="{00000000-F1F8-4ACE-BD1F-4572A62994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296.14999999999998</c:v>
                </c:pt>
                <c:pt idx="4">
                  <c:v>290.54000000000002</c:v>
                </c:pt>
              </c:numCache>
            </c:numRef>
          </c:val>
          <c:smooth val="0"/>
          <c:extLst>
            <c:ext xmlns:c16="http://schemas.microsoft.com/office/drawing/2014/chart" uri="{C3380CC4-5D6E-409C-BE32-E72D297353CC}">
              <c16:uniqueId val="{00000001-F1F8-4ACE-BD1F-4572A62994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長野原町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D3</v>
      </c>
      <c r="X8" s="40"/>
      <c r="Y8" s="40"/>
      <c r="Z8" s="40"/>
      <c r="AA8" s="40"/>
      <c r="AB8" s="40"/>
      <c r="AC8" s="40"/>
      <c r="AD8" s="41" t="str">
        <f>データ!$M$6</f>
        <v>非設置</v>
      </c>
      <c r="AE8" s="41"/>
      <c r="AF8" s="41"/>
      <c r="AG8" s="41"/>
      <c r="AH8" s="41"/>
      <c r="AI8" s="41"/>
      <c r="AJ8" s="41"/>
      <c r="AK8" s="3"/>
      <c r="AL8" s="42">
        <f>データ!S6</f>
        <v>5326</v>
      </c>
      <c r="AM8" s="42"/>
      <c r="AN8" s="42"/>
      <c r="AO8" s="42"/>
      <c r="AP8" s="42"/>
      <c r="AQ8" s="42"/>
      <c r="AR8" s="42"/>
      <c r="AS8" s="42"/>
      <c r="AT8" s="35">
        <f>データ!T6</f>
        <v>133.85</v>
      </c>
      <c r="AU8" s="35"/>
      <c r="AV8" s="35"/>
      <c r="AW8" s="35"/>
      <c r="AX8" s="35"/>
      <c r="AY8" s="35"/>
      <c r="AZ8" s="35"/>
      <c r="BA8" s="35"/>
      <c r="BB8" s="35">
        <f>データ!U6</f>
        <v>39.79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49.27</v>
      </c>
      <c r="Q10" s="35"/>
      <c r="R10" s="35"/>
      <c r="S10" s="35"/>
      <c r="T10" s="35"/>
      <c r="U10" s="35"/>
      <c r="V10" s="35"/>
      <c r="W10" s="35">
        <f>データ!Q6</f>
        <v>77.459999999999994</v>
      </c>
      <c r="X10" s="35"/>
      <c r="Y10" s="35"/>
      <c r="Z10" s="35"/>
      <c r="AA10" s="35"/>
      <c r="AB10" s="35"/>
      <c r="AC10" s="35"/>
      <c r="AD10" s="42">
        <f>データ!R6</f>
        <v>2200</v>
      </c>
      <c r="AE10" s="42"/>
      <c r="AF10" s="42"/>
      <c r="AG10" s="42"/>
      <c r="AH10" s="42"/>
      <c r="AI10" s="42"/>
      <c r="AJ10" s="42"/>
      <c r="AK10" s="2"/>
      <c r="AL10" s="42">
        <f>データ!V6</f>
        <v>2597</v>
      </c>
      <c r="AM10" s="42"/>
      <c r="AN10" s="42"/>
      <c r="AO10" s="42"/>
      <c r="AP10" s="42"/>
      <c r="AQ10" s="42"/>
      <c r="AR10" s="42"/>
      <c r="AS10" s="42"/>
      <c r="AT10" s="35">
        <f>データ!W6</f>
        <v>2.37</v>
      </c>
      <c r="AU10" s="35"/>
      <c r="AV10" s="35"/>
      <c r="AW10" s="35"/>
      <c r="AX10" s="35"/>
      <c r="AY10" s="35"/>
      <c r="AZ10" s="35"/>
      <c r="BA10" s="35"/>
      <c r="BB10" s="35">
        <f>データ!X6</f>
        <v>1095.78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9CkjOr+UgNopNXlwUzbHjGUZoUCfoPYrS1JQvkwkxV7dD0hPqKmHuDhWEmlV7h9BHJFTPE54Fx/cKI6kyff7xw==" saltValue="Ms01IzVikkvrvd1+41tz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104248</v>
      </c>
      <c r="D6" s="19">
        <f t="shared" si="3"/>
        <v>47</v>
      </c>
      <c r="E6" s="19">
        <f t="shared" si="3"/>
        <v>17</v>
      </c>
      <c r="F6" s="19">
        <f t="shared" si="3"/>
        <v>4</v>
      </c>
      <c r="G6" s="19">
        <f t="shared" si="3"/>
        <v>0</v>
      </c>
      <c r="H6" s="19" t="str">
        <f t="shared" si="3"/>
        <v>群馬県　長野原町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49.27</v>
      </c>
      <c r="Q6" s="20">
        <f t="shared" si="3"/>
        <v>77.459999999999994</v>
      </c>
      <c r="R6" s="20">
        <f t="shared" si="3"/>
        <v>2200</v>
      </c>
      <c r="S6" s="20">
        <f t="shared" si="3"/>
        <v>5326</v>
      </c>
      <c r="T6" s="20">
        <f t="shared" si="3"/>
        <v>133.85</v>
      </c>
      <c r="U6" s="20">
        <f t="shared" si="3"/>
        <v>39.79</v>
      </c>
      <c r="V6" s="20">
        <f t="shared" si="3"/>
        <v>2597</v>
      </c>
      <c r="W6" s="20">
        <f t="shared" si="3"/>
        <v>2.37</v>
      </c>
      <c r="X6" s="20">
        <f t="shared" si="3"/>
        <v>1095.78</v>
      </c>
      <c r="Y6" s="21">
        <f>IF(Y7="",NA(),Y7)</f>
        <v>101.66</v>
      </c>
      <c r="Z6" s="21">
        <f t="shared" ref="Z6:AH6" si="4">IF(Z7="",NA(),Z7)</f>
        <v>105.08</v>
      </c>
      <c r="AA6" s="21">
        <f t="shared" si="4"/>
        <v>96.6</v>
      </c>
      <c r="AB6" s="21">
        <f t="shared" si="4"/>
        <v>101.46</v>
      </c>
      <c r="AC6" s="21">
        <f t="shared" si="4"/>
        <v>99.22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1269.1500000000001</v>
      </c>
      <c r="BL6" s="21">
        <f t="shared" si="7"/>
        <v>1087.96</v>
      </c>
      <c r="BM6" s="21">
        <f t="shared" si="7"/>
        <v>1209.45</v>
      </c>
      <c r="BN6" s="21">
        <f t="shared" si="7"/>
        <v>1042.6400000000001</v>
      </c>
      <c r="BO6" s="21">
        <f t="shared" si="7"/>
        <v>1305.58</v>
      </c>
      <c r="BP6" s="20" t="str">
        <f>IF(BP7="","",IF(BP7="-","【-】","【"&amp;SUBSTITUTE(TEXT(BP7,"#,##0.00"),"-","△")&amp;"】"))</f>
        <v>【1,182.11】</v>
      </c>
      <c r="BQ6" s="21">
        <f>IF(BQ7="",NA(),BQ7)</f>
        <v>101.66</v>
      </c>
      <c r="BR6" s="21">
        <f t="shared" ref="BR6:BZ6" si="8">IF(BR7="",NA(),BR7)</f>
        <v>81.8</v>
      </c>
      <c r="BS6" s="21">
        <f t="shared" si="8"/>
        <v>51.84</v>
      </c>
      <c r="BT6" s="21">
        <f t="shared" si="8"/>
        <v>45.67</v>
      </c>
      <c r="BU6" s="21">
        <f t="shared" si="8"/>
        <v>43.48</v>
      </c>
      <c r="BV6" s="21">
        <f t="shared" si="8"/>
        <v>63.97</v>
      </c>
      <c r="BW6" s="21">
        <f t="shared" si="8"/>
        <v>59.67</v>
      </c>
      <c r="BX6" s="21">
        <f t="shared" si="8"/>
        <v>55.93</v>
      </c>
      <c r="BY6" s="21">
        <f t="shared" si="8"/>
        <v>55.76</v>
      </c>
      <c r="BZ6" s="21">
        <f t="shared" si="8"/>
        <v>51.73</v>
      </c>
      <c r="CA6" s="20" t="str">
        <f>IF(CA7="","",IF(CA7="-","【-】","【"&amp;SUBSTITUTE(TEXT(CA7,"#,##0.00"),"-","△")&amp;"】"))</f>
        <v>【73.78】</v>
      </c>
      <c r="CB6" s="21">
        <f>IF(CB7="",NA(),CB7)</f>
        <v>109.18</v>
      </c>
      <c r="CC6" s="21">
        <f t="shared" ref="CC6:CK6" si="9">IF(CC7="",NA(),CC7)</f>
        <v>136.24</v>
      </c>
      <c r="CD6" s="21">
        <f t="shared" si="9"/>
        <v>218.8</v>
      </c>
      <c r="CE6" s="21">
        <f t="shared" si="9"/>
        <v>246.67</v>
      </c>
      <c r="CF6" s="21">
        <f t="shared" si="9"/>
        <v>255.66</v>
      </c>
      <c r="CG6" s="21">
        <f t="shared" si="9"/>
        <v>256.82</v>
      </c>
      <c r="CH6" s="21">
        <f t="shared" si="9"/>
        <v>270.60000000000002</v>
      </c>
      <c r="CI6" s="21">
        <f t="shared" si="9"/>
        <v>289.60000000000002</v>
      </c>
      <c r="CJ6" s="21">
        <f t="shared" si="9"/>
        <v>296.14999999999998</v>
      </c>
      <c r="CK6" s="21">
        <f t="shared" si="9"/>
        <v>290.54000000000002</v>
      </c>
      <c r="CL6" s="20" t="str">
        <f>IF(CL7="","",IF(CL7="-","【-】","【"&amp;SUBSTITUTE(TEXT(CL7,"#,##0.00"),"-","△")&amp;"】"))</f>
        <v>【220.62】</v>
      </c>
      <c r="CM6" s="21">
        <f>IF(CM7="",NA(),CM7)</f>
        <v>42.52</v>
      </c>
      <c r="CN6" s="21">
        <f t="shared" ref="CN6:CV6" si="10">IF(CN7="",NA(),CN7)</f>
        <v>38.26</v>
      </c>
      <c r="CO6" s="21">
        <f t="shared" si="10"/>
        <v>40.28</v>
      </c>
      <c r="CP6" s="21">
        <f t="shared" si="10"/>
        <v>45.5</v>
      </c>
      <c r="CQ6" s="21">
        <f t="shared" si="10"/>
        <v>44.45</v>
      </c>
      <c r="CR6" s="21">
        <f t="shared" si="10"/>
        <v>37.46</v>
      </c>
      <c r="CS6" s="21">
        <f t="shared" si="10"/>
        <v>37.65</v>
      </c>
      <c r="CT6" s="21">
        <f t="shared" si="10"/>
        <v>36.71</v>
      </c>
      <c r="CU6" s="21">
        <f t="shared" si="10"/>
        <v>33.799999999999997</v>
      </c>
      <c r="CV6" s="21">
        <f t="shared" si="10"/>
        <v>32.380000000000003</v>
      </c>
      <c r="CW6" s="20" t="str">
        <f>IF(CW7="","",IF(CW7="-","【-】","【"&amp;SUBSTITUTE(TEXT(CW7,"#,##0.00"),"-","△")&amp;"】"))</f>
        <v>【42.22】</v>
      </c>
      <c r="CX6" s="21">
        <f>IF(CX7="",NA(),CX7)</f>
        <v>53.19</v>
      </c>
      <c r="CY6" s="21">
        <f t="shared" ref="CY6:DG6" si="11">IF(CY7="",NA(),CY7)</f>
        <v>55.05</v>
      </c>
      <c r="CZ6" s="21">
        <f t="shared" si="11"/>
        <v>68.569999999999993</v>
      </c>
      <c r="DA6" s="21">
        <f t="shared" si="11"/>
        <v>71.010000000000005</v>
      </c>
      <c r="DB6" s="21">
        <f t="shared" si="11"/>
        <v>73.12</v>
      </c>
      <c r="DC6" s="21">
        <f t="shared" si="11"/>
        <v>67.459999999999994</v>
      </c>
      <c r="DD6" s="21">
        <f t="shared" si="11"/>
        <v>67.37</v>
      </c>
      <c r="DE6" s="21">
        <f t="shared" si="11"/>
        <v>70.05</v>
      </c>
      <c r="DF6" s="21">
        <f t="shared" si="11"/>
        <v>67.09</v>
      </c>
      <c r="DG6" s="21">
        <f t="shared" si="11"/>
        <v>67.31</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0">
        <f t="shared" si="14"/>
        <v>0</v>
      </c>
      <c r="EN6" s="20">
        <f t="shared" si="14"/>
        <v>0</v>
      </c>
      <c r="EO6" s="20" t="str">
        <f>IF(EO7="","",IF(EO7="-","【-】","【"&amp;SUBSTITUTE(TEXT(EO7,"#,##0.00"),"-","△")&amp;"】"))</f>
        <v>【0.13】</v>
      </c>
    </row>
    <row r="7" spans="1:145" s="22" customFormat="1" x14ac:dyDescent="0.15">
      <c r="A7" s="14"/>
      <c r="B7" s="23">
        <v>2022</v>
      </c>
      <c r="C7" s="23">
        <v>104248</v>
      </c>
      <c r="D7" s="23">
        <v>47</v>
      </c>
      <c r="E7" s="23">
        <v>17</v>
      </c>
      <c r="F7" s="23">
        <v>4</v>
      </c>
      <c r="G7" s="23">
        <v>0</v>
      </c>
      <c r="H7" s="23" t="s">
        <v>98</v>
      </c>
      <c r="I7" s="23" t="s">
        <v>99</v>
      </c>
      <c r="J7" s="23" t="s">
        <v>100</v>
      </c>
      <c r="K7" s="23" t="s">
        <v>101</v>
      </c>
      <c r="L7" s="23" t="s">
        <v>102</v>
      </c>
      <c r="M7" s="23" t="s">
        <v>103</v>
      </c>
      <c r="N7" s="24" t="s">
        <v>104</v>
      </c>
      <c r="O7" s="24" t="s">
        <v>105</v>
      </c>
      <c r="P7" s="24">
        <v>49.27</v>
      </c>
      <c r="Q7" s="24">
        <v>77.459999999999994</v>
      </c>
      <c r="R7" s="24">
        <v>2200</v>
      </c>
      <c r="S7" s="24">
        <v>5326</v>
      </c>
      <c r="T7" s="24">
        <v>133.85</v>
      </c>
      <c r="U7" s="24">
        <v>39.79</v>
      </c>
      <c r="V7" s="24">
        <v>2597</v>
      </c>
      <c r="W7" s="24">
        <v>2.37</v>
      </c>
      <c r="X7" s="24">
        <v>1095.78</v>
      </c>
      <c r="Y7" s="24">
        <v>101.66</v>
      </c>
      <c r="Z7" s="24">
        <v>105.08</v>
      </c>
      <c r="AA7" s="24">
        <v>96.6</v>
      </c>
      <c r="AB7" s="24">
        <v>101.46</v>
      </c>
      <c r="AC7" s="24">
        <v>99.22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1269.1500000000001</v>
      </c>
      <c r="BL7" s="24">
        <v>1087.96</v>
      </c>
      <c r="BM7" s="24">
        <v>1209.45</v>
      </c>
      <c r="BN7" s="24">
        <v>1042.6400000000001</v>
      </c>
      <c r="BO7" s="24">
        <v>1305.58</v>
      </c>
      <c r="BP7" s="24">
        <v>1182.1099999999999</v>
      </c>
      <c r="BQ7" s="24">
        <v>101.66</v>
      </c>
      <c r="BR7" s="24">
        <v>81.8</v>
      </c>
      <c r="BS7" s="24">
        <v>51.84</v>
      </c>
      <c r="BT7" s="24">
        <v>45.67</v>
      </c>
      <c r="BU7" s="24">
        <v>43.48</v>
      </c>
      <c r="BV7" s="24">
        <v>63.97</v>
      </c>
      <c r="BW7" s="24">
        <v>59.67</v>
      </c>
      <c r="BX7" s="24">
        <v>55.93</v>
      </c>
      <c r="BY7" s="24">
        <v>55.76</v>
      </c>
      <c r="BZ7" s="24">
        <v>51.73</v>
      </c>
      <c r="CA7" s="24">
        <v>73.78</v>
      </c>
      <c r="CB7" s="24">
        <v>109.18</v>
      </c>
      <c r="CC7" s="24">
        <v>136.24</v>
      </c>
      <c r="CD7" s="24">
        <v>218.8</v>
      </c>
      <c r="CE7" s="24">
        <v>246.67</v>
      </c>
      <c r="CF7" s="24">
        <v>255.66</v>
      </c>
      <c r="CG7" s="24">
        <v>256.82</v>
      </c>
      <c r="CH7" s="24">
        <v>270.60000000000002</v>
      </c>
      <c r="CI7" s="24">
        <v>289.60000000000002</v>
      </c>
      <c r="CJ7" s="24">
        <v>296.14999999999998</v>
      </c>
      <c r="CK7" s="24">
        <v>290.54000000000002</v>
      </c>
      <c r="CL7" s="24">
        <v>220.62</v>
      </c>
      <c r="CM7" s="24">
        <v>42.52</v>
      </c>
      <c r="CN7" s="24">
        <v>38.26</v>
      </c>
      <c r="CO7" s="24">
        <v>40.28</v>
      </c>
      <c r="CP7" s="24">
        <v>45.5</v>
      </c>
      <c r="CQ7" s="24">
        <v>44.45</v>
      </c>
      <c r="CR7" s="24">
        <v>37.46</v>
      </c>
      <c r="CS7" s="24">
        <v>37.65</v>
      </c>
      <c r="CT7" s="24">
        <v>36.71</v>
      </c>
      <c r="CU7" s="24">
        <v>33.799999999999997</v>
      </c>
      <c r="CV7" s="24">
        <v>32.380000000000003</v>
      </c>
      <c r="CW7" s="24">
        <v>42.22</v>
      </c>
      <c r="CX7" s="24">
        <v>53.19</v>
      </c>
      <c r="CY7" s="24">
        <v>55.05</v>
      </c>
      <c r="CZ7" s="24">
        <v>68.569999999999993</v>
      </c>
      <c r="DA7" s="24">
        <v>71.010000000000005</v>
      </c>
      <c r="DB7" s="24">
        <v>73.12</v>
      </c>
      <c r="DC7" s="24">
        <v>67.459999999999994</v>
      </c>
      <c r="DD7" s="24">
        <v>67.37</v>
      </c>
      <c r="DE7" s="24">
        <v>70.05</v>
      </c>
      <c r="DF7" s="24">
        <v>67.09</v>
      </c>
      <c r="DG7" s="24">
        <v>67.31</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v>
      </c>
      <c r="EN7" s="24">
        <v>0</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2023-12-12T02:49:49Z</dcterms:created>
  <dcterms:modified xsi:type="dcterms:W3CDTF">2024-02-01T01:35:54Z</dcterms:modified>
  <cp:category/>
</cp:coreProperties>
</file>