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10.70.0.41\下水道事業\100 総務経営課\300 経営会計係\022 経営関係調査\060 経営比較分析表\R4\"/>
    </mc:Choice>
  </mc:AlternateContent>
  <xr:revisionPtr revIDLastSave="0" documentId="13_ncr:1_{C2613ABF-04DC-4BC0-ABED-627C958614A9}" xr6:coauthVersionLast="36" xr6:coauthVersionMax="36" xr10:uidLastSave="{00000000-0000-0000-0000-000000000000}"/>
  <workbookProtection workbookAlgorithmName="SHA-512" workbookHashValue="Zk61zKQeJH4myvt/NCaU5JvZ2fRJW7F4LFWy569Bl4D/0KVqSOoqNY8wSAYlW2BuO5MQOL9ZK6nh9We4kb0ORA==" workbookSaltValue="2AEJf9u/IBcC9IxheCnAVA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T8" i="4" s="1"/>
  <c r="S6" i="5"/>
  <c r="AL8" i="4" s="1"/>
  <c r="R6" i="5"/>
  <c r="Q6" i="5"/>
  <c r="P6" i="5"/>
  <c r="O6" i="5"/>
  <c r="I10" i="4" s="1"/>
  <c r="N6" i="5"/>
  <c r="B10" i="4" s="1"/>
  <c r="M6" i="5"/>
  <c r="L6" i="5"/>
  <c r="W8" i="4" s="1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J85" i="4"/>
  <c r="I85" i="4"/>
  <c r="G85" i="4"/>
  <c r="BB10" i="4"/>
  <c r="AT10" i="4"/>
  <c r="AL10" i="4"/>
  <c r="AD10" i="4"/>
  <c r="W10" i="4"/>
  <c r="P10" i="4"/>
  <c r="BB8" i="4"/>
  <c r="AD8" i="4"/>
  <c r="I8" i="4"/>
  <c r="B8" i="4"/>
  <c r="B6" i="4"/>
</calcChain>
</file>

<file path=xl/sharedStrings.xml><?xml version="1.0" encoding="utf-8"?>
<sst xmlns="http://schemas.openxmlformats.org/spreadsheetml/2006/main" count="289" uniqueCount="117">
  <si>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</si>
  <si>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</si>
  <si>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</si>
  <si>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</si>
  <si>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</si>
  <si>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</si>
  <si>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</si>
  <si>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</si>
  <si>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</si>
  <si>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</si>
  <si>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</si>
  <si>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</si>
  <si>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</si>
  <si>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</si>
  <si>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</si>
  <si>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</si>
  <si>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</si>
  <si>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</si>
  <si>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</si>
  <si>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</si>
  <si>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</si>
  <si>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</si>
  <si>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</si>
  <si>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</si>
  <si>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</si>
  <si>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</si>
  <si>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</si>
  <si>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</si>
  <si>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</si>
  <si>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</si>
  <si>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</si>
  <si>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</si>
  <si>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</si>
  <si>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</si>
  <si>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</si>
  <si>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</si>
  <si>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</si>
  <si>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</si>
  <si>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</si>
  <si>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</si>
  <si>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</si>
  <si>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</si>
  <si>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</si>
  <si>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</si>
  <si>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</si>
  <si>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</si>
  <si>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</si>
  <si>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</si>
  <si>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</si>
  <si>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</si>
  <si>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</si>
  <si>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</si>
  <si>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</si>
  <si>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</si>
  <si>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</si>
  <si>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</si>
  <si>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</si>
  <si>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</si>
  <si>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</si>
  <si>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</si>
  <si>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</si>
  <si>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</si>
  <si>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</si>
  <si>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</si>
  <si>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</si>
  <si>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</si>
  <si>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</si>
  <si>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</si>
  <si>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</si>
  <si>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</si>
  <si>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</si>
  <si>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</si>
  <si>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</si>
  <si>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</si>
  <si>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</si>
  <si>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</si>
  <si>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</si>
  <si>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</si>
  <si>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</si>
  <si>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</si>
  <si>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</si>
  <si>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</si>
  <si>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</si>
  <si>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</si>
  <si>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</si>
  <si>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</si>
  <si>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</si>
  <si>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</si>
  <si>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</si>
  <si>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</si>
  <si>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</si>
  <si>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</si>
  <si>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</si>
  <si>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</si>
  <si>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</si>
  <si>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</si>
  <si>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渋川市</t>
  </si>
  <si>
    <t>法適用</t>
  </si>
  <si>
    <t>下水道事業</t>
  </si>
  <si>
    <t>特定地域生活排水処理</t>
  </si>
  <si>
    <t>K2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</si>
  <si>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</si>
  <si>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</si>
  <si>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</si>
  <si>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</si>
  <si>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</si>
  <si>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</si>
  <si>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</si>
  <si>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</si>
  <si>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</si>
  <si>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</si>
  <si>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</si>
  <si>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</si>
  <si>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</si>
  <si>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
　類似団体平均値を上回っており、老朽化が進んでいることがわかる。特に、機器設備類の更新が増加しており、維持管理費が増大していることから、計画的な更新が必要となる。
②管渠老朽化率
　老朽化を示す指標はない。
③管渠改善率
　老朽化を示す指標はない。</t>
    <phoneticPr fontId="4"/>
  </si>
  <si>
    <t>　平成18年度に事業着手した合併浄化槽設置事業で、平成29年度に事業完了しており、維持管理のみ実施している。
　生活排水処理施設整備計画策定マニュアル（環境省）によれば、施設の使用実績は、浄化槽躯体は30年～、機器設備類は7～15年程度と記載がある。実際に機器設備類の更新が増加しており、維持管理費が増大している。
　下水道使用料では維持管理費が賄えていないことから、早晩、改定が必要な時期となっている。
人口減少が進む旧村地域（子持・小野上）で実施した事業であり、浄化槽躯体の更新時期までに、事業運営の検討が必要である。</t>
    <phoneticPr fontId="4"/>
  </si>
  <si>
    <t>①経常収支比率
　経常収支比率は100%を上回っているが、営業損失が発生していることから、一般会計繰入金に頼った経営となっている。
　利用者の増加により使用料収入は増加したが、維持管理費の増加により汚水処理費が増加したため、早急に使用料改定等の経営改善を行うことが必要である。
②累積欠損金比率
　欠損金は発生していない。
　使用料収入が増加しているが、汚水処理費も増加傾向にあるので、今後も注意が必要である。
③流動比率
　類似団体平均値や100%を大幅に上回っており、短期債務の支払能力に問題はない。
⑤経費回収率
　類似団体平均値を下回っている。
　年間有収水量の減少により使用料収入が減少、維持管理費は増加傾向であり、一般会計繰入金に依存している。
⑥汚水処理原価
　維持管理費の増加に伴い汚水処理費は増加しており、今後は平均値以上での推移が予想される。
⑦施設利用率
　類似団体平均値を下回っている。
　施設整備が完了していることから、利用者数は増加しているが有収水量は減少傾向にあり、利用促進の働きかけをしても更なる上昇は困難だと予想される。
⑧水洗化率
　類似団体平均値を上回った。
　供用開始区域内に係る未接続人口の見直しを行ったことにより、水洗化率が前年度を上回り、100％となった。</t>
    <rPh sb="1" eb="7">
      <t>ケイジョウシュウシヒリツ</t>
    </rPh>
    <rPh sb="115" eb="118">
      <t>シヨウリョウ</t>
    </rPh>
    <rPh sb="207" eb="209">
      <t>リュウドウ</t>
    </rPh>
    <rPh sb="209" eb="211">
      <t>ヒリツ</t>
    </rPh>
    <rPh sb="278" eb="280">
      <t>ネンカン</t>
    </rPh>
    <rPh sb="280" eb="282">
      <t>ユウシュウ</t>
    </rPh>
    <rPh sb="282" eb="284">
      <t>スイリョウ</t>
    </rPh>
    <rPh sb="285" eb="287">
      <t>ゲンショウ</t>
    </rPh>
    <rPh sb="296" eb="298">
      <t>ゲンショウ</t>
    </rPh>
    <rPh sb="307" eb="309">
      <t>ケイコウ</t>
    </rPh>
    <rPh sb="428" eb="430">
      <t>ゾウカ</t>
    </rPh>
    <rPh sb="500" eb="507">
      <t>キョウヨウカイシクイキナイ</t>
    </rPh>
    <rPh sb="508" eb="509">
      <t>カカ</t>
    </rPh>
    <rPh sb="510" eb="513">
      <t>ミセツゾク</t>
    </rPh>
    <rPh sb="513" eb="515">
      <t>ジンコウ</t>
    </rPh>
    <rPh sb="516" eb="518">
      <t>ミナオ</t>
    </rPh>
    <rPh sb="520" eb="521">
      <t>オコナ</t>
    </rPh>
    <rPh sb="529" eb="532">
      <t>スイセンカ</t>
    </rPh>
    <rPh sb="532" eb="533">
      <t>リツ</t>
    </rPh>
    <rPh sb="534" eb="537">
      <t>ゼンネンド</t>
    </rPh>
    <rPh sb="538" eb="540">
      <t>ウワマワ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</si>
</sst>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4-4716-BC9B-FBF85740A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24-4716-BC9B-FBF85740A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48.57</c:v>
                </c:pt>
                <c:pt idx="3">
                  <c:v>48.57</c:v>
                </c:pt>
                <c:pt idx="4">
                  <c:v>46.19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6-4FA0-B3C2-57E85A206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56.45</c:v>
                </c:pt>
                <c:pt idx="3">
                  <c:v>56.52</c:v>
                </c:pt>
                <c:pt idx="4">
                  <c:v>88.45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A6-4FA0-B3C2-57E85A206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98.42</c:v>
                </c:pt>
                <c:pt idx="3">
                  <c:v>98.61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DE-49AB-BBE0-0B843E3D7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54.99</c:v>
                </c:pt>
                <c:pt idx="3">
                  <c:v>88.43</c:v>
                </c:pt>
                <c:pt idx="4">
                  <c:v>90.34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DE-49AB-BBE0-0B843E3D7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180.57</c:v>
                </c:pt>
                <c:pt idx="3">
                  <c:v>106.12</c:v>
                </c:pt>
                <c:pt idx="4">
                  <c:v>109.61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1-44E4-A971-15E127858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95.33</c:v>
                </c:pt>
                <c:pt idx="3">
                  <c:v>100.41</c:v>
                </c:pt>
                <c:pt idx="4">
                  <c:v>100.17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71-44E4-A971-15E127858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18.7</c:v>
                </c:pt>
                <c:pt idx="3">
                  <c:v>22.35</c:v>
                </c:pt>
                <c:pt idx="4">
                  <c:v>25.99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8-4B4D-92D1-06091262F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15.4</c:v>
                </c:pt>
                <c:pt idx="3">
                  <c:v>21.02</c:v>
                </c:pt>
                <c:pt idx="4">
                  <c:v>24.31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C8-4B4D-92D1-06091262F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2-4E6F-B55A-8659F1154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2-4E6F-B55A-8659F1154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0-4AE7-B89F-BBFAA6478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162.82</c:v>
                </c:pt>
                <c:pt idx="3">
                  <c:v>83.92</c:v>
                </c:pt>
                <c:pt idx="4">
                  <c:v>89.31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D0-4AE7-B89F-BBFAA6478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300.69</c:v>
                </c:pt>
                <c:pt idx="3">
                  <c:v>289.37</c:v>
                </c:pt>
                <c:pt idx="4">
                  <c:v>277.83999999999997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A-4147-A008-CF8F4BCD2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125.61</c:v>
                </c:pt>
                <c:pt idx="3">
                  <c:v>122.71</c:v>
                </c:pt>
                <c:pt idx="4">
                  <c:v>138.19999999999999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CA-4147-A008-CF8F4BCD2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0-4907-A57D-A4FD38C6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398.42</c:v>
                </c:pt>
                <c:pt idx="3">
                  <c:v>294.08999999999997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10-4907-A57D-A4FD38C6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22.11</c:v>
                </c:pt>
                <c:pt idx="3">
                  <c:v>19.79</c:v>
                </c:pt>
                <c:pt idx="4">
                  <c:v>19.52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7-4681-AE47-FC73AD24C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50.7</c:v>
                </c:pt>
                <c:pt idx="3">
                  <c:v>60</c:v>
                </c:pt>
                <c:pt idx="4">
                  <c:v>59.01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77-4681-AE47-FC73AD24C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345.23</c:v>
                </c:pt>
                <c:pt idx="3">
                  <c:v>384.18</c:v>
                </c:pt>
                <c:pt idx="4">
                  <c:v>389.64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6-4A76-B6A1-EA031756E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289.81</c:v>
                </c:pt>
                <c:pt idx="3">
                  <c:v>282.70999999999998</c:v>
                </c:pt>
                <c:pt idx="4">
                  <c:v>291.82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B6-4A76-B6A1-EA031756E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H1" zoomScale="90" zoomScaleNormal="9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群馬県　渋川市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特定地域生活排水処理</v>
      </c>
      <c r="Q8" s="35"/>
      <c r="R8" s="35"/>
      <c r="S8" s="35"/>
      <c r="T8" s="35"/>
      <c r="U8" s="35"/>
      <c r="V8" s="35"/>
      <c r="W8" s="35" t="str">
        <f>データ!L6</f>
        <v>K2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73968</v>
      </c>
      <c r="AM8" s="37"/>
      <c r="AN8" s="37"/>
      <c r="AO8" s="37"/>
      <c r="AP8" s="37"/>
      <c r="AQ8" s="37"/>
      <c r="AR8" s="37"/>
      <c r="AS8" s="37"/>
      <c r="AT8" s="38">
        <f>データ!T6</f>
        <v>240.27</v>
      </c>
      <c r="AU8" s="38"/>
      <c r="AV8" s="38"/>
      <c r="AW8" s="38"/>
      <c r="AX8" s="38"/>
      <c r="AY8" s="38"/>
      <c r="AZ8" s="38"/>
      <c r="BA8" s="38"/>
      <c r="BB8" s="38">
        <f>データ!U6</f>
        <v>307.85000000000002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34.200000000000003</v>
      </c>
      <c r="J10" s="38"/>
      <c r="K10" s="38"/>
      <c r="L10" s="38"/>
      <c r="M10" s="38"/>
      <c r="N10" s="38"/>
      <c r="O10" s="38"/>
      <c r="P10" s="38">
        <f>データ!P6</f>
        <v>0.54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1634</v>
      </c>
      <c r="AE10" s="37"/>
      <c r="AF10" s="37"/>
      <c r="AG10" s="37"/>
      <c r="AH10" s="37"/>
      <c r="AI10" s="37"/>
      <c r="AJ10" s="37"/>
      <c r="AK10" s="2"/>
      <c r="AL10" s="37">
        <f>データ!V6</f>
        <v>401</v>
      </c>
      <c r="AM10" s="37"/>
      <c r="AN10" s="37"/>
      <c r="AO10" s="37"/>
      <c r="AP10" s="37"/>
      <c r="AQ10" s="37"/>
      <c r="AR10" s="37"/>
      <c r="AS10" s="37"/>
      <c r="AT10" s="38">
        <f>データ!W6</f>
        <v>0.23</v>
      </c>
      <c r="AU10" s="38"/>
      <c r="AV10" s="38"/>
      <c r="AW10" s="38"/>
      <c r="AX10" s="38"/>
      <c r="AY10" s="38"/>
      <c r="AZ10" s="38"/>
      <c r="BA10" s="38"/>
      <c r="BB10" s="38">
        <f>データ!X6</f>
        <v>1743.48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116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71" t="s">
        <v>114</v>
      </c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71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71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71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71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71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71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71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71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71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71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71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71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3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71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71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71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74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71" t="s">
        <v>115</v>
      </c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71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71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71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71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71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71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71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71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71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71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71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71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71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71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71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74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6"/>
    </row>
    <row r="83" spans="1:78" x14ac:dyDescent="0.15">
      <c r="C83" s="77" t="s">
        <v>30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【100.42】</v>
      </c>
      <c r="F85" s="12" t="str">
        <f>データ!AT6</f>
        <v>【82.66】</v>
      </c>
      <c r="G85" s="12" t="str">
        <f>データ!BE6</f>
        <v>【140.15】</v>
      </c>
      <c r="H85" s="12" t="str">
        <f>データ!BP6</f>
        <v>【307.39】</v>
      </c>
      <c r="I85" s="12" t="str">
        <f>データ!CA6</f>
        <v>【57.03】</v>
      </c>
      <c r="J85" s="12" t="str">
        <f>データ!CL6</f>
        <v>【294.83】</v>
      </c>
      <c r="K85" s="12" t="str">
        <f>データ!CW6</f>
        <v>【84.27】</v>
      </c>
      <c r="L85" s="12" t="str">
        <f>データ!DH6</f>
        <v>【86.02】</v>
      </c>
      <c r="M85" s="12" t="str">
        <f>データ!DS6</f>
        <v>【22.91】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sy7Ilh5aE2WxgATz1QFisilTFAbAVFkXM0IyVswVi0rD/0f/MxF/+wbg2XSl0f2Z7ZZZVQx9cYoNO4FmUKCwxw==" saltValue="zlNU77g8gond0tIm4mVpP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9" t="s">
        <v>52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53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54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56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57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58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59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60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61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62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63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64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65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66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102083</v>
      </c>
      <c r="D6" s="19">
        <f t="shared" si="3"/>
        <v>46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群馬県　渋川市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>
        <f t="shared" si="3"/>
        <v>34.200000000000003</v>
      </c>
      <c r="P6" s="20">
        <f t="shared" si="3"/>
        <v>0.54</v>
      </c>
      <c r="Q6" s="20">
        <f t="shared" si="3"/>
        <v>100</v>
      </c>
      <c r="R6" s="20">
        <f t="shared" si="3"/>
        <v>1634</v>
      </c>
      <c r="S6" s="20">
        <f t="shared" si="3"/>
        <v>73968</v>
      </c>
      <c r="T6" s="20">
        <f t="shared" si="3"/>
        <v>240.27</v>
      </c>
      <c r="U6" s="20">
        <f t="shared" si="3"/>
        <v>307.85000000000002</v>
      </c>
      <c r="V6" s="20">
        <f t="shared" si="3"/>
        <v>401</v>
      </c>
      <c r="W6" s="20">
        <f t="shared" si="3"/>
        <v>0.23</v>
      </c>
      <c r="X6" s="20">
        <f t="shared" si="3"/>
        <v>1743.48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180.57</v>
      </c>
      <c r="AB6" s="21">
        <f t="shared" si="4"/>
        <v>106.12</v>
      </c>
      <c r="AC6" s="21">
        <f t="shared" si="4"/>
        <v>109.61</v>
      </c>
      <c r="AD6" s="21" t="str">
        <f t="shared" si="4"/>
        <v>-</v>
      </c>
      <c r="AE6" s="21" t="str">
        <f t="shared" si="4"/>
        <v>-</v>
      </c>
      <c r="AF6" s="21">
        <f t="shared" si="4"/>
        <v>95.33</v>
      </c>
      <c r="AG6" s="21">
        <f t="shared" si="4"/>
        <v>100.41</v>
      </c>
      <c r="AH6" s="21">
        <f t="shared" si="4"/>
        <v>100.17</v>
      </c>
      <c r="AI6" s="20" t="str">
        <f>IF(AI7="","",IF(AI7="-","【-】","【"&amp;SUBSTITUTE(TEXT(AI7,"#,##0.00"),"-","△")&amp;"】"))</f>
        <v>【100.42】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162.82</v>
      </c>
      <c r="AR6" s="21">
        <f t="shared" si="5"/>
        <v>83.92</v>
      </c>
      <c r="AS6" s="21">
        <f t="shared" si="5"/>
        <v>89.31</v>
      </c>
      <c r="AT6" s="20" t="str">
        <f>IF(AT7="","",IF(AT7="-","【-】","【"&amp;SUBSTITUTE(TEXT(AT7,"#,##0.00"),"-","△")&amp;"】"))</f>
        <v>【82.66】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300.69</v>
      </c>
      <c r="AX6" s="21">
        <f t="shared" si="6"/>
        <v>289.37</v>
      </c>
      <c r="AY6" s="21">
        <f t="shared" si="6"/>
        <v>277.83999999999997</v>
      </c>
      <c r="AZ6" s="21" t="str">
        <f t="shared" si="6"/>
        <v>-</v>
      </c>
      <c r="BA6" s="21" t="str">
        <f t="shared" si="6"/>
        <v>-</v>
      </c>
      <c r="BB6" s="21">
        <f t="shared" si="6"/>
        <v>125.61</v>
      </c>
      <c r="BC6" s="21">
        <f t="shared" si="6"/>
        <v>122.71</v>
      </c>
      <c r="BD6" s="21">
        <f t="shared" si="6"/>
        <v>138.19999999999999</v>
      </c>
      <c r="BE6" s="20" t="str">
        <f>IF(BE7="","",IF(BE7="-","【-】","【"&amp;SUBSTITUTE(TEXT(BE7,"#,##0.00"),"-","△")&amp;"】"))</f>
        <v>【140.15】</v>
      </c>
      <c r="BF6" s="21" t="str">
        <f>IF(BF7="",NA(),BF7)</f>
        <v>-</v>
      </c>
      <c r="BG6" s="21" t="str">
        <f t="shared" ref="BG6:BO6" si="7">IF(BG7="",NA(),BG7)</f>
        <v>-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>
        <f t="shared" si="7"/>
        <v>398.42</v>
      </c>
      <c r="BN6" s="21">
        <f t="shared" si="7"/>
        <v>294.08999999999997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【307.39】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22.11</v>
      </c>
      <c r="BT6" s="21">
        <f t="shared" si="8"/>
        <v>19.79</v>
      </c>
      <c r="BU6" s="21">
        <f t="shared" si="8"/>
        <v>19.52</v>
      </c>
      <c r="BV6" s="21" t="str">
        <f t="shared" si="8"/>
        <v>-</v>
      </c>
      <c r="BW6" s="21" t="str">
        <f t="shared" si="8"/>
        <v>-</v>
      </c>
      <c r="BX6" s="21">
        <f t="shared" si="8"/>
        <v>50.7</v>
      </c>
      <c r="BY6" s="21">
        <f t="shared" si="8"/>
        <v>60</v>
      </c>
      <c r="BZ6" s="21">
        <f t="shared" si="8"/>
        <v>59.01</v>
      </c>
      <c r="CA6" s="20" t="str">
        <f>IF(CA7="","",IF(CA7="-","【-】","【"&amp;SUBSTITUTE(TEXT(CA7,"#,##0.00"),"-","△")&amp;"】"))</f>
        <v>【57.03】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345.23</v>
      </c>
      <c r="CE6" s="21">
        <f t="shared" si="9"/>
        <v>384.18</v>
      </c>
      <c r="CF6" s="21">
        <f t="shared" si="9"/>
        <v>389.64</v>
      </c>
      <c r="CG6" s="21" t="str">
        <f t="shared" si="9"/>
        <v>-</v>
      </c>
      <c r="CH6" s="21" t="str">
        <f t="shared" si="9"/>
        <v>-</v>
      </c>
      <c r="CI6" s="21">
        <f t="shared" si="9"/>
        <v>289.81</v>
      </c>
      <c r="CJ6" s="21">
        <f t="shared" si="9"/>
        <v>282.70999999999998</v>
      </c>
      <c r="CK6" s="21">
        <f t="shared" si="9"/>
        <v>291.82</v>
      </c>
      <c r="CL6" s="20" t="str">
        <f>IF(CL7="","",IF(CL7="-","【-】","【"&amp;SUBSTITUTE(TEXT(CL7,"#,##0.00"),"-","△")&amp;"】"))</f>
        <v>【294.83】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48.57</v>
      </c>
      <c r="CP6" s="21">
        <f t="shared" si="10"/>
        <v>48.57</v>
      </c>
      <c r="CQ6" s="21">
        <f t="shared" si="10"/>
        <v>46.19</v>
      </c>
      <c r="CR6" s="21" t="str">
        <f t="shared" si="10"/>
        <v>-</v>
      </c>
      <c r="CS6" s="21" t="str">
        <f t="shared" si="10"/>
        <v>-</v>
      </c>
      <c r="CT6" s="21">
        <f t="shared" si="10"/>
        <v>56.45</v>
      </c>
      <c r="CU6" s="21">
        <f t="shared" si="10"/>
        <v>56.52</v>
      </c>
      <c r="CV6" s="21">
        <f t="shared" si="10"/>
        <v>88.45</v>
      </c>
      <c r="CW6" s="20" t="str">
        <f>IF(CW7="","",IF(CW7="-","【-】","【"&amp;SUBSTITUTE(TEXT(CW7,"#,##0.00"),"-","△")&amp;"】"))</f>
        <v>【84.27】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98.42</v>
      </c>
      <c r="DA6" s="21">
        <f t="shared" si="11"/>
        <v>98.61</v>
      </c>
      <c r="DB6" s="21">
        <f t="shared" si="11"/>
        <v>100</v>
      </c>
      <c r="DC6" s="21" t="str">
        <f t="shared" si="11"/>
        <v>-</v>
      </c>
      <c r="DD6" s="21" t="str">
        <f t="shared" si="11"/>
        <v>-</v>
      </c>
      <c r="DE6" s="21">
        <f t="shared" si="11"/>
        <v>54.99</v>
      </c>
      <c r="DF6" s="21">
        <f t="shared" si="11"/>
        <v>88.43</v>
      </c>
      <c r="DG6" s="21">
        <f t="shared" si="11"/>
        <v>90.34</v>
      </c>
      <c r="DH6" s="20" t="str">
        <f>IF(DH7="","",IF(DH7="-","【-】","【"&amp;SUBSTITUTE(TEXT(DH7,"#,##0.00"),"-","△")&amp;"】"))</f>
        <v>【86.02】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18.7</v>
      </c>
      <c r="DL6" s="21">
        <f t="shared" si="12"/>
        <v>22.35</v>
      </c>
      <c r="DM6" s="21">
        <f t="shared" si="12"/>
        <v>25.99</v>
      </c>
      <c r="DN6" s="21" t="str">
        <f t="shared" si="12"/>
        <v>-</v>
      </c>
      <c r="DO6" s="21" t="str">
        <f t="shared" si="12"/>
        <v>-</v>
      </c>
      <c r="DP6" s="21">
        <f t="shared" si="12"/>
        <v>15.4</v>
      </c>
      <c r="DQ6" s="21">
        <f t="shared" si="12"/>
        <v>21.02</v>
      </c>
      <c r="DR6" s="21">
        <f t="shared" si="12"/>
        <v>24.31</v>
      </c>
      <c r="DS6" s="20" t="str">
        <f>IF(DS7="","",IF(DS7="-","【-】","【"&amp;SUBSTITUTE(TEXT(DS7,"#,##0.00"),"-","△")&amp;"】"))</f>
        <v>【22.91】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15">
      <c r="A7" s="14"/>
      <c r="B7" s="23">
        <v>2022</v>
      </c>
      <c r="C7" s="23">
        <v>102083</v>
      </c>
      <c r="D7" s="23">
        <v>46</v>
      </c>
      <c r="E7" s="23">
        <v>18</v>
      </c>
      <c r="F7" s="23">
        <v>0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34.200000000000003</v>
      </c>
      <c r="P7" s="24">
        <v>0.54</v>
      </c>
      <c r="Q7" s="24">
        <v>100</v>
      </c>
      <c r="R7" s="24">
        <v>1634</v>
      </c>
      <c r="S7" s="24">
        <v>73968</v>
      </c>
      <c r="T7" s="24">
        <v>240.27</v>
      </c>
      <c r="U7" s="24">
        <v>307.85000000000002</v>
      </c>
      <c r="V7" s="24">
        <v>401</v>
      </c>
      <c r="W7" s="24">
        <v>0.23</v>
      </c>
      <c r="X7" s="24">
        <v>1743.48</v>
      </c>
      <c r="Y7" s="24" t="s">
        <v>102</v>
      </c>
      <c r="Z7" s="24" t="s">
        <v>102</v>
      </c>
      <c r="AA7" s="24">
        <v>180.57</v>
      </c>
      <c r="AB7" s="24">
        <v>106.12</v>
      </c>
      <c r="AC7" s="24">
        <v>109.61</v>
      </c>
      <c r="AD7" s="24" t="s">
        <v>102</v>
      </c>
      <c r="AE7" s="24" t="s">
        <v>102</v>
      </c>
      <c r="AF7" s="24">
        <v>95.33</v>
      </c>
      <c r="AG7" s="24">
        <v>100.41</v>
      </c>
      <c r="AH7" s="24">
        <v>100.17</v>
      </c>
      <c r="AI7" s="24">
        <v>100.42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162.82</v>
      </c>
      <c r="AR7" s="24">
        <v>83.92</v>
      </c>
      <c r="AS7" s="24">
        <v>89.31</v>
      </c>
      <c r="AT7" s="24">
        <v>82.66</v>
      </c>
      <c r="AU7" s="24" t="s">
        <v>102</v>
      </c>
      <c r="AV7" s="24" t="s">
        <v>102</v>
      </c>
      <c r="AW7" s="24">
        <v>300.69</v>
      </c>
      <c r="AX7" s="24">
        <v>289.37</v>
      </c>
      <c r="AY7" s="24">
        <v>277.83999999999997</v>
      </c>
      <c r="AZ7" s="24" t="s">
        <v>102</v>
      </c>
      <c r="BA7" s="24" t="s">
        <v>102</v>
      </c>
      <c r="BB7" s="24">
        <v>125.61</v>
      </c>
      <c r="BC7" s="24">
        <v>122.71</v>
      </c>
      <c r="BD7" s="24">
        <v>138.19999999999999</v>
      </c>
      <c r="BE7" s="24">
        <v>140.15</v>
      </c>
      <c r="BF7" s="24" t="s">
        <v>102</v>
      </c>
      <c r="BG7" s="24" t="s">
        <v>102</v>
      </c>
      <c r="BH7" s="24">
        <v>0</v>
      </c>
      <c r="BI7" s="24">
        <v>0</v>
      </c>
      <c r="BJ7" s="24">
        <v>0</v>
      </c>
      <c r="BK7" s="24" t="s">
        <v>102</v>
      </c>
      <c r="BL7" s="24" t="s">
        <v>102</v>
      </c>
      <c r="BM7" s="24">
        <v>398.42</v>
      </c>
      <c r="BN7" s="24">
        <v>294.08999999999997</v>
      </c>
      <c r="BO7" s="24">
        <v>294.08999999999997</v>
      </c>
      <c r="BP7" s="24">
        <v>307.39</v>
      </c>
      <c r="BQ7" s="24" t="s">
        <v>102</v>
      </c>
      <c r="BR7" s="24" t="s">
        <v>102</v>
      </c>
      <c r="BS7" s="24">
        <v>22.11</v>
      </c>
      <c r="BT7" s="24">
        <v>19.79</v>
      </c>
      <c r="BU7" s="24">
        <v>19.52</v>
      </c>
      <c r="BV7" s="24" t="s">
        <v>102</v>
      </c>
      <c r="BW7" s="24" t="s">
        <v>102</v>
      </c>
      <c r="BX7" s="24">
        <v>50.7</v>
      </c>
      <c r="BY7" s="24">
        <v>60</v>
      </c>
      <c r="BZ7" s="24">
        <v>59.01</v>
      </c>
      <c r="CA7" s="24">
        <v>57.03</v>
      </c>
      <c r="CB7" s="24" t="s">
        <v>102</v>
      </c>
      <c r="CC7" s="24" t="s">
        <v>102</v>
      </c>
      <c r="CD7" s="24">
        <v>345.23</v>
      </c>
      <c r="CE7" s="24">
        <v>384.18</v>
      </c>
      <c r="CF7" s="24">
        <v>389.64</v>
      </c>
      <c r="CG7" s="24" t="s">
        <v>102</v>
      </c>
      <c r="CH7" s="24" t="s">
        <v>102</v>
      </c>
      <c r="CI7" s="24">
        <v>289.81</v>
      </c>
      <c r="CJ7" s="24">
        <v>282.70999999999998</v>
      </c>
      <c r="CK7" s="24">
        <v>291.82</v>
      </c>
      <c r="CL7" s="24">
        <v>294.83</v>
      </c>
      <c r="CM7" s="24" t="s">
        <v>102</v>
      </c>
      <c r="CN7" s="24" t="s">
        <v>102</v>
      </c>
      <c r="CO7" s="24">
        <v>48.57</v>
      </c>
      <c r="CP7" s="24">
        <v>48.57</v>
      </c>
      <c r="CQ7" s="24">
        <v>46.19</v>
      </c>
      <c r="CR7" s="24" t="s">
        <v>102</v>
      </c>
      <c r="CS7" s="24" t="s">
        <v>102</v>
      </c>
      <c r="CT7" s="24">
        <v>56.45</v>
      </c>
      <c r="CU7" s="24">
        <v>56.52</v>
      </c>
      <c r="CV7" s="24">
        <v>88.45</v>
      </c>
      <c r="CW7" s="24">
        <v>84.27</v>
      </c>
      <c r="CX7" s="24" t="s">
        <v>102</v>
      </c>
      <c r="CY7" s="24" t="s">
        <v>102</v>
      </c>
      <c r="CZ7" s="24">
        <v>98.42</v>
      </c>
      <c r="DA7" s="24">
        <v>98.61</v>
      </c>
      <c r="DB7" s="24">
        <v>100</v>
      </c>
      <c r="DC7" s="24" t="s">
        <v>102</v>
      </c>
      <c r="DD7" s="24" t="s">
        <v>102</v>
      </c>
      <c r="DE7" s="24">
        <v>54.99</v>
      </c>
      <c r="DF7" s="24">
        <v>88.43</v>
      </c>
      <c r="DG7" s="24">
        <v>90.34</v>
      </c>
      <c r="DH7" s="24">
        <v>86.02</v>
      </c>
      <c r="DI7" s="24" t="s">
        <v>102</v>
      </c>
      <c r="DJ7" s="24" t="s">
        <v>102</v>
      </c>
      <c r="DK7" s="24">
        <v>18.7</v>
      </c>
      <c r="DL7" s="24">
        <v>22.35</v>
      </c>
      <c r="DM7" s="24">
        <v>25.99</v>
      </c>
      <c r="DN7" s="24" t="s">
        <v>102</v>
      </c>
      <c r="DO7" s="24" t="s">
        <v>102</v>
      </c>
      <c r="DP7" s="24">
        <v>15.4</v>
      </c>
      <c r="DQ7" s="24">
        <v>21.02</v>
      </c>
      <c r="DR7" s="24">
        <v>24.31</v>
      </c>
      <c r="DS7" s="24">
        <v>22.91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2024-01-25T01:51:49Z</cp:lastPrinted>
  <dcterms:created xsi:type="dcterms:W3CDTF">2023-12-12T01:07:20Z</dcterms:created>
  <dcterms:modified xsi:type="dcterms:W3CDTF">2024-01-25T01:51:51Z</dcterms:modified>
  <cp:category/>
</cp:coreProperties>
</file>