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\\10.1.36.23\地方債係\210-公営企業決算調査\07経営比較分析表\R05（R4決算）\06 確認済みファイル\22 嬬恋村■\"/>
    </mc:Choice>
  </mc:AlternateContent>
  <xr:revisionPtr revIDLastSave="0" documentId="13_ncr:1_{8D22BC21-91B1-47A2-B9FD-03920C32AB80}" xr6:coauthVersionLast="36" xr6:coauthVersionMax="36" xr10:uidLastSave="{00000000-0000-0000-0000-000000000000}"/>
  <workbookProtection workbookAlgorithmName="SHA-512" workbookHashValue="lIkSqBEbk3gz/ep28248mBgTAvGMDJSLJzJbUMQVIg1UZh1oTleSw0XmIcyHZiHufMj8jjk3yjssucXPVBbFUw==" workbookSaltValue="hGZ0IR7cyOU0Lu/BwrSq5w==" workbookSpinCount="100000" lockStructure="1"/>
  <bookViews>
    <workbookView xWindow="0" yWindow="0" windowWidth="19200" windowHeight="6860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U6" i="5"/>
  <c r="BB8" i="4" s="1"/>
  <c r="T6" i="5"/>
  <c r="AT8" i="4" s="1"/>
  <c r="S6" i="5"/>
  <c r="AL8" i="4" s="1"/>
  <c r="R6" i="5"/>
  <c r="Q6" i="5"/>
  <c r="P6" i="5"/>
  <c r="P10" i="4" s="1"/>
  <c r="O6" i="5"/>
  <c r="I10" i="4" s="1"/>
  <c r="N6" i="5"/>
  <c r="M6" i="5"/>
  <c r="AD8" i="4" s="1"/>
  <c r="L6" i="5"/>
  <c r="W8" i="4" s="1"/>
  <c r="K6" i="5"/>
  <c r="P8" i="4" s="1"/>
  <c r="J6" i="5"/>
  <c r="I6" i="5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E86" i="4"/>
  <c r="AL10" i="4"/>
  <c r="AD10" i="4"/>
  <c r="W10" i="4"/>
  <c r="B10" i="4"/>
  <c r="I8" i="4"/>
  <c r="B8" i="4"/>
</calcChain>
</file>

<file path=xl/sharedStrings.xml><?xml version="1.0" encoding="utf-8"?>
<sst xmlns="http://schemas.openxmlformats.org/spreadsheetml/2006/main" count="247" uniqueCount="121">
  <si>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</si>
  <si>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</si>
  <si>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</si>
  <si>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</si>
  <si>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</si>
  <si>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</si>
  <si>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</si>
  <si>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</si>
  <si>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</si>
  <si>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</si>
  <si>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</si>
  <si>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</si>
  <si>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</si>
  <si>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</si>
  <si>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</si>
  <si>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</si>
  <si>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</si>
  <si>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</si>
  <si>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</si>
  <si>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</si>
  <si>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</si>
  <si>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</si>
  <si>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</si>
  <si>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</si>
  <si>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</si>
  <si>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</si>
  <si>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</si>
  <si>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</si>
  <si>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</si>
  <si>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</si>
  <si>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</si>
  <si>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</si>
  <si>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</si>
  <si>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</si>
  <si>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</si>
  <si>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</si>
  <si>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</si>
  <si>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</si>
  <si>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</si>
  <si>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</si>
  <si>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</si>
  <si>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</si>
  <si>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</si>
  <si>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</si>
  <si>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</si>
  <si>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</si>
  <si>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</si>
  <si>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</si>
  <si>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</si>
  <si>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</si>
  <si>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</si>
  <si>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</si>
  <si>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</si>
  <si>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</si>
  <si>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</si>
  <si>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</si>
  <si>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</si>
  <si>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</si>
  <si>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</si>
  <si>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</si>
  <si>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</si>
  <si>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</si>
  <si>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</si>
  <si>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</si>
  <si>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</si>
  <si>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</si>
  <si>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</si>
  <si>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</si>
  <si>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</si>
  <si>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</si>
  <si>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</si>
  <si>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</si>
  <si>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</si>
  <si>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</si>
  <si>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</si>
  <si>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</si>
  <si>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</si>
  <si>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</si>
  <si>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</si>
  <si>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</si>
  <si>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</si>
  <si>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</si>
  <si>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</si>
  <si>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</si>
  <si>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</si>
  <si>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</si>
  <si>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</si>
  <si>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</si>
  <si>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</si>
  <si>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</si>
  <si>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</si>
  <si>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</si>
  <si>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</si>
  <si>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</si>
  <si>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</si>
  <si>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</si>
  <si>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</si>
  <si>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</si>
  <si>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群馬県　嬬恋村</t>
  </si>
  <si>
    <t>法非適用</t>
  </si>
  <si>
    <t>下水道事業</t>
  </si>
  <si>
    <t>特定地域生活排水処理</t>
  </si>
  <si>
    <t>K2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</si>
  <si>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</si>
  <si>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</si>
  <si>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</si>
  <si>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</si>
  <si>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</si>
  <si>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</si>
  <si>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</si>
  <si>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</si>
  <si>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</si>
  <si>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</si>
  <si>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</si>
  <si>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</si>
  <si>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</si>
  <si>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</si>
  <si>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</si>
  <si>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①収益的収支比率は100％を超えて推移しているが、今後も効率的な運営に努める。
④低い水準で推移しており投資規模は適切と思われる。
⑤平均値よりも高い水準で推移しているが、今後の施設老朽化に伴う投資を見据え一層の経費削減に努める。
⑥平均値よりも低い水準で推移しているが、数年前と比べると、上昇傾向にある。個々の浄化槽の状況を把握し、より効率的な施設管理が必要である。
⑦平成30年度より平均値を上回る利用率で推移しているたが、令和4年度のみ下回る結果となった。近年、浄化槽設置家屋が空き家になるケースも増えていることから、空き家バンク等役場内でも連携し、利用率の維持、また利用率の向上に努めたい。　　　　　　　　　　　　　　　　　　　　　⑧合併浄化槽整備を前提としているため水洗化率は100％となっている。</t>
    <rPh sb="136" eb="139">
      <t>スウネンマエ</t>
    </rPh>
    <rPh sb="140" eb="141">
      <t>クラ</t>
    </rPh>
    <rPh sb="145" eb="147">
      <t>ジョウショウ</t>
    </rPh>
    <rPh sb="147" eb="149">
      <t>ケイコウ</t>
    </rPh>
    <rPh sb="214" eb="216">
      <t>レイワ</t>
    </rPh>
    <rPh sb="217" eb="219">
      <t>ネンド</t>
    </rPh>
    <rPh sb="221" eb="223">
      <t>シタマワ</t>
    </rPh>
    <rPh sb="224" eb="226">
      <t>ケッカ</t>
    </rPh>
    <rPh sb="231" eb="233">
      <t>キンネン</t>
    </rPh>
    <rPh sb="237" eb="239">
      <t>セッチ</t>
    </rPh>
    <rPh sb="239" eb="241">
      <t>カオク</t>
    </rPh>
    <rPh sb="242" eb="243">
      <t>ア</t>
    </rPh>
    <rPh sb="244" eb="245">
      <t>ヤ</t>
    </rPh>
    <rPh sb="252" eb="253">
      <t>フ</t>
    </rPh>
    <rPh sb="262" eb="263">
      <t>ア</t>
    </rPh>
    <rPh sb="264" eb="265">
      <t>ヤ</t>
    </rPh>
    <rPh sb="268" eb="269">
      <t>トウ</t>
    </rPh>
    <rPh sb="269" eb="272">
      <t>ヤクバナイ</t>
    </rPh>
    <rPh sb="274" eb="276">
      <t>レンケイ</t>
    </rPh>
    <rPh sb="278" eb="281">
      <t>リヨウリツ</t>
    </rPh>
    <rPh sb="282" eb="284">
      <t>イジ</t>
    </rPh>
    <phoneticPr fontId="4"/>
  </si>
  <si>
    <t xml:space="preserve">  老朽化によるブロワーの修繕件数の増加に加え設置後10年以上経過した浄化槽本体の修繕件数が増加傾向にある。浄化槽本体の場合、ブロワーよりもコスト高となるため、維持管理のコスト軽減のための検討が必要となる。</t>
    <phoneticPr fontId="4"/>
  </si>
  <si>
    <t>　現在まで収益的収支比率は100％を超え推移しているが、今後人口減少傾向もあり料金収入は横這いか、右肩下がりになると予想される。また、経費回収率も平均値を上回っているものの、経費削減により回収率の向上に努め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</si>
</sst>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CF-4C4E-A038-8E74333A76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CF-4C4E-A038-8E74333A76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59.71</c:v>
                </c:pt>
                <c:pt idx="1">
                  <c:v>60.59</c:v>
                </c:pt>
                <c:pt idx="2">
                  <c:v>60.59</c:v>
                </c:pt>
                <c:pt idx="3">
                  <c:v>66.180000000000007</c:v>
                </c:pt>
                <c:pt idx="4">
                  <c:v>67.06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62-4195-953F-D246E099A1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54.93</c:v>
                </c:pt>
                <c:pt idx="1">
                  <c:v>59.64</c:v>
                </c:pt>
                <c:pt idx="2">
                  <c:v>58.19</c:v>
                </c:pt>
                <c:pt idx="3">
                  <c:v>56.52</c:v>
                </c:pt>
                <c:pt idx="4">
                  <c:v>88.45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62-4195-953F-D246E099A1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EC-4A76-BC79-95947F056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65.569999999999993</c:v>
                </c:pt>
                <c:pt idx="1">
                  <c:v>90.63</c:v>
                </c:pt>
                <c:pt idx="2">
                  <c:v>87.8</c:v>
                </c:pt>
                <c:pt idx="3">
                  <c:v>88.43</c:v>
                </c:pt>
                <c:pt idx="4">
                  <c:v>90.34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EC-4A76-BC79-95947F056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102.29</c:v>
                </c:pt>
                <c:pt idx="1">
                  <c:v>109.47</c:v>
                </c:pt>
                <c:pt idx="2">
                  <c:v>102.21</c:v>
                </c:pt>
                <c:pt idx="3">
                  <c:v>104.16</c:v>
                </c:pt>
                <c:pt idx="4">
                  <c:v>103.26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FF-462A-9969-78D92345E6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FF-462A-9969-78D92345E6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15-4821-B77F-E7963B98A6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15-4821-B77F-E7963B98A6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7C-4241-8A82-6158D091E7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7C-4241-8A82-6158D091E7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A5-4193-8AB8-09675924B9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A5-4193-8AB8-09675924B9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D3-45ED-BBAD-16BC84ACEA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D3-45ED-BBAD-16BC84ACEA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05-4D45-BA2D-2C01A63A5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386.46</c:v>
                </c:pt>
                <c:pt idx="1">
                  <c:v>270.57</c:v>
                </c:pt>
                <c:pt idx="2">
                  <c:v>294.27</c:v>
                </c:pt>
                <c:pt idx="3">
                  <c:v>294.08999999999997</c:v>
                </c:pt>
                <c:pt idx="4">
                  <c:v>294.08999999999997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05-4D45-BA2D-2C01A63A5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89.78</c:v>
                </c:pt>
                <c:pt idx="1">
                  <c:v>81.56</c:v>
                </c:pt>
                <c:pt idx="2">
                  <c:v>96.44</c:v>
                </c:pt>
                <c:pt idx="3">
                  <c:v>76.540000000000006</c:v>
                </c:pt>
                <c:pt idx="4">
                  <c:v>77.010000000000005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43-4967-A6E0-5DDFCE8395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55.85</c:v>
                </c:pt>
                <c:pt idx="1">
                  <c:v>62.5</c:v>
                </c:pt>
                <c:pt idx="2">
                  <c:v>60.59</c:v>
                </c:pt>
                <c:pt idx="3">
                  <c:v>60</c:v>
                </c:pt>
                <c:pt idx="4">
                  <c:v>59.01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43-4967-A6E0-5DDFCE8395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209.82</c:v>
                </c:pt>
                <c:pt idx="1">
                  <c:v>232.25</c:v>
                </c:pt>
                <c:pt idx="2">
                  <c:v>190.9</c:v>
                </c:pt>
                <c:pt idx="3">
                  <c:v>246.41</c:v>
                </c:pt>
                <c:pt idx="4">
                  <c:v>245.41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09-4453-9380-7A194E66F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287.91000000000003</c:v>
                </c:pt>
                <c:pt idx="1">
                  <c:v>269.33</c:v>
                </c:pt>
                <c:pt idx="2">
                  <c:v>280.23</c:v>
                </c:pt>
                <c:pt idx="3">
                  <c:v>282.70999999999998</c:v>
                </c:pt>
                <c:pt idx="4">
                  <c:v>291.82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09-4453-9380-7A194E66F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【307.39】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【84.27】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【294.83】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zoomScaleNormal="100" workbookViewId="0"/>
  </sheetViews>
  <sheetFormatPr defaultColWidth="2.6328125" defaultRowHeight="13" x14ac:dyDescent="0.2"/>
  <cols>
    <col min="1" max="1" width="2.6328125" customWidth="1"/>
    <col min="2" max="62" width="3.7265625" customWidth="1"/>
    <col min="64" max="78" width="3.08984375" customWidth="1"/>
    <col min="79" max="79" width="4.453125" bestFit="1" customWidth="1"/>
    <col min="81" max="82" width="4.4531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2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2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30" t="str">
        <f>データ!H6</f>
        <v>群馬県　嬬恋村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2">
      <c r="A8" s="2"/>
      <c r="B8" s="35" t="str">
        <f>データ!I6</f>
        <v>法非適用</v>
      </c>
      <c r="C8" s="35"/>
      <c r="D8" s="35"/>
      <c r="E8" s="35"/>
      <c r="F8" s="35"/>
      <c r="G8" s="35"/>
      <c r="H8" s="35"/>
      <c r="I8" s="35" t="str">
        <f>データ!J6</f>
        <v>下水道事業</v>
      </c>
      <c r="J8" s="35"/>
      <c r="K8" s="35"/>
      <c r="L8" s="35"/>
      <c r="M8" s="35"/>
      <c r="N8" s="35"/>
      <c r="O8" s="35"/>
      <c r="P8" s="35" t="str">
        <f>データ!K6</f>
        <v>特定地域生活排水処理</v>
      </c>
      <c r="Q8" s="35"/>
      <c r="R8" s="35"/>
      <c r="S8" s="35"/>
      <c r="T8" s="35"/>
      <c r="U8" s="35"/>
      <c r="V8" s="35"/>
      <c r="W8" s="35" t="str">
        <f>データ!L6</f>
        <v>K2</v>
      </c>
      <c r="X8" s="35"/>
      <c r="Y8" s="35"/>
      <c r="Z8" s="35"/>
      <c r="AA8" s="35"/>
      <c r="AB8" s="35"/>
      <c r="AC8" s="35"/>
      <c r="AD8" s="36" t="str">
        <f>データ!$M$6</f>
        <v>非設置</v>
      </c>
      <c r="AE8" s="36"/>
      <c r="AF8" s="36"/>
      <c r="AG8" s="36"/>
      <c r="AH8" s="36"/>
      <c r="AI8" s="36"/>
      <c r="AJ8" s="36"/>
      <c r="AK8" s="3"/>
      <c r="AL8" s="37">
        <f>データ!S6</f>
        <v>9174</v>
      </c>
      <c r="AM8" s="37"/>
      <c r="AN8" s="37"/>
      <c r="AO8" s="37"/>
      <c r="AP8" s="37"/>
      <c r="AQ8" s="37"/>
      <c r="AR8" s="37"/>
      <c r="AS8" s="37"/>
      <c r="AT8" s="38">
        <f>データ!T6</f>
        <v>337.58</v>
      </c>
      <c r="AU8" s="38"/>
      <c r="AV8" s="38"/>
      <c r="AW8" s="38"/>
      <c r="AX8" s="38"/>
      <c r="AY8" s="38"/>
      <c r="AZ8" s="38"/>
      <c r="BA8" s="38"/>
      <c r="BB8" s="38">
        <f>データ!U6</f>
        <v>27.18</v>
      </c>
      <c r="BC8" s="38"/>
      <c r="BD8" s="38"/>
      <c r="BE8" s="38"/>
      <c r="BF8" s="38"/>
      <c r="BG8" s="38"/>
      <c r="BH8" s="38"/>
      <c r="BI8" s="38"/>
      <c r="BJ8" s="3"/>
      <c r="BK8" s="3"/>
      <c r="BL8" s="39" t="s">
        <v>10</v>
      </c>
      <c r="BM8" s="40"/>
      <c r="BN8" s="41" t="s">
        <v>11</v>
      </c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2"/>
    </row>
    <row r="9" spans="1:78" ht="18.75" customHeight="1" x14ac:dyDescent="0.2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2">
      <c r="A10" s="2"/>
      <c r="B10" s="38" t="str">
        <f>データ!N6</f>
        <v>-</v>
      </c>
      <c r="C10" s="38"/>
      <c r="D10" s="38"/>
      <c r="E10" s="38"/>
      <c r="F10" s="38"/>
      <c r="G10" s="38"/>
      <c r="H10" s="38"/>
      <c r="I10" s="38" t="str">
        <f>データ!O6</f>
        <v>該当数値なし</v>
      </c>
      <c r="J10" s="38"/>
      <c r="K10" s="38"/>
      <c r="L10" s="38"/>
      <c r="M10" s="38"/>
      <c r="N10" s="38"/>
      <c r="O10" s="38"/>
      <c r="P10" s="38">
        <f>データ!P6</f>
        <v>8.93</v>
      </c>
      <c r="Q10" s="38"/>
      <c r="R10" s="38"/>
      <c r="S10" s="38"/>
      <c r="T10" s="38"/>
      <c r="U10" s="38"/>
      <c r="V10" s="38"/>
      <c r="W10" s="38">
        <f>データ!Q6</f>
        <v>100</v>
      </c>
      <c r="X10" s="38"/>
      <c r="Y10" s="38"/>
      <c r="Z10" s="38"/>
      <c r="AA10" s="38"/>
      <c r="AB10" s="38"/>
      <c r="AC10" s="38"/>
      <c r="AD10" s="37">
        <f>データ!R6</f>
        <v>4403</v>
      </c>
      <c r="AE10" s="37"/>
      <c r="AF10" s="37"/>
      <c r="AG10" s="37"/>
      <c r="AH10" s="37"/>
      <c r="AI10" s="37"/>
      <c r="AJ10" s="37"/>
      <c r="AK10" s="2"/>
      <c r="AL10" s="37">
        <f>データ!V6</f>
        <v>815</v>
      </c>
      <c r="AM10" s="37"/>
      <c r="AN10" s="37"/>
      <c r="AO10" s="37"/>
      <c r="AP10" s="37"/>
      <c r="AQ10" s="37"/>
      <c r="AR10" s="37"/>
      <c r="AS10" s="37"/>
      <c r="AT10" s="38">
        <f>データ!W6</f>
        <v>0.15</v>
      </c>
      <c r="AU10" s="38"/>
      <c r="AV10" s="38"/>
      <c r="AW10" s="38"/>
      <c r="AX10" s="38"/>
      <c r="AY10" s="38"/>
      <c r="AZ10" s="38"/>
      <c r="BA10" s="38"/>
      <c r="BB10" s="38">
        <f>データ!X6</f>
        <v>5433.33</v>
      </c>
      <c r="BC10" s="38"/>
      <c r="BD10" s="38"/>
      <c r="BE10" s="38"/>
      <c r="BF10" s="38"/>
      <c r="BG10" s="38"/>
      <c r="BH10" s="38"/>
      <c r="BI10" s="38"/>
      <c r="BJ10" s="2"/>
      <c r="BK10" s="2"/>
      <c r="BL10" s="53" t="s">
        <v>22</v>
      </c>
      <c r="BM10" s="54"/>
      <c r="BN10" s="55" t="s">
        <v>23</v>
      </c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6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2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2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2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5" t="s">
        <v>118</v>
      </c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7"/>
    </row>
    <row r="17" spans="1:78" ht="13.5" customHeight="1" x14ac:dyDescent="0.2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5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7"/>
    </row>
    <row r="18" spans="1:78" ht="13.5" customHeight="1" x14ac:dyDescent="0.2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5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7"/>
    </row>
    <row r="19" spans="1:78" ht="13.5" customHeight="1" x14ac:dyDescent="0.2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5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7"/>
    </row>
    <row r="20" spans="1:78" ht="13.5" customHeight="1" x14ac:dyDescent="0.2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5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7"/>
    </row>
    <row r="21" spans="1:78" ht="13.5" customHeight="1" x14ac:dyDescent="0.2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5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7"/>
    </row>
    <row r="22" spans="1:78" ht="13.5" customHeight="1" x14ac:dyDescent="0.2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5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7"/>
    </row>
    <row r="23" spans="1:78" ht="13.5" customHeight="1" x14ac:dyDescent="0.2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5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7"/>
    </row>
    <row r="24" spans="1:78" ht="13.5" customHeight="1" x14ac:dyDescent="0.2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5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7"/>
    </row>
    <row r="25" spans="1:78" ht="13.5" customHeight="1" x14ac:dyDescent="0.2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5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7"/>
    </row>
    <row r="26" spans="1:78" ht="13.5" customHeight="1" x14ac:dyDescent="0.2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5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7"/>
    </row>
    <row r="27" spans="1:78" ht="13.5" customHeight="1" x14ac:dyDescent="0.2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5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7"/>
    </row>
    <row r="28" spans="1:78" ht="13.5" customHeight="1" x14ac:dyDescent="0.2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5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7"/>
    </row>
    <row r="29" spans="1:78" ht="13.5" customHeight="1" x14ac:dyDescent="0.2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5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7"/>
    </row>
    <row r="30" spans="1:78" ht="13.5" customHeight="1" x14ac:dyDescent="0.2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5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7"/>
    </row>
    <row r="31" spans="1:78" ht="13.5" customHeight="1" x14ac:dyDescent="0.2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5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7"/>
    </row>
    <row r="32" spans="1:78" ht="13.5" customHeight="1" x14ac:dyDescent="0.2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5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7"/>
    </row>
    <row r="33" spans="1:78" ht="13.5" customHeight="1" x14ac:dyDescent="0.2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5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7"/>
    </row>
    <row r="34" spans="1:78" ht="13.5" customHeight="1" x14ac:dyDescent="0.2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5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7"/>
    </row>
    <row r="35" spans="1:78" ht="13.5" customHeight="1" x14ac:dyDescent="0.2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5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7"/>
    </row>
    <row r="36" spans="1:78" ht="13.5" customHeight="1" x14ac:dyDescent="0.2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5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7"/>
    </row>
    <row r="37" spans="1:78" ht="13.5" customHeight="1" x14ac:dyDescent="0.2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5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7"/>
    </row>
    <row r="38" spans="1:78" ht="13.5" customHeight="1" x14ac:dyDescent="0.2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5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7"/>
    </row>
    <row r="39" spans="1:78" ht="13.5" customHeight="1" x14ac:dyDescent="0.2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5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7"/>
    </row>
    <row r="40" spans="1:78" ht="13.5" customHeight="1" x14ac:dyDescent="0.2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5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7"/>
    </row>
    <row r="41" spans="1:78" ht="13.5" customHeight="1" x14ac:dyDescent="0.2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5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7"/>
    </row>
    <row r="42" spans="1:78" ht="13.5" customHeight="1" x14ac:dyDescent="0.2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5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7"/>
    </row>
    <row r="43" spans="1:78" ht="13.5" customHeight="1" x14ac:dyDescent="0.2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5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7"/>
    </row>
    <row r="44" spans="1:78" ht="13.5" customHeight="1" x14ac:dyDescent="0.2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8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70"/>
    </row>
    <row r="45" spans="1:78" ht="13.5" customHeight="1" x14ac:dyDescent="0.2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2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2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65" t="s">
        <v>119</v>
      </c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7"/>
    </row>
    <row r="48" spans="1:78" ht="13.5" customHeight="1" x14ac:dyDescent="0.2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65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7"/>
    </row>
    <row r="49" spans="1:78" ht="13.5" customHeight="1" x14ac:dyDescent="0.2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65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7"/>
    </row>
    <row r="50" spans="1:78" ht="13.5" customHeight="1" x14ac:dyDescent="0.2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65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7"/>
    </row>
    <row r="51" spans="1:78" ht="13.5" customHeight="1" x14ac:dyDescent="0.2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65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7"/>
    </row>
    <row r="52" spans="1:78" ht="13.5" customHeight="1" x14ac:dyDescent="0.2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65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7"/>
    </row>
    <row r="53" spans="1:78" ht="13.5" customHeight="1" x14ac:dyDescent="0.2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65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7"/>
    </row>
    <row r="54" spans="1:78" ht="13.5" customHeight="1" x14ac:dyDescent="0.2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65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7"/>
    </row>
    <row r="55" spans="1:78" ht="13.5" customHeight="1" x14ac:dyDescent="0.2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65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7"/>
    </row>
    <row r="56" spans="1:78" ht="13.5" customHeight="1" x14ac:dyDescent="0.2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65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7"/>
    </row>
    <row r="57" spans="1:78" ht="13.5" customHeight="1" x14ac:dyDescent="0.2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65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7"/>
    </row>
    <row r="58" spans="1:78" ht="13.5" customHeight="1" x14ac:dyDescent="0.2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65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7"/>
    </row>
    <row r="59" spans="1:78" ht="13.5" customHeight="1" x14ac:dyDescent="0.2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65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7"/>
    </row>
    <row r="60" spans="1:78" ht="13.5" customHeight="1" x14ac:dyDescent="0.2">
      <c r="A60" s="2"/>
      <c r="B60" s="62" t="s">
        <v>28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65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7"/>
    </row>
    <row r="61" spans="1:78" ht="13.5" customHeight="1" x14ac:dyDescent="0.2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65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7"/>
    </row>
    <row r="62" spans="1:78" ht="13.5" customHeight="1" x14ac:dyDescent="0.2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65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7"/>
    </row>
    <row r="63" spans="1:78" ht="13.5" customHeight="1" x14ac:dyDescent="0.2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68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70"/>
    </row>
    <row r="64" spans="1:78" ht="13.5" customHeight="1" x14ac:dyDescent="0.2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2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2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65" t="s">
        <v>120</v>
      </c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7"/>
    </row>
    <row r="67" spans="1:78" ht="13.5" customHeight="1" x14ac:dyDescent="0.2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65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7"/>
    </row>
    <row r="68" spans="1:78" ht="13.5" customHeight="1" x14ac:dyDescent="0.2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65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7"/>
    </row>
    <row r="69" spans="1:78" ht="13.5" customHeight="1" x14ac:dyDescent="0.2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65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7"/>
    </row>
    <row r="70" spans="1:78" ht="13.5" customHeight="1" x14ac:dyDescent="0.2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65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7"/>
    </row>
    <row r="71" spans="1:78" ht="13.5" customHeight="1" x14ac:dyDescent="0.2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65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7"/>
    </row>
    <row r="72" spans="1:78" ht="13.5" customHeight="1" x14ac:dyDescent="0.2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65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7"/>
    </row>
    <row r="73" spans="1:78" ht="13.5" customHeight="1" x14ac:dyDescent="0.2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65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7"/>
    </row>
    <row r="74" spans="1:78" ht="13.5" customHeight="1" x14ac:dyDescent="0.2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65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7"/>
    </row>
    <row r="75" spans="1:78" ht="13.5" customHeight="1" x14ac:dyDescent="0.2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65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7"/>
    </row>
    <row r="76" spans="1:78" ht="13.5" customHeight="1" x14ac:dyDescent="0.2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65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7"/>
    </row>
    <row r="77" spans="1:78" ht="13.5" customHeight="1" x14ac:dyDescent="0.2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65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7"/>
    </row>
    <row r="78" spans="1:78" ht="13.5" customHeight="1" x14ac:dyDescent="0.2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65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7"/>
    </row>
    <row r="79" spans="1:78" ht="13.5" customHeight="1" x14ac:dyDescent="0.2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65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7"/>
    </row>
    <row r="80" spans="1:78" ht="13.5" customHeight="1" x14ac:dyDescent="0.2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65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7"/>
    </row>
    <row r="81" spans="1:78" ht="13.5" customHeight="1" x14ac:dyDescent="0.2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65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7"/>
    </row>
    <row r="82" spans="1:78" ht="13.5" customHeight="1" x14ac:dyDescent="0.2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8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70"/>
    </row>
    <row r="83" spans="1:78" x14ac:dyDescent="0.2">
      <c r="C83" s="71" t="s">
        <v>30</v>
      </c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</row>
    <row r="84" spans="1:78" x14ac:dyDescent="0.2">
      <c r="C84" s="2"/>
    </row>
    <row r="85" spans="1:78" hidden="1" x14ac:dyDescent="0.2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2">
      <c r="B86" s="12"/>
      <c r="C86" s="12"/>
      <c r="D86" s="12"/>
      <c r="E86" s="12" t="str">
        <f>データ!AI6</f>
        <v/>
      </c>
      <c r="F86" s="12" t="s">
        <v>43</v>
      </c>
      <c r="G86" s="12" t="s">
        <v>43</v>
      </c>
      <c r="H86" s="12" t="str">
        <f>データ!BP6</f>
        <v>【307.39】</v>
      </c>
      <c r="I86" s="12" t="str">
        <f>データ!CA6</f>
        <v>【57.03】</v>
      </c>
      <c r="J86" s="12" t="str">
        <f>データ!CL6</f>
        <v>【294.83】</v>
      </c>
      <c r="K86" s="12" t="str">
        <f>データ!CW6</f>
        <v>【84.27】</v>
      </c>
      <c r="L86" s="12" t="str">
        <f>データ!DH6</f>
        <v>【86.02】</v>
      </c>
      <c r="M86" s="12" t="s">
        <v>44</v>
      </c>
      <c r="N86" s="12" t="s">
        <v>44</v>
      </c>
      <c r="O86" s="12" t="str">
        <f>データ!EO6</f>
        <v>【-】</v>
      </c>
    </row>
  </sheetData>
  <sheetProtection algorithmName="SHA-512" hashValue="sGocUp69HSN+ef++ymN8gFrtTLlnpzVgcrsFWGhkHZZRlWH3nAq3WUkXJbgzxMQmb+rsWJFiPBKuK7cy7ZGTDg==" saltValue="eRvtMYxfkvynONV7rIVLxQ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B10:H10"/>
    <mergeCell ref="I10:O10"/>
    <mergeCell ref="P10:V10"/>
    <mergeCell ref="W10:AC10"/>
    <mergeCell ref="AD10:AJ10"/>
    <mergeCell ref="AL9:AS9"/>
    <mergeCell ref="AT9:BA9"/>
    <mergeCell ref="BB9:BI9"/>
    <mergeCell ref="BL9:BM9"/>
    <mergeCell ref="BL45:BZ46"/>
    <mergeCell ref="BN9:BY9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9:H9"/>
    <mergeCell ref="I9:O9"/>
    <mergeCell ref="P9:V9"/>
    <mergeCell ref="W9:AC9"/>
    <mergeCell ref="AD9:AJ9"/>
    <mergeCell ref="AL8:AS8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" x14ac:dyDescent="0.2"/>
  <cols>
    <col min="2" max="144" width="11.90625" customWidth="1"/>
  </cols>
  <sheetData>
    <row r="1" spans="1:145" x14ac:dyDescent="0.2">
      <c r="A1" t="s">
        <v>45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2">
      <c r="A2" s="14" t="s">
        <v>46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2">
      <c r="A3" s="14" t="s">
        <v>47</v>
      </c>
      <c r="B3" s="15" t="s">
        <v>48</v>
      </c>
      <c r="C3" s="15" t="s">
        <v>49</v>
      </c>
      <c r="D3" s="15" t="s">
        <v>50</v>
      </c>
      <c r="E3" s="15" t="s">
        <v>51</v>
      </c>
      <c r="F3" s="15" t="s">
        <v>52</v>
      </c>
      <c r="G3" s="15" t="s">
        <v>53</v>
      </c>
      <c r="H3" s="73" t="s">
        <v>54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55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56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 x14ac:dyDescent="0.2">
      <c r="A4" s="14" t="s">
        <v>57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58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59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60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61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62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63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64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65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66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67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68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 x14ac:dyDescent="0.2">
      <c r="A5" s="14" t="s">
        <v>69</v>
      </c>
      <c r="B5" s="17"/>
      <c r="C5" s="17"/>
      <c r="D5" s="17"/>
      <c r="E5" s="17"/>
      <c r="F5" s="17"/>
      <c r="G5" s="17"/>
      <c r="H5" s="18" t="s">
        <v>70</v>
      </c>
      <c r="I5" s="18" t="s">
        <v>71</v>
      </c>
      <c r="J5" s="18" t="s">
        <v>72</v>
      </c>
      <c r="K5" s="18" t="s">
        <v>73</v>
      </c>
      <c r="L5" s="18" t="s">
        <v>74</v>
      </c>
      <c r="M5" s="18" t="s">
        <v>5</v>
      </c>
      <c r="N5" s="18" t="s">
        <v>75</v>
      </c>
      <c r="O5" s="18" t="s">
        <v>76</v>
      </c>
      <c r="P5" s="18" t="s">
        <v>77</v>
      </c>
      <c r="Q5" s="18" t="s">
        <v>78</v>
      </c>
      <c r="R5" s="18" t="s">
        <v>79</v>
      </c>
      <c r="S5" s="18" t="s">
        <v>80</v>
      </c>
      <c r="T5" s="18" t="s">
        <v>81</v>
      </c>
      <c r="U5" s="18" t="s">
        <v>82</v>
      </c>
      <c r="V5" s="18" t="s">
        <v>83</v>
      </c>
      <c r="W5" s="18" t="s">
        <v>84</v>
      </c>
      <c r="X5" s="18" t="s">
        <v>85</v>
      </c>
      <c r="Y5" s="18" t="s">
        <v>86</v>
      </c>
      <c r="Z5" s="18" t="s">
        <v>87</v>
      </c>
      <c r="AA5" s="18" t="s">
        <v>88</v>
      </c>
      <c r="AB5" s="18" t="s">
        <v>89</v>
      </c>
      <c r="AC5" s="18" t="s">
        <v>90</v>
      </c>
      <c r="AD5" s="18" t="s">
        <v>91</v>
      </c>
      <c r="AE5" s="18" t="s">
        <v>92</v>
      </c>
      <c r="AF5" s="18" t="s">
        <v>93</v>
      </c>
      <c r="AG5" s="18" t="s">
        <v>94</v>
      </c>
      <c r="AH5" s="18" t="s">
        <v>95</v>
      </c>
      <c r="AI5" s="18" t="s">
        <v>31</v>
      </c>
      <c r="AJ5" s="18" t="s">
        <v>86</v>
      </c>
      <c r="AK5" s="18" t="s">
        <v>87</v>
      </c>
      <c r="AL5" s="18" t="s">
        <v>88</v>
      </c>
      <c r="AM5" s="18" t="s">
        <v>89</v>
      </c>
      <c r="AN5" s="18" t="s">
        <v>90</v>
      </c>
      <c r="AO5" s="18" t="s">
        <v>91</v>
      </c>
      <c r="AP5" s="18" t="s">
        <v>92</v>
      </c>
      <c r="AQ5" s="18" t="s">
        <v>93</v>
      </c>
      <c r="AR5" s="18" t="s">
        <v>94</v>
      </c>
      <c r="AS5" s="18" t="s">
        <v>95</v>
      </c>
      <c r="AT5" s="18" t="s">
        <v>96</v>
      </c>
      <c r="AU5" s="18" t="s">
        <v>86</v>
      </c>
      <c r="AV5" s="18" t="s">
        <v>87</v>
      </c>
      <c r="AW5" s="18" t="s">
        <v>88</v>
      </c>
      <c r="AX5" s="18" t="s">
        <v>89</v>
      </c>
      <c r="AY5" s="18" t="s">
        <v>90</v>
      </c>
      <c r="AZ5" s="18" t="s">
        <v>91</v>
      </c>
      <c r="BA5" s="18" t="s">
        <v>92</v>
      </c>
      <c r="BB5" s="18" t="s">
        <v>93</v>
      </c>
      <c r="BC5" s="18" t="s">
        <v>94</v>
      </c>
      <c r="BD5" s="18" t="s">
        <v>95</v>
      </c>
      <c r="BE5" s="18" t="s">
        <v>96</v>
      </c>
      <c r="BF5" s="18" t="s">
        <v>86</v>
      </c>
      <c r="BG5" s="18" t="s">
        <v>87</v>
      </c>
      <c r="BH5" s="18" t="s">
        <v>88</v>
      </c>
      <c r="BI5" s="18" t="s">
        <v>89</v>
      </c>
      <c r="BJ5" s="18" t="s">
        <v>90</v>
      </c>
      <c r="BK5" s="18" t="s">
        <v>91</v>
      </c>
      <c r="BL5" s="18" t="s">
        <v>92</v>
      </c>
      <c r="BM5" s="18" t="s">
        <v>93</v>
      </c>
      <c r="BN5" s="18" t="s">
        <v>94</v>
      </c>
      <c r="BO5" s="18" t="s">
        <v>95</v>
      </c>
      <c r="BP5" s="18" t="s">
        <v>96</v>
      </c>
      <c r="BQ5" s="18" t="s">
        <v>86</v>
      </c>
      <c r="BR5" s="18" t="s">
        <v>87</v>
      </c>
      <c r="BS5" s="18" t="s">
        <v>88</v>
      </c>
      <c r="BT5" s="18" t="s">
        <v>89</v>
      </c>
      <c r="BU5" s="18" t="s">
        <v>90</v>
      </c>
      <c r="BV5" s="18" t="s">
        <v>91</v>
      </c>
      <c r="BW5" s="18" t="s">
        <v>92</v>
      </c>
      <c r="BX5" s="18" t="s">
        <v>93</v>
      </c>
      <c r="BY5" s="18" t="s">
        <v>94</v>
      </c>
      <c r="BZ5" s="18" t="s">
        <v>95</v>
      </c>
      <c r="CA5" s="18" t="s">
        <v>96</v>
      </c>
      <c r="CB5" s="18" t="s">
        <v>86</v>
      </c>
      <c r="CC5" s="18" t="s">
        <v>87</v>
      </c>
      <c r="CD5" s="18" t="s">
        <v>88</v>
      </c>
      <c r="CE5" s="18" t="s">
        <v>89</v>
      </c>
      <c r="CF5" s="18" t="s">
        <v>90</v>
      </c>
      <c r="CG5" s="18" t="s">
        <v>91</v>
      </c>
      <c r="CH5" s="18" t="s">
        <v>92</v>
      </c>
      <c r="CI5" s="18" t="s">
        <v>93</v>
      </c>
      <c r="CJ5" s="18" t="s">
        <v>94</v>
      </c>
      <c r="CK5" s="18" t="s">
        <v>95</v>
      </c>
      <c r="CL5" s="18" t="s">
        <v>96</v>
      </c>
      <c r="CM5" s="18" t="s">
        <v>86</v>
      </c>
      <c r="CN5" s="18" t="s">
        <v>87</v>
      </c>
      <c r="CO5" s="18" t="s">
        <v>88</v>
      </c>
      <c r="CP5" s="18" t="s">
        <v>89</v>
      </c>
      <c r="CQ5" s="18" t="s">
        <v>90</v>
      </c>
      <c r="CR5" s="18" t="s">
        <v>91</v>
      </c>
      <c r="CS5" s="18" t="s">
        <v>92</v>
      </c>
      <c r="CT5" s="18" t="s">
        <v>93</v>
      </c>
      <c r="CU5" s="18" t="s">
        <v>94</v>
      </c>
      <c r="CV5" s="18" t="s">
        <v>95</v>
      </c>
      <c r="CW5" s="18" t="s">
        <v>96</v>
      </c>
      <c r="CX5" s="18" t="s">
        <v>86</v>
      </c>
      <c r="CY5" s="18" t="s">
        <v>87</v>
      </c>
      <c r="CZ5" s="18" t="s">
        <v>88</v>
      </c>
      <c r="DA5" s="18" t="s">
        <v>89</v>
      </c>
      <c r="DB5" s="18" t="s">
        <v>90</v>
      </c>
      <c r="DC5" s="18" t="s">
        <v>91</v>
      </c>
      <c r="DD5" s="18" t="s">
        <v>92</v>
      </c>
      <c r="DE5" s="18" t="s">
        <v>93</v>
      </c>
      <c r="DF5" s="18" t="s">
        <v>94</v>
      </c>
      <c r="DG5" s="18" t="s">
        <v>95</v>
      </c>
      <c r="DH5" s="18" t="s">
        <v>96</v>
      </c>
      <c r="DI5" s="18" t="s">
        <v>86</v>
      </c>
      <c r="DJ5" s="18" t="s">
        <v>87</v>
      </c>
      <c r="DK5" s="18" t="s">
        <v>88</v>
      </c>
      <c r="DL5" s="18" t="s">
        <v>89</v>
      </c>
      <c r="DM5" s="18" t="s">
        <v>90</v>
      </c>
      <c r="DN5" s="18" t="s">
        <v>91</v>
      </c>
      <c r="DO5" s="18" t="s">
        <v>92</v>
      </c>
      <c r="DP5" s="18" t="s">
        <v>93</v>
      </c>
      <c r="DQ5" s="18" t="s">
        <v>94</v>
      </c>
      <c r="DR5" s="18" t="s">
        <v>95</v>
      </c>
      <c r="DS5" s="18" t="s">
        <v>96</v>
      </c>
      <c r="DT5" s="18" t="s">
        <v>86</v>
      </c>
      <c r="DU5" s="18" t="s">
        <v>87</v>
      </c>
      <c r="DV5" s="18" t="s">
        <v>88</v>
      </c>
      <c r="DW5" s="18" t="s">
        <v>89</v>
      </c>
      <c r="DX5" s="18" t="s">
        <v>90</v>
      </c>
      <c r="DY5" s="18" t="s">
        <v>91</v>
      </c>
      <c r="DZ5" s="18" t="s">
        <v>92</v>
      </c>
      <c r="EA5" s="18" t="s">
        <v>93</v>
      </c>
      <c r="EB5" s="18" t="s">
        <v>94</v>
      </c>
      <c r="EC5" s="18" t="s">
        <v>95</v>
      </c>
      <c r="ED5" s="18" t="s">
        <v>96</v>
      </c>
      <c r="EE5" s="18" t="s">
        <v>86</v>
      </c>
      <c r="EF5" s="18" t="s">
        <v>87</v>
      </c>
      <c r="EG5" s="18" t="s">
        <v>88</v>
      </c>
      <c r="EH5" s="18" t="s">
        <v>89</v>
      </c>
      <c r="EI5" s="18" t="s">
        <v>90</v>
      </c>
      <c r="EJ5" s="18" t="s">
        <v>91</v>
      </c>
      <c r="EK5" s="18" t="s">
        <v>92</v>
      </c>
      <c r="EL5" s="18" t="s">
        <v>93</v>
      </c>
      <c r="EM5" s="18" t="s">
        <v>94</v>
      </c>
      <c r="EN5" s="18" t="s">
        <v>95</v>
      </c>
      <c r="EO5" s="18" t="s">
        <v>96</v>
      </c>
    </row>
    <row r="6" spans="1:145" s="22" customFormat="1" x14ac:dyDescent="0.2">
      <c r="A6" s="14" t="s">
        <v>97</v>
      </c>
      <c r="B6" s="19">
        <f>B7</f>
        <v>2022</v>
      </c>
      <c r="C6" s="19">
        <f t="shared" ref="C6:X6" si="3">C7</f>
        <v>104256</v>
      </c>
      <c r="D6" s="19">
        <f t="shared" si="3"/>
        <v>47</v>
      </c>
      <c r="E6" s="19">
        <f t="shared" si="3"/>
        <v>18</v>
      </c>
      <c r="F6" s="19">
        <f t="shared" si="3"/>
        <v>0</v>
      </c>
      <c r="G6" s="19">
        <f t="shared" si="3"/>
        <v>0</v>
      </c>
      <c r="H6" s="19" t="str">
        <f t="shared" si="3"/>
        <v>群馬県　嬬恋村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特定地域生活排水処理</v>
      </c>
      <c r="L6" s="19" t="str">
        <f t="shared" si="3"/>
        <v>K2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8.93</v>
      </c>
      <c r="Q6" s="20">
        <f t="shared" si="3"/>
        <v>100</v>
      </c>
      <c r="R6" s="20">
        <f t="shared" si="3"/>
        <v>4403</v>
      </c>
      <c r="S6" s="20">
        <f t="shared" si="3"/>
        <v>9174</v>
      </c>
      <c r="T6" s="20">
        <f t="shared" si="3"/>
        <v>337.58</v>
      </c>
      <c r="U6" s="20">
        <f t="shared" si="3"/>
        <v>27.18</v>
      </c>
      <c r="V6" s="20">
        <f t="shared" si="3"/>
        <v>815</v>
      </c>
      <c r="W6" s="20">
        <f t="shared" si="3"/>
        <v>0.15</v>
      </c>
      <c r="X6" s="20">
        <f t="shared" si="3"/>
        <v>5433.33</v>
      </c>
      <c r="Y6" s="21">
        <f>IF(Y7="",NA(),Y7)</f>
        <v>102.29</v>
      </c>
      <c r="Z6" s="21">
        <f t="shared" ref="Z6:AH6" si="4">IF(Z7="",NA(),Z7)</f>
        <v>109.47</v>
      </c>
      <c r="AA6" s="21">
        <f t="shared" si="4"/>
        <v>102.21</v>
      </c>
      <c r="AB6" s="21">
        <f t="shared" si="4"/>
        <v>104.16</v>
      </c>
      <c r="AC6" s="21">
        <f t="shared" si="4"/>
        <v>103.26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0">
        <f>IF(BF7="",NA(),BF7)</f>
        <v>0</v>
      </c>
      <c r="BG6" s="20">
        <f t="shared" ref="BG6:BO6" si="7">IF(BG7="",NA(),BG7)</f>
        <v>0</v>
      </c>
      <c r="BH6" s="20">
        <f t="shared" si="7"/>
        <v>0</v>
      </c>
      <c r="BI6" s="20">
        <f t="shared" si="7"/>
        <v>0</v>
      </c>
      <c r="BJ6" s="20">
        <f t="shared" si="7"/>
        <v>0</v>
      </c>
      <c r="BK6" s="21">
        <f t="shared" si="7"/>
        <v>386.46</v>
      </c>
      <c r="BL6" s="21">
        <f t="shared" si="7"/>
        <v>270.57</v>
      </c>
      <c r="BM6" s="21">
        <f t="shared" si="7"/>
        <v>294.27</v>
      </c>
      <c r="BN6" s="21">
        <f t="shared" si="7"/>
        <v>294.08999999999997</v>
      </c>
      <c r="BO6" s="21">
        <f t="shared" si="7"/>
        <v>294.08999999999997</v>
      </c>
      <c r="BP6" s="20" t="str">
        <f>IF(BP7="","",IF(BP7="-","【-】","【"&amp;SUBSTITUTE(TEXT(BP7,"#,##0.00"),"-","△")&amp;"】"))</f>
        <v>【307.39】</v>
      </c>
      <c r="BQ6" s="21">
        <f>IF(BQ7="",NA(),BQ7)</f>
        <v>89.78</v>
      </c>
      <c r="BR6" s="21">
        <f t="shared" ref="BR6:BZ6" si="8">IF(BR7="",NA(),BR7)</f>
        <v>81.56</v>
      </c>
      <c r="BS6" s="21">
        <f t="shared" si="8"/>
        <v>96.44</v>
      </c>
      <c r="BT6" s="21">
        <f t="shared" si="8"/>
        <v>76.540000000000006</v>
      </c>
      <c r="BU6" s="21">
        <f t="shared" si="8"/>
        <v>77.010000000000005</v>
      </c>
      <c r="BV6" s="21">
        <f t="shared" si="8"/>
        <v>55.85</v>
      </c>
      <c r="BW6" s="21">
        <f t="shared" si="8"/>
        <v>62.5</v>
      </c>
      <c r="BX6" s="21">
        <f t="shared" si="8"/>
        <v>60.59</v>
      </c>
      <c r="BY6" s="21">
        <f t="shared" si="8"/>
        <v>60</v>
      </c>
      <c r="BZ6" s="21">
        <f t="shared" si="8"/>
        <v>59.01</v>
      </c>
      <c r="CA6" s="20" t="str">
        <f>IF(CA7="","",IF(CA7="-","【-】","【"&amp;SUBSTITUTE(TEXT(CA7,"#,##0.00"),"-","△")&amp;"】"))</f>
        <v>【57.03】</v>
      </c>
      <c r="CB6" s="21">
        <f>IF(CB7="",NA(),CB7)</f>
        <v>209.82</v>
      </c>
      <c r="CC6" s="21">
        <f t="shared" ref="CC6:CK6" si="9">IF(CC7="",NA(),CC7)</f>
        <v>232.25</v>
      </c>
      <c r="CD6" s="21">
        <f t="shared" si="9"/>
        <v>190.9</v>
      </c>
      <c r="CE6" s="21">
        <f t="shared" si="9"/>
        <v>246.41</v>
      </c>
      <c r="CF6" s="21">
        <f t="shared" si="9"/>
        <v>245.41</v>
      </c>
      <c r="CG6" s="21">
        <f t="shared" si="9"/>
        <v>287.91000000000003</v>
      </c>
      <c r="CH6" s="21">
        <f t="shared" si="9"/>
        <v>269.33</v>
      </c>
      <c r="CI6" s="21">
        <f t="shared" si="9"/>
        <v>280.23</v>
      </c>
      <c r="CJ6" s="21">
        <f t="shared" si="9"/>
        <v>282.70999999999998</v>
      </c>
      <c r="CK6" s="21">
        <f t="shared" si="9"/>
        <v>291.82</v>
      </c>
      <c r="CL6" s="20" t="str">
        <f>IF(CL7="","",IF(CL7="-","【-】","【"&amp;SUBSTITUTE(TEXT(CL7,"#,##0.00"),"-","△")&amp;"】"))</f>
        <v>【294.83】</v>
      </c>
      <c r="CM6" s="21">
        <f>IF(CM7="",NA(),CM7)</f>
        <v>59.71</v>
      </c>
      <c r="CN6" s="21">
        <f t="shared" ref="CN6:CV6" si="10">IF(CN7="",NA(),CN7)</f>
        <v>60.59</v>
      </c>
      <c r="CO6" s="21">
        <f t="shared" si="10"/>
        <v>60.59</v>
      </c>
      <c r="CP6" s="21">
        <f t="shared" si="10"/>
        <v>66.180000000000007</v>
      </c>
      <c r="CQ6" s="21">
        <f t="shared" si="10"/>
        <v>67.06</v>
      </c>
      <c r="CR6" s="21">
        <f t="shared" si="10"/>
        <v>54.93</v>
      </c>
      <c r="CS6" s="21">
        <f t="shared" si="10"/>
        <v>59.64</v>
      </c>
      <c r="CT6" s="21">
        <f t="shared" si="10"/>
        <v>58.19</v>
      </c>
      <c r="CU6" s="21">
        <f t="shared" si="10"/>
        <v>56.52</v>
      </c>
      <c r="CV6" s="21">
        <f t="shared" si="10"/>
        <v>88.45</v>
      </c>
      <c r="CW6" s="20" t="str">
        <f>IF(CW7="","",IF(CW7="-","【-】","【"&amp;SUBSTITUTE(TEXT(CW7,"#,##0.00"),"-","△")&amp;"】"))</f>
        <v>【84.27】</v>
      </c>
      <c r="CX6" s="21">
        <f>IF(CX7="",NA(),CX7)</f>
        <v>100</v>
      </c>
      <c r="CY6" s="21">
        <f t="shared" ref="CY6:DG6" si="11">IF(CY7="",NA(),CY7)</f>
        <v>100</v>
      </c>
      <c r="CZ6" s="21">
        <f t="shared" si="11"/>
        <v>100</v>
      </c>
      <c r="DA6" s="21">
        <f t="shared" si="11"/>
        <v>100</v>
      </c>
      <c r="DB6" s="21">
        <f t="shared" si="11"/>
        <v>100</v>
      </c>
      <c r="DC6" s="21">
        <f t="shared" si="11"/>
        <v>65.569999999999993</v>
      </c>
      <c r="DD6" s="21">
        <f t="shared" si="11"/>
        <v>90.63</v>
      </c>
      <c r="DE6" s="21">
        <f t="shared" si="11"/>
        <v>87.8</v>
      </c>
      <c r="DF6" s="21">
        <f t="shared" si="11"/>
        <v>88.43</v>
      </c>
      <c r="DG6" s="21">
        <f t="shared" si="11"/>
        <v>90.34</v>
      </c>
      <c r="DH6" s="20" t="str">
        <f>IF(DH7="","",IF(DH7="-","【-】","【"&amp;SUBSTITUTE(TEXT(DH7,"#,##0.00"),"-","△")&amp;"】"))</f>
        <v>【86.02】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1" t="str">
        <f>IF(EE7="",NA(),EE7)</f>
        <v>-</v>
      </c>
      <c r="EF6" s="21" t="str">
        <f t="shared" ref="EF6:EN6" si="14">IF(EF7="",NA(),EF7)</f>
        <v>-</v>
      </c>
      <c r="EG6" s="21" t="str">
        <f t="shared" si="14"/>
        <v>-</v>
      </c>
      <c r="EH6" s="21" t="str">
        <f t="shared" si="14"/>
        <v>-</v>
      </c>
      <c r="EI6" s="21" t="str">
        <f t="shared" si="14"/>
        <v>-</v>
      </c>
      <c r="EJ6" s="21" t="str">
        <f t="shared" si="14"/>
        <v>-</v>
      </c>
      <c r="EK6" s="21" t="str">
        <f t="shared" si="14"/>
        <v>-</v>
      </c>
      <c r="EL6" s="21" t="str">
        <f t="shared" si="14"/>
        <v>-</v>
      </c>
      <c r="EM6" s="21" t="str">
        <f t="shared" si="14"/>
        <v>-</v>
      </c>
      <c r="EN6" s="21" t="str">
        <f t="shared" si="14"/>
        <v>-</v>
      </c>
      <c r="EO6" s="20" t="str">
        <f>IF(EO7="","",IF(EO7="-","【-】","【"&amp;SUBSTITUTE(TEXT(EO7,"#,##0.00"),"-","△")&amp;"】"))</f>
        <v>【-】</v>
      </c>
    </row>
    <row r="7" spans="1:145" s="22" customFormat="1" x14ac:dyDescent="0.2">
      <c r="A7" s="14"/>
      <c r="B7" s="23">
        <v>2022</v>
      </c>
      <c r="C7" s="23">
        <v>104256</v>
      </c>
      <c r="D7" s="23">
        <v>47</v>
      </c>
      <c r="E7" s="23">
        <v>18</v>
      </c>
      <c r="F7" s="23">
        <v>0</v>
      </c>
      <c r="G7" s="23">
        <v>0</v>
      </c>
      <c r="H7" s="23" t="s">
        <v>98</v>
      </c>
      <c r="I7" s="23" t="s">
        <v>99</v>
      </c>
      <c r="J7" s="23" t="s">
        <v>100</v>
      </c>
      <c r="K7" s="23" t="s">
        <v>101</v>
      </c>
      <c r="L7" s="23" t="s">
        <v>102</v>
      </c>
      <c r="M7" s="23" t="s">
        <v>103</v>
      </c>
      <c r="N7" s="24" t="s">
        <v>104</v>
      </c>
      <c r="O7" s="24" t="s">
        <v>105</v>
      </c>
      <c r="P7" s="24">
        <v>8.93</v>
      </c>
      <c r="Q7" s="24">
        <v>100</v>
      </c>
      <c r="R7" s="24">
        <v>4403</v>
      </c>
      <c r="S7" s="24">
        <v>9174</v>
      </c>
      <c r="T7" s="24">
        <v>337.58</v>
      </c>
      <c r="U7" s="24">
        <v>27.18</v>
      </c>
      <c r="V7" s="24">
        <v>815</v>
      </c>
      <c r="W7" s="24">
        <v>0.15</v>
      </c>
      <c r="X7" s="24">
        <v>5433.33</v>
      </c>
      <c r="Y7" s="24">
        <v>102.29</v>
      </c>
      <c r="Z7" s="24">
        <v>109.47</v>
      </c>
      <c r="AA7" s="24">
        <v>102.21</v>
      </c>
      <c r="AB7" s="24">
        <v>104.16</v>
      </c>
      <c r="AC7" s="24">
        <v>103.26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0</v>
      </c>
      <c r="BG7" s="24">
        <v>0</v>
      </c>
      <c r="BH7" s="24">
        <v>0</v>
      </c>
      <c r="BI7" s="24">
        <v>0</v>
      </c>
      <c r="BJ7" s="24">
        <v>0</v>
      </c>
      <c r="BK7" s="24">
        <v>386.46</v>
      </c>
      <c r="BL7" s="24">
        <v>270.57</v>
      </c>
      <c r="BM7" s="24">
        <v>294.27</v>
      </c>
      <c r="BN7" s="24">
        <v>294.08999999999997</v>
      </c>
      <c r="BO7" s="24">
        <v>294.08999999999997</v>
      </c>
      <c r="BP7" s="24">
        <v>307.39</v>
      </c>
      <c r="BQ7" s="24">
        <v>89.78</v>
      </c>
      <c r="BR7" s="24">
        <v>81.56</v>
      </c>
      <c r="BS7" s="24">
        <v>96.44</v>
      </c>
      <c r="BT7" s="24">
        <v>76.540000000000006</v>
      </c>
      <c r="BU7" s="24">
        <v>77.010000000000005</v>
      </c>
      <c r="BV7" s="24">
        <v>55.85</v>
      </c>
      <c r="BW7" s="24">
        <v>62.5</v>
      </c>
      <c r="BX7" s="24">
        <v>60.59</v>
      </c>
      <c r="BY7" s="24">
        <v>60</v>
      </c>
      <c r="BZ7" s="24">
        <v>59.01</v>
      </c>
      <c r="CA7" s="24">
        <v>57.03</v>
      </c>
      <c r="CB7" s="24">
        <v>209.82</v>
      </c>
      <c r="CC7" s="24">
        <v>232.25</v>
      </c>
      <c r="CD7" s="24">
        <v>190.9</v>
      </c>
      <c r="CE7" s="24">
        <v>246.41</v>
      </c>
      <c r="CF7" s="24">
        <v>245.41</v>
      </c>
      <c r="CG7" s="24">
        <v>287.91000000000003</v>
      </c>
      <c r="CH7" s="24">
        <v>269.33</v>
      </c>
      <c r="CI7" s="24">
        <v>280.23</v>
      </c>
      <c r="CJ7" s="24">
        <v>282.70999999999998</v>
      </c>
      <c r="CK7" s="24">
        <v>291.82</v>
      </c>
      <c r="CL7" s="24">
        <v>294.83</v>
      </c>
      <c r="CM7" s="24">
        <v>59.71</v>
      </c>
      <c r="CN7" s="24">
        <v>60.59</v>
      </c>
      <c r="CO7" s="24">
        <v>60.59</v>
      </c>
      <c r="CP7" s="24">
        <v>66.180000000000007</v>
      </c>
      <c r="CQ7" s="24">
        <v>67.06</v>
      </c>
      <c r="CR7" s="24">
        <v>54.93</v>
      </c>
      <c r="CS7" s="24">
        <v>59.64</v>
      </c>
      <c r="CT7" s="24">
        <v>58.19</v>
      </c>
      <c r="CU7" s="24">
        <v>56.52</v>
      </c>
      <c r="CV7" s="24">
        <v>88.45</v>
      </c>
      <c r="CW7" s="24">
        <v>84.27</v>
      </c>
      <c r="CX7" s="24">
        <v>100</v>
      </c>
      <c r="CY7" s="24">
        <v>100</v>
      </c>
      <c r="CZ7" s="24">
        <v>100</v>
      </c>
      <c r="DA7" s="24">
        <v>100</v>
      </c>
      <c r="DB7" s="24">
        <v>100</v>
      </c>
      <c r="DC7" s="24">
        <v>65.569999999999993</v>
      </c>
      <c r="DD7" s="24">
        <v>90.63</v>
      </c>
      <c r="DE7" s="24">
        <v>87.8</v>
      </c>
      <c r="DF7" s="24">
        <v>88.43</v>
      </c>
      <c r="DG7" s="24">
        <v>90.34</v>
      </c>
      <c r="DH7" s="24">
        <v>86.02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 t="s">
        <v>104</v>
      </c>
      <c r="EF7" s="24" t="s">
        <v>104</v>
      </c>
      <c r="EG7" s="24" t="s">
        <v>104</v>
      </c>
      <c r="EH7" s="24" t="s">
        <v>104</v>
      </c>
      <c r="EI7" s="24" t="s">
        <v>104</v>
      </c>
      <c r="EJ7" s="24" t="s">
        <v>104</v>
      </c>
      <c r="EK7" s="24" t="s">
        <v>104</v>
      </c>
      <c r="EL7" s="24" t="s">
        <v>104</v>
      </c>
      <c r="EM7" s="24" t="s">
        <v>104</v>
      </c>
      <c r="EN7" s="24" t="s">
        <v>104</v>
      </c>
      <c r="EO7" s="24" t="s">
        <v>104</v>
      </c>
    </row>
    <row r="8" spans="1:145" x14ac:dyDescent="0.2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2">
      <c r="A9" s="26"/>
      <c r="B9" s="26" t="s">
        <v>106</v>
      </c>
      <c r="C9" s="26" t="s">
        <v>107</v>
      </c>
      <c r="D9" s="26" t="s">
        <v>108</v>
      </c>
      <c r="E9" s="26" t="s">
        <v>109</v>
      </c>
      <c r="F9" s="26" t="s">
        <v>110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2">
      <c r="A10" s="26" t="s">
        <v>48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5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2">
      <c r="B12">
        <v>1</v>
      </c>
      <c r="C12">
        <v>1</v>
      </c>
      <c r="D12">
        <v>2</v>
      </c>
      <c r="E12">
        <v>3</v>
      </c>
      <c r="F12">
        <v>4</v>
      </c>
      <c r="G12" t="s">
        <v>112</v>
      </c>
    </row>
    <row r="13" spans="1:145" x14ac:dyDescent="0.2">
      <c r="B13" t="s">
        <v>113</v>
      </c>
      <c r="C13" t="s">
        <v>114</v>
      </c>
      <c r="D13" t="s">
        <v>114</v>
      </c>
      <c r="E13" t="s">
        <v>115</v>
      </c>
      <c r="F13" t="s">
        <v>116</v>
      </c>
      <c r="G13" t="s">
        <v>117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cp:keywords/>
  <dc:description/>
  <dcterms:created xsi:type="dcterms:W3CDTF">2023-12-12T02:59:53Z</dcterms:created>
  <dcterms:modified xsi:type="dcterms:W3CDTF">2024-02-19T04:20:37Z</dcterms:modified>
  <cp:category/>
</cp:coreProperties>
</file>