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xr:revisionPtr revIDLastSave="0" documentId="13_ncr:1_{B6AD2CBC-4389-41DC-8BF7-4707DEDE1FA6}" xr6:coauthVersionLast="36" xr6:coauthVersionMax="36" xr10:uidLastSave="{00000000-0000-0000-0000-000000000000}"/>
  <bookViews>
    <workbookView xWindow="32770" yWindow="32770" windowWidth="21570" windowHeight="7590" xr2:uid="{00000000-000D-0000-FFFF-FFFF00000000}"/>
  </bookViews>
  <sheets>
    <sheet name="男子入力用" sheetId="1" r:id="rId1"/>
    <sheet name="女子入力用" sheetId="4" r:id="rId2"/>
    <sheet name="処理用" sheetId="2" r:id="rId3"/>
    <sheet name="リレー" sheetId="5" r:id="rId4"/>
    <sheet name="テーブル" sheetId="3" r:id="rId5"/>
    <sheet name="Sheet1" sheetId="6" r:id="rId6"/>
  </sheets>
  <definedNames>
    <definedName name="_xlnm.Print_Area" localSheetId="1">女子入力用!$A$1:$H$44</definedName>
    <definedName name="_xlnm.Print_Area" localSheetId="0">男子入力用!$A$1:$H$50</definedName>
  </definedNames>
  <calcPr calcId="191029" concurrentCalc="0"/>
</workbook>
</file>

<file path=xl/calcChain.xml><?xml version="1.0" encoding="utf-8"?>
<calcChain xmlns="http://schemas.openxmlformats.org/spreadsheetml/2006/main">
  <c r="I8" i="5" l="1"/>
  <c r="H8" i="5"/>
  <c r="G8" i="5"/>
  <c r="F8" i="5"/>
  <c r="E8" i="5"/>
  <c r="I6" i="5"/>
  <c r="H6" i="5"/>
  <c r="G6" i="5"/>
  <c r="F6" i="5"/>
  <c r="E6" i="5"/>
  <c r="B8" i="5"/>
  <c r="B6" i="5"/>
  <c r="F30" i="2"/>
  <c r="A8" i="5"/>
  <c r="F2" i="2"/>
  <c r="A6" i="5"/>
  <c r="B25" i="2"/>
  <c r="C25" i="2"/>
  <c r="B26" i="2"/>
  <c r="C26" i="2"/>
  <c r="B27" i="2"/>
  <c r="C27" i="2"/>
  <c r="B28" i="2"/>
  <c r="C28" i="2"/>
  <c r="B29" i="2"/>
  <c r="C29" i="2"/>
  <c r="B47" i="2"/>
  <c r="C47" i="2"/>
  <c r="B48" i="2"/>
  <c r="C48" i="2"/>
  <c r="B49" i="2"/>
  <c r="C49" i="2"/>
  <c r="B50" i="2"/>
  <c r="C50" i="2"/>
  <c r="B51" i="2"/>
  <c r="C51" i="2"/>
  <c r="G29" i="2"/>
  <c r="F29" i="2"/>
  <c r="G28" i="2"/>
  <c r="F28" i="2"/>
  <c r="G27" i="2"/>
  <c r="F27" i="2"/>
  <c r="G26" i="2"/>
  <c r="F26" i="2"/>
  <c r="G25" i="2"/>
  <c r="F25" i="2"/>
  <c r="G51" i="2"/>
  <c r="F51" i="2"/>
  <c r="G50" i="2"/>
  <c r="F50" i="2"/>
  <c r="G49" i="2"/>
  <c r="F49" i="2"/>
  <c r="G48" i="2"/>
  <c r="F48" i="2"/>
  <c r="G47" i="2"/>
  <c r="F47" i="2"/>
  <c r="M51" i="2"/>
  <c r="M50" i="2"/>
  <c r="M49" i="2"/>
  <c r="M48" i="2"/>
  <c r="M47" i="2"/>
  <c r="M29" i="2"/>
  <c r="M28" i="2"/>
  <c r="M27" i="2"/>
  <c r="M26" i="2"/>
  <c r="M25" i="2"/>
  <c r="L4" i="5"/>
  <c r="K4" i="5"/>
  <c r="L2" i="5"/>
  <c r="K2" i="5"/>
  <c r="J4" i="5"/>
  <c r="I4" i="5"/>
  <c r="H4" i="5"/>
  <c r="G4" i="5"/>
  <c r="F4" i="5"/>
  <c r="E4" i="5"/>
  <c r="B4" i="5"/>
  <c r="J2" i="5"/>
  <c r="I2" i="5"/>
  <c r="H2" i="5"/>
  <c r="G2" i="5"/>
  <c r="F2" i="5"/>
  <c r="E2" i="5"/>
  <c r="B2" i="5"/>
  <c r="A4" i="5"/>
  <c r="A2" i="5"/>
  <c r="F31" i="2"/>
  <c r="F32" i="2"/>
  <c r="F33" i="2"/>
  <c r="F34" i="2"/>
  <c r="F35" i="2"/>
  <c r="F36" i="2"/>
  <c r="F37" i="2"/>
  <c r="F38" i="2"/>
  <c r="F39" i="2"/>
  <c r="F40" i="2"/>
  <c r="F41" i="2"/>
  <c r="F42" i="2"/>
  <c r="F43" i="2"/>
  <c r="F44" i="2"/>
  <c r="F45" i="2"/>
  <c r="F46" i="2"/>
  <c r="F3" i="2"/>
  <c r="F4" i="2"/>
  <c r="F5" i="2"/>
  <c r="F6" i="2"/>
  <c r="F7" i="2"/>
  <c r="F8" i="2"/>
  <c r="F9" i="2"/>
  <c r="F10" i="2"/>
  <c r="F11" i="2"/>
  <c r="F12" i="2"/>
  <c r="F13" i="2"/>
  <c r="F14" i="2"/>
  <c r="F15" i="2"/>
  <c r="F16" i="2"/>
  <c r="F17" i="2"/>
  <c r="F18" i="2"/>
  <c r="F19" i="2"/>
  <c r="F20" i="2"/>
  <c r="F21" i="2"/>
  <c r="F22" i="2"/>
  <c r="F23" i="2"/>
  <c r="F24" i="2"/>
  <c r="G39" i="2"/>
  <c r="G40" i="2"/>
  <c r="G41" i="2"/>
  <c r="G42" i="2"/>
  <c r="G43" i="2"/>
  <c r="G44" i="2"/>
  <c r="G45" i="2"/>
  <c r="G46" i="2"/>
  <c r="B39" i="2"/>
  <c r="C39" i="2"/>
  <c r="B40" i="2"/>
  <c r="C40" i="2"/>
  <c r="B41" i="2"/>
  <c r="C41" i="2"/>
  <c r="B42" i="2"/>
  <c r="C42" i="2"/>
  <c r="B43" i="2"/>
  <c r="C43" i="2"/>
  <c r="B44" i="2"/>
  <c r="C44" i="2"/>
  <c r="B45" i="2"/>
  <c r="C45" i="2"/>
  <c r="B46" i="2"/>
  <c r="C46" i="2"/>
  <c r="B31" i="2"/>
  <c r="C31" i="2"/>
  <c r="B32" i="2"/>
  <c r="C32" i="2"/>
  <c r="B33" i="2"/>
  <c r="C33" i="2"/>
  <c r="B34" i="2"/>
  <c r="C34" i="2"/>
  <c r="B35" i="2"/>
  <c r="C35" i="2"/>
  <c r="B36" i="2"/>
  <c r="C36" i="2"/>
  <c r="B37" i="2"/>
  <c r="C37" i="2"/>
  <c r="B38" i="2"/>
  <c r="C38" i="2"/>
  <c r="C30" i="2"/>
  <c r="B30" i="2"/>
  <c r="G31" i="2"/>
  <c r="G32" i="2"/>
  <c r="G33" i="2"/>
  <c r="G34" i="2"/>
  <c r="G35" i="2"/>
  <c r="G36" i="2"/>
  <c r="G37" i="2"/>
  <c r="G38" i="2"/>
  <c r="G30" i="2"/>
  <c r="M38" i="2"/>
  <c r="J38" i="2"/>
  <c r="M37" i="2"/>
  <c r="J37" i="2"/>
  <c r="H37" i="2"/>
  <c r="M36" i="2"/>
  <c r="J36" i="2"/>
  <c r="H36" i="2"/>
  <c r="M35" i="2"/>
  <c r="J35" i="2"/>
  <c r="H35" i="2"/>
  <c r="M34" i="2"/>
  <c r="J34" i="2"/>
  <c r="M33" i="2"/>
  <c r="J33" i="2"/>
  <c r="H33" i="2"/>
  <c r="M32" i="2"/>
  <c r="J32" i="2"/>
  <c r="H32" i="2"/>
  <c r="M31" i="2"/>
  <c r="J31" i="2"/>
  <c r="H31" i="2"/>
  <c r="M30" i="2"/>
  <c r="J30" i="2"/>
  <c r="H38" i="2"/>
  <c r="H34" i="2"/>
  <c r="H30" i="2"/>
  <c r="M39" i="2"/>
  <c r="M40" i="2"/>
  <c r="M41" i="2"/>
  <c r="M42" i="2"/>
  <c r="M43" i="2"/>
  <c r="M44" i="2"/>
  <c r="M45" i="2"/>
  <c r="M46" i="2"/>
  <c r="C3" i="2"/>
  <c r="C4" i="2"/>
  <c r="C5" i="2"/>
  <c r="C6" i="2"/>
  <c r="C7" i="2"/>
  <c r="C8" i="2"/>
  <c r="C9" i="2"/>
  <c r="C10" i="2"/>
  <c r="C11" i="2"/>
  <c r="C12" i="2"/>
  <c r="C13" i="2"/>
  <c r="C14" i="2"/>
  <c r="C15" i="2"/>
  <c r="C16" i="2"/>
  <c r="C17" i="2"/>
  <c r="C18" i="2"/>
  <c r="C19" i="2"/>
  <c r="C20" i="2"/>
  <c r="C21" i="2"/>
  <c r="C22" i="2"/>
  <c r="C23" i="2"/>
  <c r="C24" i="2"/>
  <c r="C2" i="2"/>
  <c r="B3" i="2"/>
  <c r="B4" i="2"/>
  <c r="B5" i="2"/>
  <c r="B6" i="2"/>
  <c r="B7" i="2"/>
  <c r="B8" i="2"/>
  <c r="B9" i="2"/>
  <c r="B10" i="2"/>
  <c r="B11" i="2"/>
  <c r="B12" i="2"/>
  <c r="B13" i="2"/>
  <c r="B14" i="2"/>
  <c r="B15" i="2"/>
  <c r="B16" i="2"/>
  <c r="B17" i="2"/>
  <c r="B18" i="2"/>
  <c r="B19" i="2"/>
  <c r="B20" i="2"/>
  <c r="B21" i="2"/>
  <c r="B22" i="2"/>
  <c r="B23" i="2"/>
  <c r="B24" i="2"/>
  <c r="B2" i="2"/>
  <c r="G3" i="2"/>
  <c r="G4" i="2"/>
  <c r="G5" i="2"/>
  <c r="G6" i="2"/>
  <c r="G7" i="2"/>
  <c r="G8" i="2"/>
  <c r="G9" i="2"/>
  <c r="G10" i="2"/>
  <c r="G11" i="2"/>
  <c r="G12" i="2"/>
  <c r="G13" i="2"/>
  <c r="G14" i="2"/>
  <c r="G15" i="2"/>
  <c r="G16" i="2"/>
  <c r="G17" i="2"/>
  <c r="G18" i="2"/>
  <c r="G19" i="2"/>
  <c r="G20" i="2"/>
  <c r="G21" i="2"/>
  <c r="G22" i="2"/>
  <c r="G23" i="2"/>
  <c r="G24" i="2"/>
  <c r="G2" i="2"/>
  <c r="M3" i="2"/>
  <c r="M4" i="2"/>
  <c r="M5" i="2"/>
  <c r="J5" i="2"/>
  <c r="H5" i="2"/>
  <c r="M6" i="2"/>
  <c r="M7" i="2"/>
  <c r="M8" i="2"/>
  <c r="M9" i="2"/>
  <c r="J9" i="2"/>
  <c r="H9" i="2"/>
  <c r="M10" i="2"/>
  <c r="M11" i="2"/>
  <c r="M12" i="2"/>
  <c r="M13" i="2"/>
  <c r="J13" i="2"/>
  <c r="H13" i="2"/>
  <c r="M14" i="2"/>
  <c r="M15" i="2"/>
  <c r="M16" i="2"/>
  <c r="M17" i="2"/>
  <c r="M18" i="2"/>
  <c r="M19" i="2"/>
  <c r="M20" i="2"/>
  <c r="M21" i="2"/>
  <c r="M22" i="2"/>
  <c r="M23" i="2"/>
  <c r="M24" i="2"/>
  <c r="M2" i="2"/>
  <c r="J2" i="2"/>
  <c r="H2" i="2"/>
  <c r="J3" i="2"/>
  <c r="H3" i="2"/>
  <c r="J4" i="2"/>
  <c r="H4" i="2"/>
  <c r="J6" i="2"/>
  <c r="H6" i="2"/>
  <c r="J7" i="2"/>
  <c r="H7" i="2"/>
  <c r="J8" i="2"/>
  <c r="H8" i="2"/>
  <c r="J10" i="2"/>
  <c r="H10" i="2"/>
  <c r="J11" i="2"/>
  <c r="H11" i="2"/>
  <c r="J12" i="2"/>
  <c r="H12" i="2"/>
  <c r="J14" i="2"/>
  <c r="H14" i="2"/>
  <c r="J15" i="2"/>
  <c r="H15" i="2"/>
  <c r="J16" i="2"/>
  <c r="H16" i="2"/>
</calcChain>
</file>

<file path=xl/sharedStrings.xml><?xml version="1.0" encoding="utf-8"?>
<sst xmlns="http://schemas.openxmlformats.org/spreadsheetml/2006/main" count="390" uniqueCount="138">
  <si>
    <t>所属</t>
    <rPh sb="0" eb="2">
      <t>ショゾク</t>
    </rPh>
    <phoneticPr fontId="1"/>
  </si>
  <si>
    <t>種目</t>
    <rPh sb="0" eb="2">
      <t>シュモク</t>
    </rPh>
    <phoneticPr fontId="1"/>
  </si>
  <si>
    <t>30･40共通</t>
    <rPh sb="5" eb="7">
      <t>キョウツウ</t>
    </rPh>
    <phoneticPr fontId="1"/>
  </si>
  <si>
    <t>30歳代</t>
    <rPh sb="2" eb="3">
      <t>サイ</t>
    </rPh>
    <rPh sb="3" eb="4">
      <t>ダイ</t>
    </rPh>
    <phoneticPr fontId="1"/>
  </si>
  <si>
    <t>29歳以下</t>
    <rPh sb="2" eb="3">
      <t>サイ</t>
    </rPh>
    <rPh sb="3" eb="5">
      <t>イカ</t>
    </rPh>
    <phoneticPr fontId="1"/>
  </si>
  <si>
    <t>中学生</t>
    <rPh sb="0" eb="2">
      <t>チュウガク</t>
    </rPh>
    <rPh sb="2" eb="3">
      <t>セイ</t>
    </rPh>
    <phoneticPr fontId="1"/>
  </si>
  <si>
    <t>40歳代</t>
    <rPh sb="2" eb="4">
      <t>サイダイ</t>
    </rPh>
    <phoneticPr fontId="1"/>
  </si>
  <si>
    <t>50歳以上</t>
    <rPh sb="2" eb="3">
      <t>サイ</t>
    </rPh>
    <rPh sb="3" eb="5">
      <t>イジョウ</t>
    </rPh>
    <phoneticPr fontId="1"/>
  </si>
  <si>
    <t>002</t>
    <phoneticPr fontId="1"/>
  </si>
  <si>
    <t>008</t>
    <phoneticPr fontId="1"/>
  </si>
  <si>
    <t>073</t>
    <phoneticPr fontId="1"/>
  </si>
  <si>
    <t>003</t>
    <phoneticPr fontId="1"/>
  </si>
  <si>
    <t>008</t>
    <phoneticPr fontId="1"/>
  </si>
  <si>
    <t>071</t>
    <phoneticPr fontId="1"/>
  </si>
  <si>
    <t>082</t>
    <phoneticPr fontId="1"/>
  </si>
  <si>
    <t>002</t>
    <phoneticPr fontId="1"/>
  </si>
  <si>
    <t>008</t>
    <phoneticPr fontId="1"/>
  </si>
  <si>
    <t>073</t>
    <phoneticPr fontId="1"/>
  </si>
  <si>
    <t>082</t>
    <phoneticPr fontId="1"/>
  </si>
  <si>
    <t>002</t>
    <phoneticPr fontId="1"/>
  </si>
  <si>
    <t>008</t>
    <phoneticPr fontId="1"/>
  </si>
  <si>
    <t>008</t>
    <phoneticPr fontId="1"/>
  </si>
  <si>
    <t>082</t>
    <phoneticPr fontId="1"/>
  </si>
  <si>
    <t>氏名</t>
    <rPh sb="0" eb="2">
      <t>シメイ</t>
    </rPh>
    <phoneticPr fontId="1"/>
  </si>
  <si>
    <t>陸上競技参加申込書一覧表</t>
    <rPh sb="0" eb="2">
      <t>リクジョウ</t>
    </rPh>
    <rPh sb="2" eb="4">
      <t>キョウギ</t>
    </rPh>
    <rPh sb="4" eb="6">
      <t>サンカ</t>
    </rPh>
    <rPh sb="6" eb="9">
      <t>モウシコミショ</t>
    </rPh>
    <rPh sb="9" eb="11">
      <t>イチラン</t>
    </rPh>
    <rPh sb="11" eb="12">
      <t>ヒョウ</t>
    </rPh>
    <phoneticPr fontId="1"/>
  </si>
  <si>
    <t>40歳以上</t>
    <rPh sb="2" eb="3">
      <t>サイ</t>
    </rPh>
    <rPh sb="3" eb="5">
      <t>イジョウ</t>
    </rPh>
    <phoneticPr fontId="1"/>
  </si>
  <si>
    <t>男子</t>
    <rPh sb="0" eb="2">
      <t>ダンシ</t>
    </rPh>
    <phoneticPr fontId="1"/>
  </si>
  <si>
    <t>郡市名</t>
    <rPh sb="0" eb="2">
      <t>グンシ</t>
    </rPh>
    <rPh sb="2" eb="3">
      <t>メイ</t>
    </rPh>
    <phoneticPr fontId="1"/>
  </si>
  <si>
    <t>連絡先</t>
    <rPh sb="0" eb="2">
      <t>レンラク</t>
    </rPh>
    <rPh sb="2" eb="3">
      <t>サキ</t>
    </rPh>
    <phoneticPr fontId="1"/>
  </si>
  <si>
    <t>申込責任者</t>
    <rPh sb="0" eb="2">
      <t>モウシコミ</t>
    </rPh>
    <rPh sb="2" eb="5">
      <t>セキニンシャ</t>
    </rPh>
    <phoneticPr fontId="1"/>
  </si>
  <si>
    <t>100ｍ</t>
    <phoneticPr fontId="1"/>
  </si>
  <si>
    <t>1500ｍ</t>
    <phoneticPr fontId="1"/>
  </si>
  <si>
    <t>走幅跳</t>
    <rPh sb="0" eb="1">
      <t>ハシ</t>
    </rPh>
    <rPh sb="1" eb="2">
      <t>ハバ</t>
    </rPh>
    <rPh sb="2" eb="3">
      <t>ト</t>
    </rPh>
    <phoneticPr fontId="1"/>
  </si>
  <si>
    <t>200m</t>
    <phoneticPr fontId="1"/>
  </si>
  <si>
    <t>1500m</t>
    <phoneticPr fontId="1"/>
  </si>
  <si>
    <t>走高跳</t>
    <rPh sb="0" eb="1">
      <t>ハシ</t>
    </rPh>
    <rPh sb="1" eb="3">
      <t>タカトビ</t>
    </rPh>
    <phoneticPr fontId="1"/>
  </si>
  <si>
    <t>砲丸投</t>
    <rPh sb="0" eb="3">
      <t>ホウガンナ</t>
    </rPh>
    <phoneticPr fontId="1"/>
  </si>
  <si>
    <t>100m</t>
    <phoneticPr fontId="1"/>
  </si>
  <si>
    <t>400mR</t>
    <phoneticPr fontId="1"/>
  </si>
  <si>
    <t>種別</t>
    <rPh sb="0" eb="2">
      <t>シュベツ</t>
    </rPh>
    <phoneticPr fontId="1"/>
  </si>
  <si>
    <t>N1</t>
    <phoneticPr fontId="1"/>
  </si>
  <si>
    <t>N2</t>
    <phoneticPr fontId="1"/>
  </si>
  <si>
    <t>DB</t>
    <phoneticPr fontId="1"/>
  </si>
  <si>
    <t>生年月日</t>
    <rPh sb="0" eb="2">
      <t>セイネン</t>
    </rPh>
    <rPh sb="2" eb="4">
      <t>ガッピ</t>
    </rPh>
    <phoneticPr fontId="1"/>
  </si>
  <si>
    <t>年齢(自動計算)</t>
    <rPh sb="0" eb="2">
      <t>ネンレイ</t>
    </rPh>
    <rPh sb="3" eb="5">
      <t>ジドウ</t>
    </rPh>
    <rPh sb="5" eb="7">
      <t>ケイサン</t>
    </rPh>
    <phoneticPr fontId="1"/>
  </si>
  <si>
    <t>入力しない</t>
    <rPh sb="0" eb="2">
      <t>ニュウリョク</t>
    </rPh>
    <phoneticPr fontId="1"/>
  </si>
  <si>
    <t>半角ｶﾅで入力</t>
    <rPh sb="5" eb="7">
      <t>ニュウリョク</t>
    </rPh>
    <phoneticPr fontId="1"/>
  </si>
  <si>
    <t>ﾖﾐｶﾞﾅ</t>
    <phoneticPr fontId="1"/>
  </si>
  <si>
    <t>全角漢字で入力</t>
    <rPh sb="0" eb="2">
      <t>ゼンカク</t>
    </rPh>
    <rPh sb="2" eb="4">
      <t>カンジ</t>
    </rPh>
    <rPh sb="5" eb="7">
      <t>ニュウリョク</t>
    </rPh>
    <phoneticPr fontId="1"/>
  </si>
  <si>
    <t>1961/4/2の形で</t>
    <rPh sb="9" eb="10">
      <t>カタチ</t>
    </rPh>
    <phoneticPr fontId="1"/>
  </si>
  <si>
    <t>SX</t>
    <phoneticPr fontId="1"/>
  </si>
  <si>
    <t>KC</t>
    <phoneticPr fontId="1"/>
  </si>
  <si>
    <t>MC</t>
    <phoneticPr fontId="1"/>
  </si>
  <si>
    <t>ZK</t>
    <phoneticPr fontId="1"/>
  </si>
  <si>
    <t>S1</t>
    <phoneticPr fontId="1"/>
  </si>
  <si>
    <t>郡市名</t>
    <rPh sb="0" eb="1">
      <t>グン</t>
    </rPh>
    <rPh sb="1" eb="3">
      <t>シメイ</t>
    </rPh>
    <phoneticPr fontId="1"/>
  </si>
  <si>
    <t>ナンバー</t>
    <phoneticPr fontId="1"/>
  </si>
  <si>
    <t>区別</t>
    <rPh sb="0" eb="2">
      <t>クベツ</t>
    </rPh>
    <phoneticPr fontId="1"/>
  </si>
  <si>
    <t>前橋市</t>
    <rPh sb="0" eb="3">
      <t>マエバシシ</t>
    </rPh>
    <phoneticPr fontId="1"/>
  </si>
  <si>
    <t>高崎市</t>
    <rPh sb="0" eb="3">
      <t>タカサキシ</t>
    </rPh>
    <phoneticPr fontId="1"/>
  </si>
  <si>
    <t>桐生市</t>
    <rPh sb="0" eb="3">
      <t>キリュウシ</t>
    </rPh>
    <phoneticPr fontId="1"/>
  </si>
  <si>
    <t>伊勢崎市</t>
    <rPh sb="0" eb="4">
      <t>イセサキシ</t>
    </rPh>
    <phoneticPr fontId="1"/>
  </si>
  <si>
    <t>太田市</t>
    <rPh sb="0" eb="3">
      <t>オオタシ</t>
    </rPh>
    <phoneticPr fontId="1"/>
  </si>
  <si>
    <t>沼田市</t>
    <rPh sb="0" eb="3">
      <t>ヌマタシ</t>
    </rPh>
    <phoneticPr fontId="1"/>
  </si>
  <si>
    <t>館林市</t>
    <rPh sb="0" eb="3">
      <t>タテバヤシシ</t>
    </rPh>
    <phoneticPr fontId="1"/>
  </si>
  <si>
    <t>渋川市</t>
    <rPh sb="0" eb="2">
      <t>シブカワ</t>
    </rPh>
    <rPh sb="2" eb="3">
      <t>シ</t>
    </rPh>
    <phoneticPr fontId="1"/>
  </si>
  <si>
    <t>藤岡市</t>
    <rPh sb="0" eb="3">
      <t>フジオカシ</t>
    </rPh>
    <phoneticPr fontId="1"/>
  </si>
  <si>
    <t>富岡市</t>
    <rPh sb="0" eb="3">
      <t>トミオカシ</t>
    </rPh>
    <phoneticPr fontId="1"/>
  </si>
  <si>
    <t>安中市</t>
    <rPh sb="0" eb="3">
      <t>アンナカシ</t>
    </rPh>
    <phoneticPr fontId="1"/>
  </si>
  <si>
    <t>みどり市</t>
    <rPh sb="3" eb="4">
      <t>シ</t>
    </rPh>
    <phoneticPr fontId="1"/>
  </si>
  <si>
    <t>北群馬郡</t>
    <rPh sb="0" eb="4">
      <t>キタグンマグン</t>
    </rPh>
    <phoneticPr fontId="1"/>
  </si>
  <si>
    <t>多野郡</t>
    <rPh sb="0" eb="2">
      <t>タノ</t>
    </rPh>
    <rPh sb="2" eb="3">
      <t>グン</t>
    </rPh>
    <phoneticPr fontId="1"/>
  </si>
  <si>
    <t>甘楽郡</t>
    <rPh sb="0" eb="3">
      <t>カンラグン</t>
    </rPh>
    <phoneticPr fontId="1"/>
  </si>
  <si>
    <t>吾妻郡</t>
    <rPh sb="0" eb="3">
      <t>アガツマグン</t>
    </rPh>
    <phoneticPr fontId="1"/>
  </si>
  <si>
    <t>利根郡</t>
    <rPh sb="0" eb="3">
      <t>トネグン</t>
    </rPh>
    <phoneticPr fontId="1"/>
  </si>
  <si>
    <t>佐波郡</t>
    <rPh sb="0" eb="2">
      <t>サワ</t>
    </rPh>
    <rPh sb="2" eb="3">
      <t>グン</t>
    </rPh>
    <phoneticPr fontId="1"/>
  </si>
  <si>
    <t>邑楽郡</t>
    <rPh sb="0" eb="3">
      <t>オウラグン</t>
    </rPh>
    <phoneticPr fontId="1"/>
  </si>
  <si>
    <t>勢多郡</t>
    <rPh sb="0" eb="3">
      <t>セタグン</t>
    </rPh>
    <phoneticPr fontId="1"/>
  </si>
  <si>
    <t>勤務先電話</t>
    <rPh sb="0" eb="3">
      <t>キンムサキ</t>
    </rPh>
    <rPh sb="3" eb="5">
      <t>デンワ</t>
    </rPh>
    <phoneticPr fontId="1"/>
  </si>
  <si>
    <t>自宅電話</t>
    <rPh sb="0" eb="2">
      <t>ジタク</t>
    </rPh>
    <rPh sb="2" eb="4">
      <t>デンワ</t>
    </rPh>
    <phoneticPr fontId="1"/>
  </si>
  <si>
    <t>男子監督</t>
    <rPh sb="0" eb="2">
      <t>ダンシ</t>
    </rPh>
    <rPh sb="2" eb="4">
      <t>カントク</t>
    </rPh>
    <phoneticPr fontId="1"/>
  </si>
  <si>
    <t>電話番号</t>
    <rPh sb="0" eb="2">
      <t>デンワ</t>
    </rPh>
    <rPh sb="2" eb="4">
      <t>バンゴウ</t>
    </rPh>
    <phoneticPr fontId="1"/>
  </si>
  <si>
    <t>注１）表中の着色部分は記入しないでください。</t>
    <rPh sb="0" eb="1">
      <t>チュウ</t>
    </rPh>
    <rPh sb="3" eb="5">
      <t>ヒョウチュウ</t>
    </rPh>
    <rPh sb="6" eb="8">
      <t>チャクショク</t>
    </rPh>
    <rPh sb="8" eb="10">
      <t>ブブン</t>
    </rPh>
    <rPh sb="11" eb="13">
      <t>キニュウ</t>
    </rPh>
    <phoneticPr fontId="1"/>
  </si>
  <si>
    <t>男　子</t>
    <rPh sb="0" eb="1">
      <t>オトコ</t>
    </rPh>
    <rPh sb="2" eb="3">
      <t>コ</t>
    </rPh>
    <phoneticPr fontId="1"/>
  </si>
  <si>
    <t>種　別</t>
    <rPh sb="0" eb="1">
      <t>タネ</t>
    </rPh>
    <rPh sb="2" eb="3">
      <t>ベツ</t>
    </rPh>
    <phoneticPr fontId="1"/>
  </si>
  <si>
    <t>種　目</t>
    <rPh sb="0" eb="1">
      <t>タネ</t>
    </rPh>
    <rPh sb="2" eb="3">
      <t>メ</t>
    </rPh>
    <phoneticPr fontId="1"/>
  </si>
  <si>
    <t>氏　名</t>
    <rPh sb="0" eb="1">
      <t>シ</t>
    </rPh>
    <rPh sb="2" eb="3">
      <t>メイ</t>
    </rPh>
    <phoneticPr fontId="1"/>
  </si>
  <si>
    <t>住　所</t>
    <rPh sb="0" eb="1">
      <t>ジュウ</t>
    </rPh>
    <rPh sb="2" eb="3">
      <t>ショ</t>
    </rPh>
    <phoneticPr fontId="1"/>
  </si>
  <si>
    <t>所　属</t>
    <rPh sb="0" eb="1">
      <t>トコロ</t>
    </rPh>
    <rPh sb="2" eb="3">
      <t>ゾク</t>
    </rPh>
    <phoneticPr fontId="1"/>
  </si>
  <si>
    <t>ﾖﾐｶﾞﾅ</t>
    <phoneticPr fontId="1"/>
  </si>
  <si>
    <t>100ｍ</t>
    <phoneticPr fontId="1"/>
  </si>
  <si>
    <t>200m</t>
    <phoneticPr fontId="1"/>
  </si>
  <si>
    <t>100m</t>
    <phoneticPr fontId="1"/>
  </si>
  <si>
    <t>400mR</t>
    <phoneticPr fontId="1"/>
  </si>
  <si>
    <t>400mR</t>
    <phoneticPr fontId="1"/>
  </si>
  <si>
    <t>400mR</t>
    <phoneticPr fontId="1"/>
  </si>
  <si>
    <t>女　子</t>
    <rPh sb="0" eb="1">
      <t>オンナ</t>
    </rPh>
    <rPh sb="2" eb="3">
      <t>コ</t>
    </rPh>
    <phoneticPr fontId="1"/>
  </si>
  <si>
    <t>800ｍ</t>
    <phoneticPr fontId="1"/>
  </si>
  <si>
    <t>※２９歳以下の種別は、１５歳以上２９歳以下とする。</t>
    <rPh sb="3" eb="4">
      <t>サイ</t>
    </rPh>
    <rPh sb="4" eb="6">
      <t>イカ</t>
    </rPh>
    <rPh sb="7" eb="9">
      <t>シュベツ</t>
    </rPh>
    <rPh sb="13" eb="14">
      <t>サイ</t>
    </rPh>
    <rPh sb="14" eb="16">
      <t>イジョウ</t>
    </rPh>
    <rPh sb="18" eb="19">
      <t>サイ</t>
    </rPh>
    <rPh sb="19" eb="21">
      <t>イカ</t>
    </rPh>
    <phoneticPr fontId="1"/>
  </si>
  <si>
    <t>女子監督</t>
    <rPh sb="0" eb="2">
      <t>ジョシ</t>
    </rPh>
    <rPh sb="2" eb="4">
      <t>カントク</t>
    </rPh>
    <phoneticPr fontId="1"/>
  </si>
  <si>
    <t>30歳以上</t>
    <rPh sb="2" eb="3">
      <t>サイ</t>
    </rPh>
    <rPh sb="3" eb="5">
      <t>イジョウ</t>
    </rPh>
    <phoneticPr fontId="1"/>
  </si>
  <si>
    <t>高校生以上</t>
    <rPh sb="0" eb="2">
      <t>コウコウ</t>
    </rPh>
    <rPh sb="2" eb="3">
      <t>セイ</t>
    </rPh>
    <rPh sb="3" eb="5">
      <t>イジョウ</t>
    </rPh>
    <phoneticPr fontId="1"/>
  </si>
  <si>
    <t>002</t>
    <phoneticPr fontId="1"/>
  </si>
  <si>
    <t>006</t>
    <phoneticPr fontId="1"/>
  </si>
  <si>
    <t>073</t>
    <phoneticPr fontId="1"/>
  </si>
  <si>
    <t>003</t>
    <phoneticPr fontId="1"/>
  </si>
  <si>
    <t>071</t>
    <phoneticPr fontId="1"/>
  </si>
  <si>
    <t>084</t>
    <phoneticPr fontId="1"/>
  </si>
  <si>
    <t>008</t>
    <phoneticPr fontId="1"/>
  </si>
  <si>
    <t>女子</t>
    <rPh sb="0" eb="2">
      <t>ジョシ</t>
    </rPh>
    <phoneticPr fontId="1"/>
  </si>
  <si>
    <t>ＭＣ</t>
    <phoneticPr fontId="1"/>
  </si>
  <si>
    <t>DB</t>
  </si>
  <si>
    <t>N1</t>
  </si>
  <si>
    <t>N2</t>
  </si>
  <si>
    <t>TM</t>
  </si>
  <si>
    <t>S1</t>
  </si>
  <si>
    <t>S2</t>
  </si>
  <si>
    <t>S3</t>
  </si>
  <si>
    <t>S4</t>
  </si>
  <si>
    <t>S5</t>
  </si>
  <si>
    <t>S6</t>
  </si>
  <si>
    <t>S7</t>
  </si>
  <si>
    <t>S8</t>
  </si>
  <si>
    <t>群馬郡</t>
    <rPh sb="0" eb="2">
      <t>グンマ</t>
    </rPh>
    <rPh sb="2" eb="3">
      <t>グン</t>
    </rPh>
    <phoneticPr fontId="1"/>
  </si>
  <si>
    <t>（○○市、○○郡まで記入する）</t>
    <rPh sb="3" eb="4">
      <t>シ</t>
    </rPh>
    <rPh sb="7" eb="8">
      <t>グン</t>
    </rPh>
    <rPh sb="10" eb="12">
      <t>キニュウ</t>
    </rPh>
    <phoneticPr fontId="1"/>
  </si>
  <si>
    <t>個人情報の取り扱い</t>
  </si>
  <si>
    <t>２上記個人情報は個人情報保護法及び群馬県個人情報保護条例に基づいて保護する。</t>
    <rPh sb="26" eb="28">
      <t>ジョウレイ</t>
    </rPh>
    <phoneticPr fontId="1"/>
  </si>
  <si>
    <t>小学生</t>
    <rPh sb="0" eb="3">
      <t>ショウガクセイ</t>
    </rPh>
    <phoneticPr fontId="1"/>
  </si>
  <si>
    <t>400mR</t>
    <phoneticPr fontId="1"/>
  </si>
  <si>
    <t>400mR</t>
    <phoneticPr fontId="1"/>
  </si>
  <si>
    <t>小学生男子</t>
    <rPh sb="0" eb="3">
      <t>ショウガクセイ</t>
    </rPh>
    <rPh sb="3" eb="5">
      <t>ダンシ</t>
    </rPh>
    <phoneticPr fontId="1"/>
  </si>
  <si>
    <t>小学生女子</t>
    <rPh sb="0" eb="3">
      <t>ショウガクセイ</t>
    </rPh>
    <rPh sb="3" eb="5">
      <t>ジョシ</t>
    </rPh>
    <phoneticPr fontId="1"/>
  </si>
  <si>
    <t>-1-</t>
    <phoneticPr fontId="1"/>
  </si>
  <si>
    <t>-2-</t>
    <phoneticPr fontId="1"/>
  </si>
  <si>
    <t>※陸上競技プログラム編成会議で、記入不備等で問い合わせる場合に、確実に連絡が取れる方の
  氏名と電話番号（携帯電話可）を書いてください。</t>
    <rPh sb="1" eb="3">
      <t>リクジョウ</t>
    </rPh>
    <rPh sb="3" eb="5">
      <t>キョウギ</t>
    </rPh>
    <rPh sb="10" eb="12">
      <t>ヘンセイ</t>
    </rPh>
    <rPh sb="12" eb="14">
      <t>カイギ</t>
    </rPh>
    <rPh sb="16" eb="18">
      <t>キニュウ</t>
    </rPh>
    <rPh sb="18" eb="20">
      <t>フビ</t>
    </rPh>
    <rPh sb="20" eb="21">
      <t>トウ</t>
    </rPh>
    <rPh sb="22" eb="23">
      <t>ト</t>
    </rPh>
    <rPh sb="24" eb="25">
      <t>ア</t>
    </rPh>
    <rPh sb="28" eb="30">
      <t>バアイ</t>
    </rPh>
    <phoneticPr fontId="1"/>
  </si>
  <si>
    <t>第６０回群馬県民スポーツ秋季大会</t>
    <rPh sb="0" eb="1">
      <t>ダイ</t>
    </rPh>
    <rPh sb="3" eb="4">
      <t>カイ</t>
    </rPh>
    <rPh sb="4" eb="8">
      <t>グンマケンミン</t>
    </rPh>
    <rPh sb="12" eb="14">
      <t>シュウキ</t>
    </rPh>
    <rPh sb="14" eb="16">
      <t>タイカイ</t>
    </rPh>
    <phoneticPr fontId="1"/>
  </si>
  <si>
    <t>１参加申込書記載事項により取得した住所、氏名、生年月日、電話番号等の個人情報は第６０回群馬県民スポーツ大会選手
  登録及び選手確認に使用しそれ以外の目的に利用または提供しない。</t>
    <phoneticPr fontId="1"/>
  </si>
  <si>
    <t>第６０回群馬県民スポーツ大会秋季大会</t>
    <rPh sb="0" eb="1">
      <t>ダイ</t>
    </rPh>
    <rPh sb="3" eb="4">
      <t>カイ</t>
    </rPh>
    <rPh sb="4" eb="8">
      <t>グンマケンミン</t>
    </rPh>
    <rPh sb="12" eb="14">
      <t>タイカイ</t>
    </rPh>
    <rPh sb="14" eb="16">
      <t>シュウキ</t>
    </rPh>
    <rPh sb="16" eb="18">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</si>
</sst>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
  </numFmts>
  <fonts count="5"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s>
  <fills count="3">
    <fill>
      <patternFill patternType="none"/>
    </fill>
    <fill>
      <patternFill patternType="gray125"/>
    </fill>
    <fill>
      <patternFill patternType="solid">
        <fgColor indexed="43"/>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43">
    <xf numFmtId="0" fontId="0" fillId="0" borderId="0" xfId="0">
      <alignment vertical="center"/>
    </xf>
    <xf numFmtId="0" fontId="2" fillId="0" borderId="0" xfId="0" applyFont="1">
      <alignment vertical="center"/>
    </xf>
    <xf numFmtId="49" fontId="2" fillId="0" borderId="0" xfId="0" applyNumberFormat="1" applyFont="1">
      <alignment vertical="center"/>
    </xf>
    <xf numFmtId="0" fontId="2" fillId="0" borderId="0" xfId="0" applyFont="1" applyFill="1">
      <alignment vertical="center"/>
    </xf>
    <xf numFmtId="0" fontId="2" fillId="2" borderId="0" xfId="0" applyFont="1" applyFill="1">
      <alignment vertical="center"/>
    </xf>
    <xf numFmtId="0" fontId="2" fillId="0" borderId="0" xfId="0" applyNumberFormat="1" applyFont="1">
      <alignment vertical="center"/>
    </xf>
    <xf numFmtId="176" fontId="2" fillId="0" borderId="0" xfId="0" applyNumberFormat="1" applyFont="1">
      <alignment vertical="center"/>
    </xf>
    <xf numFmtId="0" fontId="2" fillId="2" borderId="1" xfId="0" applyFont="1" applyFill="1" applyBorder="1">
      <alignment vertical="center"/>
    </xf>
    <xf numFmtId="0" fontId="2" fillId="2" borderId="2" xfId="0" applyFont="1" applyFill="1" applyBorder="1" applyAlignment="1">
      <alignment vertical="center" shrinkToFit="1"/>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vertical="center" shrinkToFit="1"/>
    </xf>
    <xf numFmtId="14" fontId="2" fillId="0" borderId="2" xfId="0" applyNumberFormat="1" applyFont="1" applyFill="1" applyBorder="1" applyAlignment="1">
      <alignment vertical="center" shrinkToFit="1"/>
    </xf>
    <xf numFmtId="0" fontId="2" fillId="2" borderId="3" xfId="0" applyFont="1" applyFill="1" applyBorder="1">
      <alignment vertical="center"/>
    </xf>
    <xf numFmtId="0" fontId="2" fillId="0" borderId="3" xfId="0" applyFont="1" applyBorder="1">
      <alignment vertical="center"/>
    </xf>
    <xf numFmtId="0" fontId="4" fillId="0" borderId="0" xfId="0" applyFont="1">
      <alignment vertical="center"/>
    </xf>
    <xf numFmtId="0" fontId="2" fillId="0" borderId="0" xfId="0" applyFont="1" applyFill="1" applyBorder="1">
      <alignment vertical="center"/>
    </xf>
    <xf numFmtId="0" fontId="2" fillId="0" borderId="4" xfId="0" applyFont="1" applyFill="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Fill="1" applyBorder="1">
      <alignment vertical="center"/>
    </xf>
    <xf numFmtId="0" fontId="2" fillId="2" borderId="7" xfId="0" applyFont="1" applyFill="1" applyBorder="1">
      <alignment vertical="center"/>
    </xf>
    <xf numFmtId="0" fontId="2" fillId="0" borderId="8" xfId="0" applyFont="1" applyFill="1" applyBorder="1">
      <alignment vertical="center"/>
    </xf>
    <xf numFmtId="0" fontId="2" fillId="0" borderId="9" xfId="0" applyFont="1" applyBorder="1">
      <alignment vertical="center"/>
    </xf>
    <xf numFmtId="0" fontId="2" fillId="0" borderId="8" xfId="0" applyFont="1" applyBorder="1">
      <alignment vertical="center"/>
    </xf>
    <xf numFmtId="0" fontId="2" fillId="0" borderId="7" xfId="0" applyFont="1" applyBorder="1">
      <alignment vertical="center"/>
    </xf>
    <xf numFmtId="0" fontId="2" fillId="0" borderId="10"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xf>
    <xf numFmtId="0" fontId="4" fillId="2" borderId="3" xfId="0" applyFont="1" applyFill="1" applyBorder="1">
      <alignment vertical="center"/>
    </xf>
    <xf numFmtId="0" fontId="2" fillId="0" borderId="6" xfId="0" applyFont="1" applyBorder="1">
      <alignment vertical="center"/>
    </xf>
    <xf numFmtId="0" fontId="3" fillId="0" borderId="0" xfId="0" applyFont="1" applyAlignment="1">
      <alignment horizontal="center" vertical="center"/>
    </xf>
    <xf numFmtId="0" fontId="2" fillId="0" borderId="0" xfId="0" applyFont="1" applyAlignment="1">
      <alignment vertical="top" wrapText="1"/>
    </xf>
    <xf numFmtId="0" fontId="0" fillId="0" borderId="0" xfId="0" applyAlignment="1">
      <alignment vertical="top" wrapText="1"/>
    </xf>
    <xf numFmtId="0" fontId="2" fillId="0" borderId="0" xfId="0" quotePrefix="1" applyFont="1" applyAlignment="1">
      <alignment horizontal="center" vertical="center"/>
    </xf>
    <xf numFmtId="0" fontId="2" fillId="0" borderId="0" xfId="0" applyFont="1" applyAlignment="1">
      <alignment horizontal="center" vertical="center"/>
    </xf>
    <xf numFmtId="0" fontId="2" fillId="0" borderId="1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10"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0"/>
  <sheetViews>
    <sheetView tabSelected="1" zoomScaleNormal="100" workbookViewId="0">
      <selection activeCell="B4" sqref="B4"/>
    </sheetView>
  </sheetViews>
  <sheetFormatPr defaultColWidth="13" defaultRowHeight="13" x14ac:dyDescent="0.2"/>
  <cols>
    <col min="1" max="1" width="11.6328125" style="1" bestFit="1" customWidth="1"/>
    <col min="2" max="2" width="11.6328125" style="3" customWidth="1"/>
    <col min="3" max="3" width="13.90625" style="1" bestFit="1" customWidth="1"/>
    <col min="4" max="4" width="16.08984375" style="1" bestFit="1" customWidth="1"/>
    <col min="5" max="5" width="10.90625" style="1" customWidth="1"/>
    <col min="6" max="6" width="11.6328125" style="1" customWidth="1"/>
    <col min="7" max="7" width="19.453125" style="1" customWidth="1"/>
    <col min="8" max="8" width="16.08984375" style="1" customWidth="1"/>
    <col min="9" max="20" width="8.90625" customWidth="1"/>
    <col min="21" max="16384" width="13" style="1"/>
  </cols>
  <sheetData>
    <row r="1" spans="1:8" ht="16.5" x14ac:dyDescent="0.2">
      <c r="A1" s="35" t="s">
        <v>135</v>
      </c>
      <c r="B1" s="35"/>
      <c r="C1" s="35"/>
      <c r="D1" s="35"/>
      <c r="E1" s="35"/>
      <c r="F1" s="35"/>
      <c r="G1" s="35"/>
      <c r="H1" s="35"/>
    </row>
    <row r="2" spans="1:8" ht="16.5" x14ac:dyDescent="0.2">
      <c r="A2" s="35" t="s">
        <v>24</v>
      </c>
      <c r="B2" s="35"/>
      <c r="C2" s="35"/>
      <c r="D2" s="35"/>
      <c r="E2" s="35"/>
      <c r="F2" s="35"/>
      <c r="G2" s="35"/>
      <c r="H2" s="35"/>
    </row>
    <row r="3" spans="1:8" ht="14" x14ac:dyDescent="0.2">
      <c r="A3" s="15" t="s">
        <v>83</v>
      </c>
    </row>
    <row r="4" spans="1:8" ht="14" x14ac:dyDescent="0.2">
      <c r="A4" s="33" t="s">
        <v>27</v>
      </c>
      <c r="B4" s="17"/>
      <c r="C4" s="21" t="s">
        <v>124</v>
      </c>
      <c r="D4" s="27"/>
      <c r="E4" s="28"/>
      <c r="F4" s="13" t="s">
        <v>29</v>
      </c>
      <c r="G4" s="18"/>
      <c r="H4" s="19"/>
    </row>
    <row r="5" spans="1:8" x14ac:dyDescent="0.2">
      <c r="A5" s="13" t="s">
        <v>28</v>
      </c>
      <c r="B5" s="22"/>
      <c r="C5" s="13" t="s">
        <v>78</v>
      </c>
      <c r="D5" s="23"/>
      <c r="E5" s="21" t="s">
        <v>79</v>
      </c>
      <c r="F5" s="25"/>
      <c r="G5" s="24"/>
      <c r="H5" s="23"/>
    </row>
    <row r="6" spans="1:8" x14ac:dyDescent="0.2">
      <c r="A6" s="7"/>
      <c r="B6" s="7"/>
      <c r="C6" s="30" t="s">
        <v>86</v>
      </c>
      <c r="D6" s="30" t="s">
        <v>47</v>
      </c>
      <c r="E6" s="31" t="s">
        <v>44</v>
      </c>
      <c r="F6" s="30" t="s">
        <v>43</v>
      </c>
      <c r="G6" s="30"/>
      <c r="H6" s="9"/>
    </row>
    <row r="7" spans="1:8" x14ac:dyDescent="0.2">
      <c r="A7" s="32" t="s">
        <v>84</v>
      </c>
      <c r="B7" s="32" t="s">
        <v>85</v>
      </c>
      <c r="C7" s="11" t="s">
        <v>48</v>
      </c>
      <c r="D7" s="10" t="s">
        <v>46</v>
      </c>
      <c r="E7" s="8" t="s">
        <v>45</v>
      </c>
      <c r="F7" s="12" t="s">
        <v>49</v>
      </c>
      <c r="G7" s="29" t="s">
        <v>87</v>
      </c>
      <c r="H7" s="29" t="s">
        <v>88</v>
      </c>
    </row>
    <row r="8" spans="1:8" x14ac:dyDescent="0.2">
      <c r="A8" s="13" t="s">
        <v>5</v>
      </c>
      <c r="B8" s="13" t="s">
        <v>30</v>
      </c>
      <c r="C8" s="14"/>
      <c r="D8" s="14"/>
      <c r="E8" s="13"/>
      <c r="F8" s="14"/>
      <c r="G8" s="14"/>
      <c r="H8" s="14"/>
    </row>
    <row r="9" spans="1:8" x14ac:dyDescent="0.2">
      <c r="A9" s="13" t="s">
        <v>5</v>
      </c>
      <c r="B9" s="13" t="s">
        <v>31</v>
      </c>
      <c r="C9" s="14"/>
      <c r="D9" s="14"/>
      <c r="E9" s="13"/>
      <c r="F9" s="14"/>
      <c r="G9" s="14"/>
      <c r="H9" s="14"/>
    </row>
    <row r="10" spans="1:8" x14ac:dyDescent="0.2">
      <c r="A10" s="13" t="s">
        <v>5</v>
      </c>
      <c r="B10" s="13" t="s">
        <v>32</v>
      </c>
      <c r="C10" s="14"/>
      <c r="D10" s="14"/>
      <c r="E10" s="13"/>
      <c r="F10" s="14"/>
      <c r="G10" s="14"/>
      <c r="H10" s="14"/>
    </row>
    <row r="11" spans="1:8" x14ac:dyDescent="0.2">
      <c r="A11" s="13" t="s">
        <v>4</v>
      </c>
      <c r="B11" s="13" t="s">
        <v>33</v>
      </c>
      <c r="C11" s="14"/>
      <c r="D11" s="14"/>
      <c r="E11" s="13"/>
      <c r="F11" s="14"/>
      <c r="G11" s="14"/>
      <c r="H11" s="14"/>
    </row>
    <row r="12" spans="1:8" x14ac:dyDescent="0.2">
      <c r="A12" s="13" t="s">
        <v>4</v>
      </c>
      <c r="B12" s="13" t="s">
        <v>34</v>
      </c>
      <c r="C12" s="14"/>
      <c r="D12" s="14"/>
      <c r="E12" s="13"/>
      <c r="F12" s="14"/>
      <c r="G12" s="14"/>
      <c r="H12" s="14"/>
    </row>
    <row r="13" spans="1:8" x14ac:dyDescent="0.2">
      <c r="A13" s="13" t="s">
        <v>4</v>
      </c>
      <c r="B13" s="13" t="s">
        <v>35</v>
      </c>
      <c r="C13" s="14"/>
      <c r="D13" s="14"/>
      <c r="E13" s="13"/>
      <c r="F13" s="14"/>
      <c r="G13" s="14"/>
      <c r="H13" s="14"/>
    </row>
    <row r="14" spans="1:8" x14ac:dyDescent="0.2">
      <c r="A14" s="13" t="s">
        <v>4</v>
      </c>
      <c r="B14" s="13" t="s">
        <v>36</v>
      </c>
      <c r="C14" s="14"/>
      <c r="D14" s="14"/>
      <c r="E14" s="13"/>
      <c r="F14" s="14"/>
      <c r="G14" s="14"/>
      <c r="H14" s="14"/>
    </row>
    <row r="15" spans="1:8" x14ac:dyDescent="0.2">
      <c r="A15" s="13" t="s">
        <v>3</v>
      </c>
      <c r="B15" s="13" t="s">
        <v>37</v>
      </c>
      <c r="C15" s="14"/>
      <c r="D15" s="14"/>
      <c r="E15" s="13"/>
      <c r="F15" s="14"/>
      <c r="G15" s="14"/>
      <c r="H15" s="14"/>
    </row>
    <row r="16" spans="1:8" x14ac:dyDescent="0.2">
      <c r="A16" s="13" t="s">
        <v>3</v>
      </c>
      <c r="B16" s="13" t="s">
        <v>34</v>
      </c>
      <c r="C16" s="14"/>
      <c r="D16" s="14"/>
      <c r="E16" s="13"/>
      <c r="F16" s="14"/>
      <c r="G16" s="14"/>
      <c r="H16" s="14"/>
    </row>
    <row r="17" spans="1:8" x14ac:dyDescent="0.2">
      <c r="A17" s="13" t="s">
        <v>3</v>
      </c>
      <c r="B17" s="13" t="s">
        <v>32</v>
      </c>
      <c r="C17" s="14"/>
      <c r="D17" s="14"/>
      <c r="E17" s="13"/>
      <c r="F17" s="14"/>
      <c r="G17" s="14"/>
      <c r="H17" s="14"/>
    </row>
    <row r="18" spans="1:8" x14ac:dyDescent="0.2">
      <c r="A18" s="13" t="s">
        <v>2</v>
      </c>
      <c r="B18" s="13" t="s">
        <v>36</v>
      </c>
      <c r="C18" s="14"/>
      <c r="D18" s="14"/>
      <c r="E18" s="13"/>
      <c r="F18" s="14"/>
      <c r="G18" s="14"/>
      <c r="H18" s="14"/>
    </row>
    <row r="19" spans="1:8" x14ac:dyDescent="0.2">
      <c r="A19" s="13" t="s">
        <v>6</v>
      </c>
      <c r="B19" s="13" t="s">
        <v>37</v>
      </c>
      <c r="C19" s="14"/>
      <c r="D19" s="14"/>
      <c r="E19" s="13"/>
      <c r="F19" s="14"/>
      <c r="G19" s="14"/>
      <c r="H19" s="14"/>
    </row>
    <row r="20" spans="1:8" x14ac:dyDescent="0.2">
      <c r="A20" s="13" t="s">
        <v>6</v>
      </c>
      <c r="B20" s="13" t="s">
        <v>34</v>
      </c>
      <c r="C20" s="14"/>
      <c r="D20" s="14"/>
      <c r="E20" s="13"/>
      <c r="F20" s="14"/>
      <c r="G20" s="14"/>
      <c r="H20" s="14"/>
    </row>
    <row r="21" spans="1:8" x14ac:dyDescent="0.2">
      <c r="A21" s="13" t="s">
        <v>7</v>
      </c>
      <c r="B21" s="13" t="s">
        <v>34</v>
      </c>
      <c r="C21" s="14"/>
      <c r="D21" s="14"/>
      <c r="E21" s="13"/>
      <c r="F21" s="14"/>
      <c r="G21" s="14"/>
      <c r="H21" s="14"/>
    </row>
    <row r="22" spans="1:8" x14ac:dyDescent="0.2">
      <c r="A22" s="13" t="s">
        <v>7</v>
      </c>
      <c r="B22" s="13" t="s">
        <v>36</v>
      </c>
      <c r="C22" s="14"/>
      <c r="D22" s="14"/>
      <c r="E22" s="13"/>
      <c r="F22" s="14"/>
      <c r="G22" s="14"/>
      <c r="H22" s="14"/>
    </row>
    <row r="23" spans="1:8" x14ac:dyDescent="0.2">
      <c r="A23" s="13" t="s">
        <v>5</v>
      </c>
      <c r="B23" s="13" t="s">
        <v>38</v>
      </c>
      <c r="C23" s="14"/>
      <c r="D23" s="14"/>
      <c r="E23" s="13"/>
      <c r="F23" s="14"/>
      <c r="G23" s="14"/>
      <c r="H23" s="14"/>
    </row>
    <row r="24" spans="1:8" x14ac:dyDescent="0.2">
      <c r="A24" s="13" t="s">
        <v>5</v>
      </c>
      <c r="B24" s="13" t="s">
        <v>38</v>
      </c>
      <c r="C24" s="14"/>
      <c r="D24" s="14"/>
      <c r="E24" s="13"/>
      <c r="F24" s="14"/>
      <c r="G24" s="14"/>
      <c r="H24" s="14"/>
    </row>
    <row r="25" spans="1:8" x14ac:dyDescent="0.2">
      <c r="A25" s="13" t="s">
        <v>4</v>
      </c>
      <c r="B25" s="13" t="s">
        <v>38</v>
      </c>
      <c r="C25" s="14"/>
      <c r="D25" s="14"/>
      <c r="E25" s="13"/>
      <c r="F25" s="14"/>
      <c r="G25" s="14"/>
      <c r="H25" s="14"/>
    </row>
    <row r="26" spans="1:8" x14ac:dyDescent="0.2">
      <c r="A26" s="13" t="s">
        <v>4</v>
      </c>
      <c r="B26" s="13" t="s">
        <v>38</v>
      </c>
      <c r="C26" s="14"/>
      <c r="D26" s="14"/>
      <c r="E26" s="13"/>
      <c r="F26" s="14"/>
      <c r="G26" s="14"/>
      <c r="H26" s="14"/>
    </row>
    <row r="27" spans="1:8" x14ac:dyDescent="0.2">
      <c r="A27" s="13" t="s">
        <v>3</v>
      </c>
      <c r="B27" s="13" t="s">
        <v>38</v>
      </c>
      <c r="C27" s="14"/>
      <c r="D27" s="14"/>
      <c r="E27" s="13"/>
      <c r="F27" s="14"/>
      <c r="G27" s="14"/>
      <c r="H27" s="14"/>
    </row>
    <row r="28" spans="1:8" x14ac:dyDescent="0.2">
      <c r="A28" s="13" t="s">
        <v>3</v>
      </c>
      <c r="B28" s="13" t="s">
        <v>38</v>
      </c>
      <c r="C28" s="14"/>
      <c r="D28" s="14"/>
      <c r="E28" s="13"/>
      <c r="F28" s="14"/>
      <c r="G28" s="14"/>
      <c r="H28" s="14"/>
    </row>
    <row r="29" spans="1:8" x14ac:dyDescent="0.2">
      <c r="A29" s="13" t="s">
        <v>25</v>
      </c>
      <c r="B29" s="13" t="s">
        <v>38</v>
      </c>
      <c r="C29" s="14"/>
      <c r="D29" s="14"/>
      <c r="E29" s="13"/>
      <c r="F29" s="14"/>
      <c r="G29" s="14"/>
      <c r="H29" s="14"/>
    </row>
    <row r="30" spans="1:8" x14ac:dyDescent="0.2">
      <c r="A30" s="13" t="s">
        <v>25</v>
      </c>
      <c r="B30" s="13" t="s">
        <v>38</v>
      </c>
      <c r="C30" s="14"/>
      <c r="D30" s="14"/>
      <c r="E30" s="13"/>
      <c r="F30" s="14"/>
      <c r="G30" s="14"/>
      <c r="H30" s="14"/>
    </row>
    <row r="31" spans="1:8" x14ac:dyDescent="0.2">
      <c r="A31" s="13" t="s">
        <v>127</v>
      </c>
      <c r="B31" s="13" t="s">
        <v>128</v>
      </c>
      <c r="C31" s="34"/>
      <c r="D31" s="25"/>
      <c r="E31" s="13"/>
      <c r="F31" s="14"/>
      <c r="G31" s="14"/>
      <c r="H31" s="14"/>
    </row>
    <row r="32" spans="1:8" x14ac:dyDescent="0.2">
      <c r="A32" s="13" t="s">
        <v>127</v>
      </c>
      <c r="B32" s="13" t="s">
        <v>128</v>
      </c>
      <c r="C32" s="34"/>
      <c r="D32" s="25"/>
      <c r="E32" s="13"/>
      <c r="F32" s="14"/>
      <c r="G32" s="14"/>
      <c r="H32" s="14"/>
    </row>
    <row r="33" spans="1:21" x14ac:dyDescent="0.2">
      <c r="A33" s="13" t="s">
        <v>127</v>
      </c>
      <c r="B33" s="13" t="s">
        <v>128</v>
      </c>
      <c r="C33" s="34"/>
      <c r="D33" s="25"/>
      <c r="E33" s="13"/>
      <c r="F33" s="14"/>
      <c r="G33" s="14"/>
      <c r="H33" s="14"/>
    </row>
    <row r="34" spans="1:21" x14ac:dyDescent="0.2">
      <c r="A34" s="13" t="s">
        <v>127</v>
      </c>
      <c r="B34" s="13" t="s">
        <v>128</v>
      </c>
      <c r="C34" s="34"/>
      <c r="D34" s="25"/>
      <c r="E34" s="13"/>
      <c r="F34" s="14"/>
      <c r="G34" s="14"/>
      <c r="H34" s="14"/>
    </row>
    <row r="35" spans="1:21" x14ac:dyDescent="0.2">
      <c r="A35" s="13" t="s">
        <v>127</v>
      </c>
      <c r="B35" s="13" t="s">
        <v>128</v>
      </c>
      <c r="C35" s="34"/>
      <c r="D35" s="25"/>
      <c r="E35" s="13"/>
      <c r="F35" s="14"/>
      <c r="G35" s="14"/>
      <c r="H35" s="14"/>
    </row>
    <row r="36" spans="1:21" x14ac:dyDescent="0.2">
      <c r="A36" s="13" t="s">
        <v>80</v>
      </c>
      <c r="B36" s="20"/>
      <c r="C36" s="20"/>
      <c r="D36" s="21"/>
      <c r="E36" s="27"/>
      <c r="F36" s="27"/>
      <c r="G36" s="27"/>
      <c r="H36" s="28"/>
    </row>
    <row r="37" spans="1:21" x14ac:dyDescent="0.2">
      <c r="A37" s="26" t="s">
        <v>98</v>
      </c>
      <c r="B37" s="16"/>
      <c r="C37" s="16"/>
      <c r="D37" s="16"/>
      <c r="E37" s="16"/>
      <c r="F37" s="16"/>
      <c r="G37" s="16"/>
      <c r="H37" s="16"/>
      <c r="I37" s="16"/>
      <c r="U37"/>
    </row>
    <row r="38" spans="1:21" x14ac:dyDescent="0.2">
      <c r="A38" s="40" t="s">
        <v>134</v>
      </c>
      <c r="B38" s="41"/>
      <c r="C38" s="41"/>
      <c r="D38" s="41"/>
      <c r="E38" s="41"/>
      <c r="F38" s="41"/>
      <c r="G38" s="41"/>
      <c r="H38" s="41"/>
    </row>
    <row r="39" spans="1:21" x14ac:dyDescent="0.2">
      <c r="A39" s="42"/>
      <c r="B39" s="41"/>
      <c r="C39" s="41"/>
      <c r="D39" s="41"/>
      <c r="E39" s="41"/>
      <c r="F39" s="41"/>
      <c r="G39" s="41"/>
      <c r="H39" s="41"/>
    </row>
    <row r="41" spans="1:21" ht="14" x14ac:dyDescent="0.2">
      <c r="B41" s="33" t="s">
        <v>23</v>
      </c>
      <c r="C41" s="24"/>
      <c r="D41" s="24"/>
      <c r="E41" s="23"/>
      <c r="F41" s="13" t="s">
        <v>81</v>
      </c>
      <c r="G41" s="24"/>
      <c r="H41" s="23"/>
    </row>
    <row r="43" spans="1:21" x14ac:dyDescent="0.2">
      <c r="A43" s="1" t="s">
        <v>82</v>
      </c>
    </row>
    <row r="45" spans="1:21" x14ac:dyDescent="0.2">
      <c r="A45" s="1" t="s">
        <v>125</v>
      </c>
    </row>
    <row r="46" spans="1:21" x14ac:dyDescent="0.2">
      <c r="A46" s="36" t="s">
        <v>136</v>
      </c>
      <c r="B46" s="37"/>
      <c r="C46" s="37"/>
      <c r="D46" s="37"/>
      <c r="E46" s="37"/>
      <c r="F46" s="37"/>
      <c r="G46" s="37"/>
      <c r="H46" s="37"/>
    </row>
    <row r="47" spans="1:21" x14ac:dyDescent="0.2">
      <c r="A47" s="37"/>
      <c r="B47" s="37"/>
      <c r="C47" s="37"/>
      <c r="D47" s="37"/>
      <c r="E47" s="37"/>
      <c r="F47" s="37"/>
      <c r="G47" s="37"/>
      <c r="H47" s="37"/>
    </row>
    <row r="48" spans="1:21" x14ac:dyDescent="0.2">
      <c r="A48" s="1" t="s">
        <v>126</v>
      </c>
    </row>
    <row r="50" spans="1:8" x14ac:dyDescent="0.2">
      <c r="A50" s="38" t="s">
        <v>132</v>
      </c>
      <c r="B50" s="39"/>
      <c r="C50" s="39"/>
      <c r="D50" s="39"/>
      <c r="E50" s="39"/>
      <c r="F50" s="39"/>
      <c r="G50" s="39"/>
      <c r="H50" s="39"/>
    </row>
  </sheetData>
  <mergeCells count="5">
    <mergeCell ref="A1:H1"/>
    <mergeCell ref="A2:H2"/>
    <mergeCell ref="A46:H47"/>
    <mergeCell ref="A50:H50"/>
    <mergeCell ref="A38:H39"/>
  </mergeCells>
  <phoneticPr fontId="1"/>
  <dataValidations count="2">
    <dataValidation type="textLength" imeMode="hiragana" allowBlank="1" showInputMessage="1" showErrorMessage="1" sqref="C82:C65536 D37 C74:C80 C51:C72 C8:C36 C48:C49 C40:C45" xr:uid="{00000000-0002-0000-0000-000000000000}">
      <formula1>0</formula1>
      <formula2>12</formula2>
    </dataValidation>
    <dataValidation type="textLength" imeMode="halfKatakana" allowBlank="1" showInputMessage="1" showErrorMessage="1" sqref="E37:I37 D51:H65536 D8:H36 D48:H49 D40:H45" xr:uid="{00000000-0002-0000-0000-000001000000}">
      <formula1>0</formula1>
      <formula2>20</formula2>
    </dataValidation>
  </dataValidations>
  <printOptions horizontalCentered="1" verticalCentered="1"/>
  <pageMargins left="0.78740157480314965" right="0.78740157480314965" top="0.59166666666666667" bottom="0.58937499999999998" header="0.51181102362204722" footer="0.51181102362204722"/>
  <pageSetup paperSize="9" scale="81" orientation="landscape" horizontalDpi="400" verticalDpi="4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44"/>
  <sheetViews>
    <sheetView zoomScaleNormal="100" workbookViewId="0">
      <selection activeCell="B4" sqref="B4"/>
    </sheetView>
  </sheetViews>
  <sheetFormatPr defaultColWidth="13" defaultRowHeight="13" x14ac:dyDescent="0.2"/>
  <cols>
    <col min="1" max="1" width="11.6328125" style="1" bestFit="1" customWidth="1"/>
    <col min="2" max="2" width="11.6328125" style="3" customWidth="1"/>
    <col min="3" max="3" width="13.90625" style="1" bestFit="1" customWidth="1"/>
    <col min="4" max="4" width="16.08984375" style="1" bestFit="1" customWidth="1"/>
    <col min="5" max="5" width="10.90625" style="1" customWidth="1"/>
    <col min="6" max="6" width="11.6328125" style="1" customWidth="1"/>
    <col min="7" max="7" width="19.453125" style="1" customWidth="1"/>
    <col min="8" max="8" width="16.08984375" style="1" customWidth="1"/>
    <col min="9" max="20" width="8.90625" customWidth="1"/>
    <col min="21" max="16384" width="13" style="1"/>
  </cols>
  <sheetData>
    <row r="1" spans="1:8" ht="16.5" x14ac:dyDescent="0.2">
      <c r="A1" s="35" t="s">
        <v>137</v>
      </c>
      <c r="B1" s="35"/>
      <c r="C1" s="35"/>
      <c r="D1" s="35"/>
      <c r="E1" s="35"/>
      <c r="F1" s="35"/>
      <c r="G1" s="35"/>
      <c r="H1" s="35"/>
    </row>
    <row r="2" spans="1:8" ht="16.5" x14ac:dyDescent="0.2">
      <c r="A2" s="35" t="s">
        <v>24</v>
      </c>
      <c r="B2" s="35"/>
      <c r="C2" s="35"/>
      <c r="D2" s="35"/>
      <c r="E2" s="35"/>
      <c r="F2" s="35"/>
      <c r="G2" s="35"/>
      <c r="H2" s="35"/>
    </row>
    <row r="3" spans="1:8" ht="14" x14ac:dyDescent="0.2">
      <c r="A3" s="15" t="s">
        <v>96</v>
      </c>
    </row>
    <row r="4" spans="1:8" ht="14" x14ac:dyDescent="0.2">
      <c r="A4" s="33" t="s">
        <v>27</v>
      </c>
      <c r="B4" s="17"/>
      <c r="C4" s="21" t="s">
        <v>124</v>
      </c>
      <c r="D4" s="27"/>
      <c r="E4" s="28"/>
      <c r="F4" s="13" t="s">
        <v>29</v>
      </c>
      <c r="G4" s="18"/>
      <c r="H4" s="19"/>
    </row>
    <row r="5" spans="1:8" x14ac:dyDescent="0.2">
      <c r="A5" s="13" t="s">
        <v>28</v>
      </c>
      <c r="B5" s="22"/>
      <c r="C5" s="13" t="s">
        <v>78</v>
      </c>
      <c r="D5" s="23"/>
      <c r="E5" s="21" t="s">
        <v>79</v>
      </c>
      <c r="F5" s="25"/>
      <c r="G5" s="24"/>
      <c r="H5" s="23"/>
    </row>
    <row r="6" spans="1:8" x14ac:dyDescent="0.2">
      <c r="A6" s="7"/>
      <c r="B6" s="7"/>
      <c r="C6" s="30" t="s">
        <v>86</v>
      </c>
      <c r="D6" s="30" t="s">
        <v>89</v>
      </c>
      <c r="E6" s="31" t="s">
        <v>44</v>
      </c>
      <c r="F6" s="30" t="s">
        <v>43</v>
      </c>
      <c r="G6" s="30"/>
      <c r="H6" s="9"/>
    </row>
    <row r="7" spans="1:8" x14ac:dyDescent="0.2">
      <c r="A7" s="32" t="s">
        <v>84</v>
      </c>
      <c r="B7" s="32" t="s">
        <v>85</v>
      </c>
      <c r="C7" s="11" t="s">
        <v>48</v>
      </c>
      <c r="D7" s="10" t="s">
        <v>46</v>
      </c>
      <c r="E7" s="8" t="s">
        <v>45</v>
      </c>
      <c r="F7" s="12" t="s">
        <v>49</v>
      </c>
      <c r="G7" s="29" t="s">
        <v>87</v>
      </c>
      <c r="H7" s="29" t="s">
        <v>88</v>
      </c>
    </row>
    <row r="8" spans="1:8" x14ac:dyDescent="0.2">
      <c r="A8" s="13" t="s">
        <v>5</v>
      </c>
      <c r="B8" s="13" t="s">
        <v>90</v>
      </c>
      <c r="C8" s="14"/>
      <c r="D8" s="14"/>
      <c r="E8" s="13"/>
      <c r="F8" s="14"/>
      <c r="G8" s="14"/>
      <c r="H8" s="14"/>
    </row>
    <row r="9" spans="1:8" x14ac:dyDescent="0.2">
      <c r="A9" s="13" t="s">
        <v>5</v>
      </c>
      <c r="B9" s="13" t="s">
        <v>97</v>
      </c>
      <c r="C9" s="14"/>
      <c r="D9" s="14"/>
      <c r="E9" s="13"/>
      <c r="F9" s="14"/>
      <c r="G9" s="14"/>
      <c r="H9" s="14"/>
    </row>
    <row r="10" spans="1:8" x14ac:dyDescent="0.2">
      <c r="A10" s="13" t="s">
        <v>5</v>
      </c>
      <c r="B10" s="13" t="s">
        <v>32</v>
      </c>
      <c r="C10" s="14"/>
      <c r="D10" s="14"/>
      <c r="E10" s="13"/>
      <c r="F10" s="14"/>
      <c r="G10" s="14"/>
      <c r="H10" s="14"/>
    </row>
    <row r="11" spans="1:8" x14ac:dyDescent="0.2">
      <c r="A11" s="13" t="s">
        <v>4</v>
      </c>
      <c r="B11" s="13" t="s">
        <v>91</v>
      </c>
      <c r="C11" s="14"/>
      <c r="D11" s="14"/>
      <c r="E11" s="13"/>
      <c r="F11" s="14"/>
      <c r="G11" s="14"/>
      <c r="H11" s="14"/>
    </row>
    <row r="12" spans="1:8" x14ac:dyDescent="0.2">
      <c r="A12" s="13" t="s">
        <v>4</v>
      </c>
      <c r="B12" s="13" t="s">
        <v>35</v>
      </c>
      <c r="C12" s="14"/>
      <c r="D12" s="14"/>
      <c r="E12" s="13"/>
      <c r="F12" s="14"/>
      <c r="G12" s="14"/>
      <c r="H12" s="14"/>
    </row>
    <row r="13" spans="1:8" x14ac:dyDescent="0.2">
      <c r="A13" s="13" t="s">
        <v>4</v>
      </c>
      <c r="B13" s="13" t="s">
        <v>36</v>
      </c>
      <c r="C13" s="14"/>
      <c r="D13" s="14"/>
      <c r="E13" s="13"/>
      <c r="F13" s="14"/>
      <c r="G13" s="14"/>
      <c r="H13" s="14"/>
    </row>
    <row r="14" spans="1:8" x14ac:dyDescent="0.2">
      <c r="A14" s="13" t="s">
        <v>100</v>
      </c>
      <c r="B14" s="13" t="s">
        <v>92</v>
      </c>
      <c r="C14" s="14"/>
      <c r="D14" s="14"/>
      <c r="E14" s="13"/>
      <c r="F14" s="14"/>
      <c r="G14" s="14"/>
      <c r="H14" s="14"/>
    </row>
    <row r="15" spans="1:8" x14ac:dyDescent="0.2">
      <c r="A15" s="13" t="s">
        <v>100</v>
      </c>
      <c r="B15" s="13" t="s">
        <v>36</v>
      </c>
      <c r="C15" s="14"/>
      <c r="D15" s="14"/>
      <c r="E15" s="13"/>
      <c r="F15" s="14"/>
      <c r="G15" s="14"/>
      <c r="H15" s="14"/>
    </row>
    <row r="16" spans="1:8" x14ac:dyDescent="0.2">
      <c r="A16" s="13" t="s">
        <v>101</v>
      </c>
      <c r="B16" s="13" t="s">
        <v>31</v>
      </c>
      <c r="C16" s="14"/>
      <c r="D16" s="14"/>
      <c r="E16" s="13"/>
      <c r="F16" s="14"/>
      <c r="G16" s="14"/>
      <c r="H16" s="14"/>
    </row>
    <row r="17" spans="1:8" x14ac:dyDescent="0.2">
      <c r="A17" s="13" t="s">
        <v>5</v>
      </c>
      <c r="B17" s="13" t="s">
        <v>93</v>
      </c>
      <c r="C17" s="14"/>
      <c r="D17" s="14"/>
      <c r="E17" s="13"/>
      <c r="F17" s="14"/>
      <c r="G17" s="14"/>
      <c r="H17" s="14"/>
    </row>
    <row r="18" spans="1:8" x14ac:dyDescent="0.2">
      <c r="A18" s="13" t="s">
        <v>5</v>
      </c>
      <c r="B18" s="13" t="s">
        <v>93</v>
      </c>
      <c r="C18" s="14"/>
      <c r="D18" s="14"/>
      <c r="E18" s="13"/>
      <c r="F18" s="14"/>
      <c r="G18" s="14"/>
      <c r="H18" s="14"/>
    </row>
    <row r="19" spans="1:8" x14ac:dyDescent="0.2">
      <c r="A19" s="13" t="s">
        <v>4</v>
      </c>
      <c r="B19" s="13" t="s">
        <v>94</v>
      </c>
      <c r="C19" s="14"/>
      <c r="D19" s="14"/>
      <c r="E19" s="13"/>
      <c r="F19" s="14"/>
      <c r="G19" s="14"/>
      <c r="H19" s="14"/>
    </row>
    <row r="20" spans="1:8" x14ac:dyDescent="0.2">
      <c r="A20" s="13" t="s">
        <v>4</v>
      </c>
      <c r="B20" s="13" t="s">
        <v>94</v>
      </c>
      <c r="C20" s="14"/>
      <c r="D20" s="14"/>
      <c r="E20" s="13"/>
      <c r="F20" s="14"/>
      <c r="G20" s="14"/>
      <c r="H20" s="14"/>
    </row>
    <row r="21" spans="1:8" x14ac:dyDescent="0.2">
      <c r="A21" s="13" t="s">
        <v>4</v>
      </c>
      <c r="B21" s="13" t="s">
        <v>94</v>
      </c>
      <c r="C21" s="14"/>
      <c r="D21" s="14"/>
      <c r="E21" s="13"/>
      <c r="F21" s="14"/>
      <c r="G21" s="14"/>
      <c r="H21" s="14"/>
    </row>
    <row r="22" spans="1:8" x14ac:dyDescent="0.2">
      <c r="A22" s="13" t="s">
        <v>4</v>
      </c>
      <c r="B22" s="13" t="s">
        <v>94</v>
      </c>
      <c r="C22" s="14"/>
      <c r="D22" s="14"/>
      <c r="E22" s="13"/>
      <c r="F22" s="14"/>
      <c r="G22" s="14"/>
      <c r="H22" s="14"/>
    </row>
    <row r="23" spans="1:8" x14ac:dyDescent="0.2">
      <c r="A23" s="13" t="s">
        <v>100</v>
      </c>
      <c r="B23" s="13" t="s">
        <v>95</v>
      </c>
      <c r="C23" s="14"/>
      <c r="D23" s="14"/>
      <c r="E23" s="13"/>
      <c r="F23" s="14"/>
      <c r="G23" s="14"/>
      <c r="H23" s="14"/>
    </row>
    <row r="24" spans="1:8" x14ac:dyDescent="0.2">
      <c r="A24" s="13" t="s">
        <v>100</v>
      </c>
      <c r="B24" s="13" t="s">
        <v>95</v>
      </c>
      <c r="C24" s="14"/>
      <c r="D24" s="14"/>
      <c r="E24" s="13"/>
      <c r="F24" s="14"/>
      <c r="G24" s="14"/>
      <c r="H24" s="14"/>
    </row>
    <row r="25" spans="1:8" x14ac:dyDescent="0.2">
      <c r="A25" s="13" t="s">
        <v>127</v>
      </c>
      <c r="B25" s="13" t="s">
        <v>128</v>
      </c>
      <c r="C25" s="34"/>
      <c r="D25" s="25"/>
      <c r="E25" s="13"/>
      <c r="F25" s="14"/>
      <c r="G25" s="14"/>
      <c r="H25" s="14"/>
    </row>
    <row r="26" spans="1:8" x14ac:dyDescent="0.2">
      <c r="A26" s="13" t="s">
        <v>127</v>
      </c>
      <c r="B26" s="13" t="s">
        <v>128</v>
      </c>
      <c r="C26" s="34"/>
      <c r="D26" s="25"/>
      <c r="E26" s="13"/>
      <c r="F26" s="14"/>
      <c r="G26" s="14"/>
      <c r="H26" s="14"/>
    </row>
    <row r="27" spans="1:8" x14ac:dyDescent="0.2">
      <c r="A27" s="13" t="s">
        <v>127</v>
      </c>
      <c r="B27" s="13" t="s">
        <v>128</v>
      </c>
      <c r="C27" s="34"/>
      <c r="D27" s="25"/>
      <c r="E27" s="13"/>
      <c r="F27" s="14"/>
      <c r="G27" s="14"/>
      <c r="H27" s="14"/>
    </row>
    <row r="28" spans="1:8" x14ac:dyDescent="0.2">
      <c r="A28" s="13" t="s">
        <v>127</v>
      </c>
      <c r="B28" s="13" t="s">
        <v>128</v>
      </c>
      <c r="C28" s="34"/>
      <c r="D28" s="25"/>
      <c r="E28" s="13"/>
      <c r="F28" s="14"/>
      <c r="G28" s="14"/>
      <c r="H28" s="14"/>
    </row>
    <row r="29" spans="1:8" x14ac:dyDescent="0.2">
      <c r="A29" s="13" t="s">
        <v>127</v>
      </c>
      <c r="B29" s="13" t="s">
        <v>128</v>
      </c>
      <c r="C29" s="34"/>
      <c r="D29" s="25"/>
      <c r="E29" s="13"/>
      <c r="F29" s="14"/>
      <c r="G29" s="14"/>
      <c r="H29" s="14"/>
    </row>
    <row r="30" spans="1:8" x14ac:dyDescent="0.2">
      <c r="A30" s="13" t="s">
        <v>99</v>
      </c>
      <c r="B30" s="20"/>
      <c r="C30" s="20"/>
      <c r="D30" s="21"/>
      <c r="E30" s="27"/>
      <c r="F30" s="27"/>
      <c r="G30" s="27"/>
      <c r="H30" s="28"/>
    </row>
    <row r="31" spans="1:8" x14ac:dyDescent="0.2">
      <c r="A31" s="26" t="s">
        <v>98</v>
      </c>
      <c r="B31" s="16"/>
      <c r="C31" s="16"/>
      <c r="D31" s="16"/>
      <c r="E31" s="16"/>
      <c r="F31" s="16"/>
      <c r="G31" s="16"/>
      <c r="H31" s="16"/>
    </row>
    <row r="32" spans="1:8" ht="13" customHeight="1" x14ac:dyDescent="0.2">
      <c r="A32" s="40" t="s">
        <v>134</v>
      </c>
      <c r="B32" s="41"/>
      <c r="C32" s="41"/>
      <c r="D32" s="41"/>
      <c r="E32" s="41"/>
      <c r="F32" s="41"/>
      <c r="G32" s="41"/>
      <c r="H32" s="41"/>
    </row>
    <row r="33" spans="1:8" x14ac:dyDescent="0.2">
      <c r="A33" s="42"/>
      <c r="B33" s="41"/>
      <c r="C33" s="41"/>
      <c r="D33" s="41"/>
      <c r="E33" s="41"/>
      <c r="F33" s="41"/>
      <c r="G33" s="41"/>
      <c r="H33" s="41"/>
    </row>
    <row r="35" spans="1:8" ht="14" x14ac:dyDescent="0.2">
      <c r="B35" s="33" t="s">
        <v>23</v>
      </c>
      <c r="C35" s="24"/>
      <c r="D35" s="24"/>
      <c r="E35" s="23"/>
      <c r="F35" s="13" t="s">
        <v>81</v>
      </c>
      <c r="G35" s="24"/>
      <c r="H35" s="23"/>
    </row>
    <row r="37" spans="1:8" x14ac:dyDescent="0.2">
      <c r="A37" s="1" t="s">
        <v>82</v>
      </c>
    </row>
    <row r="39" spans="1:8" x14ac:dyDescent="0.2">
      <c r="A39" s="1" t="s">
        <v>125</v>
      </c>
    </row>
    <row r="40" spans="1:8" x14ac:dyDescent="0.2">
      <c r="A40" s="36" t="s">
        <v>136</v>
      </c>
      <c r="B40" s="37"/>
      <c r="C40" s="37"/>
      <c r="D40" s="37"/>
      <c r="E40" s="37"/>
      <c r="F40" s="37"/>
      <c r="G40" s="37"/>
      <c r="H40" s="37"/>
    </row>
    <row r="41" spans="1:8" x14ac:dyDescent="0.2">
      <c r="A41" s="37"/>
      <c r="B41" s="37"/>
      <c r="C41" s="37"/>
      <c r="D41" s="37"/>
      <c r="E41" s="37"/>
      <c r="F41" s="37"/>
      <c r="G41" s="37"/>
      <c r="H41" s="37"/>
    </row>
    <row r="42" spans="1:8" x14ac:dyDescent="0.2">
      <c r="A42" s="1" t="s">
        <v>126</v>
      </c>
    </row>
    <row r="44" spans="1:8" x14ac:dyDescent="0.2">
      <c r="A44" s="38" t="s">
        <v>133</v>
      </c>
      <c r="B44" s="39"/>
      <c r="C44" s="39"/>
      <c r="D44" s="39"/>
      <c r="E44" s="39"/>
      <c r="F44" s="39"/>
      <c r="G44" s="39"/>
      <c r="H44" s="39"/>
    </row>
  </sheetData>
  <mergeCells count="5">
    <mergeCell ref="A1:H1"/>
    <mergeCell ref="A2:H2"/>
    <mergeCell ref="A40:H41"/>
    <mergeCell ref="A44:H44"/>
    <mergeCell ref="A32:H33"/>
  </mergeCells>
  <phoneticPr fontId="1"/>
  <dataValidations count="2">
    <dataValidation type="textLength" imeMode="hiragana" allowBlank="1" showInputMessage="1" showErrorMessage="1" sqref="C76:C65536 C68:C74 C45:C66 C42:C43 C8:C31 C34:C39" xr:uid="{00000000-0002-0000-0100-000000000000}">
      <formula1>0</formula1>
      <formula2>12</formula2>
    </dataValidation>
    <dataValidation type="textLength" imeMode="halfKatakana" allowBlank="1" showInputMessage="1" showErrorMessage="1" sqref="D45:H65536 D42:H43 D8:H31 D34:H39" xr:uid="{00000000-0002-0000-0100-000001000000}">
      <formula1>0</formula1>
      <formula2>20</formula2>
    </dataValidation>
  </dataValidations>
  <printOptions horizontalCentered="1" verticalCentered="1"/>
  <pageMargins left="0.78740157480314965" right="0.78740157480314965" top="0.58770833333333339" bottom="0.58750000000000002" header="0.51181102362204722" footer="0.51181102362204722"/>
  <pageSetup paperSize="9" scale="92" orientation="landscape" horizontalDpi="400" vertic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1"/>
  <sheetViews>
    <sheetView zoomScaleNormal="100" workbookViewId="0">
      <selection activeCell="B3" sqref="B3"/>
    </sheetView>
  </sheetViews>
  <sheetFormatPr defaultColWidth="8.90625" defaultRowHeight="13" x14ac:dyDescent="0.2"/>
  <cols>
    <col min="1" max="1" width="14" style="1" customWidth="1"/>
    <col min="2" max="2" width="14" style="1" bestFit="1" customWidth="1"/>
    <col min="3" max="3" width="16.08984375" style="1" bestFit="1" customWidth="1"/>
    <col min="4" max="4" width="3.6328125" style="1" bestFit="1" customWidth="1"/>
    <col min="5" max="5" width="4.453125" style="1" bestFit="1" customWidth="1"/>
    <col min="6" max="6" width="7.6328125" style="1" bestFit="1" customWidth="1"/>
    <col min="7" max="7" width="6.6328125" style="1" bestFit="1" customWidth="1"/>
    <col min="8" max="8" width="12.453125" style="6" customWidth="1"/>
    <col min="9" max="9" width="10.08984375" style="2" customWidth="1"/>
    <col min="10" max="10" width="11.6328125" style="5" bestFit="1" customWidth="1"/>
    <col min="13" max="13" width="7.6328125" style="1" bestFit="1" customWidth="1"/>
  </cols>
  <sheetData>
    <row r="1" spans="1:14" x14ac:dyDescent="0.2">
      <c r="A1" s="1" t="s">
        <v>42</v>
      </c>
      <c r="B1" s="4" t="s">
        <v>40</v>
      </c>
      <c r="C1" s="4" t="s">
        <v>41</v>
      </c>
      <c r="D1" s="1" t="s">
        <v>50</v>
      </c>
      <c r="E1" s="1" t="s">
        <v>51</v>
      </c>
      <c r="F1" s="1" t="s">
        <v>52</v>
      </c>
      <c r="G1" s="1" t="s">
        <v>53</v>
      </c>
      <c r="H1" s="6" t="s">
        <v>54</v>
      </c>
      <c r="I1" s="2" t="s">
        <v>1</v>
      </c>
      <c r="J1" s="5" t="s">
        <v>39</v>
      </c>
      <c r="K1" s="1" t="s">
        <v>39</v>
      </c>
      <c r="L1" s="4" t="s">
        <v>1</v>
      </c>
      <c r="M1" s="1" t="s">
        <v>0</v>
      </c>
    </row>
    <row r="2" spans="1:14" x14ac:dyDescent="0.2">
      <c r="B2" s="1">
        <f>男子入力用!C8</f>
        <v>0</v>
      </c>
      <c r="C2" s="1">
        <f>男子入力用!D8</f>
        <v>0</v>
      </c>
      <c r="D2" s="1">
        <v>1</v>
      </c>
      <c r="E2" s="1">
        <v>10</v>
      </c>
      <c r="F2" s="1" t="e">
        <f>VLOOKUP(男子入力用!$B$4,テーブル!$A$1:$D$22,4,FALSE)</f>
        <v>#N/A</v>
      </c>
      <c r="G2" s="1" t="e">
        <f>VLOOKUP(男子入力用!$B$4,テーブル!$A$1:$C$22,3,FALSE)</f>
        <v>#N/A</v>
      </c>
      <c r="H2" s="6" t="e">
        <f t="shared" ref="H2:H16" si="0">I2&amp;J2</f>
        <v>#N/A</v>
      </c>
      <c r="I2" s="2" t="s">
        <v>8</v>
      </c>
      <c r="J2" s="5" t="e">
        <f>M2&amp;"1"</f>
        <v>#N/A</v>
      </c>
      <c r="K2" s="1" t="s">
        <v>5</v>
      </c>
      <c r="L2" s="3" t="s">
        <v>30</v>
      </c>
      <c r="M2" s="1" t="e">
        <f>VLOOKUP(男子入力用!$B$4,テーブル!$A$1:$C$22,2,FALSE)</f>
        <v>#N/A</v>
      </c>
      <c r="N2" s="1" t="s">
        <v>26</v>
      </c>
    </row>
    <row r="3" spans="1:14" x14ac:dyDescent="0.2">
      <c r="B3" s="1">
        <f>男子入力用!C9</f>
        <v>0</v>
      </c>
      <c r="C3" s="1">
        <f>男子入力用!D9</f>
        <v>0</v>
      </c>
      <c r="D3" s="1">
        <v>1</v>
      </c>
      <c r="E3" s="1">
        <v>10</v>
      </c>
      <c r="F3" s="1" t="e">
        <f>VLOOKUP(男子入力用!$B$4,テーブル!$A$1:$D$22,4,FALSE)</f>
        <v>#N/A</v>
      </c>
      <c r="G3" s="1" t="e">
        <f>VLOOKUP(男子入力用!$B$4,テーブル!$A$1:$C$22,3,FALSE)</f>
        <v>#N/A</v>
      </c>
      <c r="H3" s="6" t="e">
        <f t="shared" si="0"/>
        <v>#N/A</v>
      </c>
      <c r="I3" s="2" t="s">
        <v>9</v>
      </c>
      <c r="J3" s="5" t="e">
        <f>M3&amp;"1"</f>
        <v>#N/A</v>
      </c>
      <c r="K3" s="1" t="s">
        <v>5</v>
      </c>
      <c r="L3" s="3" t="s">
        <v>31</v>
      </c>
      <c r="M3" s="1" t="e">
        <f>VLOOKUP(男子入力用!$B$4,テーブル!$A$1:$C$22,2,FALSE)</f>
        <v>#N/A</v>
      </c>
      <c r="N3" s="1" t="s">
        <v>26</v>
      </c>
    </row>
    <row r="4" spans="1:14" x14ac:dyDescent="0.2">
      <c r="B4" s="1">
        <f>男子入力用!C10</f>
        <v>0</v>
      </c>
      <c r="C4" s="1">
        <f>男子入力用!D10</f>
        <v>0</v>
      </c>
      <c r="D4" s="1">
        <v>1</v>
      </c>
      <c r="E4" s="1">
        <v>10</v>
      </c>
      <c r="F4" s="1" t="e">
        <f>VLOOKUP(男子入力用!$B$4,テーブル!$A$1:$D$22,4,FALSE)</f>
        <v>#N/A</v>
      </c>
      <c r="G4" s="1" t="e">
        <f>VLOOKUP(男子入力用!$B$4,テーブル!$A$1:$C$22,3,FALSE)</f>
        <v>#N/A</v>
      </c>
      <c r="H4" s="6" t="e">
        <f t="shared" si="0"/>
        <v>#N/A</v>
      </c>
      <c r="I4" s="2" t="s">
        <v>10</v>
      </c>
      <c r="J4" s="5" t="e">
        <f>M4&amp;"1"</f>
        <v>#N/A</v>
      </c>
      <c r="K4" s="1" t="s">
        <v>5</v>
      </c>
      <c r="L4" s="3" t="s">
        <v>32</v>
      </c>
      <c r="M4" s="1" t="e">
        <f>VLOOKUP(男子入力用!$B$4,テーブル!$A$1:$C$22,2,FALSE)</f>
        <v>#N/A</v>
      </c>
      <c r="N4" s="1" t="s">
        <v>26</v>
      </c>
    </row>
    <row r="5" spans="1:14" x14ac:dyDescent="0.2">
      <c r="B5" s="1">
        <f>男子入力用!C11</f>
        <v>0</v>
      </c>
      <c r="C5" s="1">
        <f>男子入力用!D11</f>
        <v>0</v>
      </c>
      <c r="D5" s="1">
        <v>1</v>
      </c>
      <c r="E5" s="1">
        <v>10</v>
      </c>
      <c r="F5" s="1" t="e">
        <f>VLOOKUP(男子入力用!$B$4,テーブル!$A$1:$D$22,4,FALSE)</f>
        <v>#N/A</v>
      </c>
      <c r="G5" s="1" t="e">
        <f>VLOOKUP(男子入力用!$B$4,テーブル!$A$1:$C$22,3,FALSE)</f>
        <v>#N/A</v>
      </c>
      <c r="H5" s="6" t="e">
        <f t="shared" si="0"/>
        <v>#N/A</v>
      </c>
      <c r="I5" s="2" t="s">
        <v>11</v>
      </c>
      <c r="J5" s="5" t="e">
        <f>M5&amp;"2"</f>
        <v>#N/A</v>
      </c>
      <c r="K5" s="1" t="s">
        <v>4</v>
      </c>
      <c r="L5" s="3" t="s">
        <v>33</v>
      </c>
      <c r="M5" s="1" t="e">
        <f>VLOOKUP(男子入力用!$B$4,テーブル!$A$1:$C$22,2,FALSE)</f>
        <v>#N/A</v>
      </c>
      <c r="N5" s="1" t="s">
        <v>26</v>
      </c>
    </row>
    <row r="6" spans="1:14" x14ac:dyDescent="0.2">
      <c r="B6" s="1">
        <f>男子入力用!C12</f>
        <v>0</v>
      </c>
      <c r="C6" s="1">
        <f>男子入力用!D12</f>
        <v>0</v>
      </c>
      <c r="D6" s="1">
        <v>1</v>
      </c>
      <c r="E6" s="1">
        <v>10</v>
      </c>
      <c r="F6" s="1" t="e">
        <f>VLOOKUP(男子入力用!$B$4,テーブル!$A$1:$D$22,4,FALSE)</f>
        <v>#N/A</v>
      </c>
      <c r="G6" s="1" t="e">
        <f>VLOOKUP(男子入力用!$B$4,テーブル!$A$1:$C$22,3,FALSE)</f>
        <v>#N/A</v>
      </c>
      <c r="H6" s="6" t="e">
        <f t="shared" si="0"/>
        <v>#N/A</v>
      </c>
      <c r="I6" s="2" t="s">
        <v>12</v>
      </c>
      <c r="J6" s="5" t="e">
        <f>M6&amp;"2"</f>
        <v>#N/A</v>
      </c>
      <c r="K6" s="1" t="s">
        <v>4</v>
      </c>
      <c r="L6" s="3" t="s">
        <v>34</v>
      </c>
      <c r="M6" s="1" t="e">
        <f>VLOOKUP(男子入力用!$B$4,テーブル!$A$1:$C$22,2,FALSE)</f>
        <v>#N/A</v>
      </c>
      <c r="N6" s="1" t="s">
        <v>26</v>
      </c>
    </row>
    <row r="7" spans="1:14" x14ac:dyDescent="0.2">
      <c r="B7" s="1">
        <f>男子入力用!C13</f>
        <v>0</v>
      </c>
      <c r="C7" s="1">
        <f>男子入力用!D13</f>
        <v>0</v>
      </c>
      <c r="D7" s="1">
        <v>1</v>
      </c>
      <c r="E7" s="1">
        <v>10</v>
      </c>
      <c r="F7" s="1" t="e">
        <f>VLOOKUP(男子入力用!$B$4,テーブル!$A$1:$D$22,4,FALSE)</f>
        <v>#N/A</v>
      </c>
      <c r="G7" s="1" t="e">
        <f>VLOOKUP(男子入力用!$B$4,テーブル!$A$1:$C$22,3,FALSE)</f>
        <v>#N/A</v>
      </c>
      <c r="H7" s="6" t="e">
        <f t="shared" si="0"/>
        <v>#N/A</v>
      </c>
      <c r="I7" s="2" t="s">
        <v>13</v>
      </c>
      <c r="J7" s="5" t="e">
        <f>M7&amp;"2"</f>
        <v>#N/A</v>
      </c>
      <c r="K7" s="1" t="s">
        <v>4</v>
      </c>
      <c r="L7" s="3" t="s">
        <v>35</v>
      </c>
      <c r="M7" s="1" t="e">
        <f>VLOOKUP(男子入力用!$B$4,テーブル!$A$1:$C$22,2,FALSE)</f>
        <v>#N/A</v>
      </c>
      <c r="N7" s="1" t="s">
        <v>26</v>
      </c>
    </row>
    <row r="8" spans="1:14" x14ac:dyDescent="0.2">
      <c r="B8" s="1">
        <f>男子入力用!C14</f>
        <v>0</v>
      </c>
      <c r="C8" s="1">
        <f>男子入力用!D14</f>
        <v>0</v>
      </c>
      <c r="D8" s="1">
        <v>1</v>
      </c>
      <c r="E8" s="1">
        <v>10</v>
      </c>
      <c r="F8" s="1" t="e">
        <f>VLOOKUP(男子入力用!$B$4,テーブル!$A$1:$D$22,4,FALSE)</f>
        <v>#N/A</v>
      </c>
      <c r="G8" s="1" t="e">
        <f>VLOOKUP(男子入力用!$B$4,テーブル!$A$1:$C$22,3,FALSE)</f>
        <v>#N/A</v>
      </c>
      <c r="H8" s="6" t="e">
        <f t="shared" si="0"/>
        <v>#N/A</v>
      </c>
      <c r="I8" s="2" t="s">
        <v>14</v>
      </c>
      <c r="J8" s="5" t="e">
        <f>M8&amp;"2"</f>
        <v>#N/A</v>
      </c>
      <c r="K8" s="1" t="s">
        <v>4</v>
      </c>
      <c r="L8" s="3" t="s">
        <v>36</v>
      </c>
      <c r="M8" s="1" t="e">
        <f>VLOOKUP(男子入力用!$B$4,テーブル!$A$1:$C$22,2,FALSE)</f>
        <v>#N/A</v>
      </c>
      <c r="N8" s="1" t="s">
        <v>26</v>
      </c>
    </row>
    <row r="9" spans="1:14" x14ac:dyDescent="0.2">
      <c r="B9" s="1">
        <f>男子入力用!C15</f>
        <v>0</v>
      </c>
      <c r="C9" s="1">
        <f>男子入力用!D15</f>
        <v>0</v>
      </c>
      <c r="D9" s="1">
        <v>1</v>
      </c>
      <c r="E9" s="1">
        <v>10</v>
      </c>
      <c r="F9" s="1" t="e">
        <f>VLOOKUP(男子入力用!$B$4,テーブル!$A$1:$D$22,4,FALSE)</f>
        <v>#N/A</v>
      </c>
      <c r="G9" s="1" t="e">
        <f>VLOOKUP(男子入力用!$B$4,テーブル!$A$1:$C$22,3,FALSE)</f>
        <v>#N/A</v>
      </c>
      <c r="H9" s="6" t="e">
        <f t="shared" si="0"/>
        <v>#N/A</v>
      </c>
      <c r="I9" s="2" t="s">
        <v>15</v>
      </c>
      <c r="J9" s="5" t="e">
        <f>M9&amp;"3"</f>
        <v>#N/A</v>
      </c>
      <c r="K9" s="1" t="s">
        <v>3</v>
      </c>
      <c r="L9" s="3" t="s">
        <v>37</v>
      </c>
      <c r="M9" s="1" t="e">
        <f>VLOOKUP(男子入力用!$B$4,テーブル!$A$1:$C$22,2,FALSE)</f>
        <v>#N/A</v>
      </c>
      <c r="N9" s="1" t="s">
        <v>26</v>
      </c>
    </row>
    <row r="10" spans="1:14" x14ac:dyDescent="0.2">
      <c r="B10" s="1">
        <f>男子入力用!C16</f>
        <v>0</v>
      </c>
      <c r="C10" s="1">
        <f>男子入力用!D16</f>
        <v>0</v>
      </c>
      <c r="D10" s="1">
        <v>1</v>
      </c>
      <c r="E10" s="1">
        <v>10</v>
      </c>
      <c r="F10" s="1" t="e">
        <f>VLOOKUP(男子入力用!$B$4,テーブル!$A$1:$D$22,4,FALSE)</f>
        <v>#N/A</v>
      </c>
      <c r="G10" s="1" t="e">
        <f>VLOOKUP(男子入力用!$B$4,テーブル!$A$1:$C$22,3,FALSE)</f>
        <v>#N/A</v>
      </c>
      <c r="H10" s="6" t="e">
        <f t="shared" si="0"/>
        <v>#N/A</v>
      </c>
      <c r="I10" s="2" t="s">
        <v>16</v>
      </c>
      <c r="J10" s="5" t="e">
        <f>M10&amp;"3"</f>
        <v>#N/A</v>
      </c>
      <c r="K10" s="1" t="s">
        <v>3</v>
      </c>
      <c r="L10" s="3" t="s">
        <v>34</v>
      </c>
      <c r="M10" s="1" t="e">
        <f>VLOOKUP(男子入力用!$B$4,テーブル!$A$1:$C$22,2,FALSE)</f>
        <v>#N/A</v>
      </c>
      <c r="N10" s="1" t="s">
        <v>26</v>
      </c>
    </row>
    <row r="11" spans="1:14" x14ac:dyDescent="0.2">
      <c r="B11" s="1">
        <f>男子入力用!C17</f>
        <v>0</v>
      </c>
      <c r="C11" s="1">
        <f>男子入力用!D17</f>
        <v>0</v>
      </c>
      <c r="D11" s="1">
        <v>1</v>
      </c>
      <c r="E11" s="1">
        <v>10</v>
      </c>
      <c r="F11" s="1" t="e">
        <f>VLOOKUP(男子入力用!$B$4,テーブル!$A$1:$D$22,4,FALSE)</f>
        <v>#N/A</v>
      </c>
      <c r="G11" s="1" t="e">
        <f>VLOOKUP(男子入力用!$B$4,テーブル!$A$1:$C$22,3,FALSE)</f>
        <v>#N/A</v>
      </c>
      <c r="H11" s="6" t="e">
        <f t="shared" si="0"/>
        <v>#N/A</v>
      </c>
      <c r="I11" s="2" t="s">
        <v>17</v>
      </c>
      <c r="J11" s="5" t="e">
        <f>M11&amp;"3"</f>
        <v>#N/A</v>
      </c>
      <c r="K11" s="1" t="s">
        <v>3</v>
      </c>
      <c r="L11" s="3" t="s">
        <v>32</v>
      </c>
      <c r="M11" s="1" t="e">
        <f>VLOOKUP(男子入力用!$B$4,テーブル!$A$1:$C$22,2,FALSE)</f>
        <v>#N/A</v>
      </c>
      <c r="N11" s="1" t="s">
        <v>26</v>
      </c>
    </row>
    <row r="12" spans="1:14" x14ac:dyDescent="0.2">
      <c r="B12" s="1">
        <f>男子入力用!C18</f>
        <v>0</v>
      </c>
      <c r="C12" s="1">
        <f>男子入力用!D18</f>
        <v>0</v>
      </c>
      <c r="D12" s="1">
        <v>1</v>
      </c>
      <c r="E12" s="1">
        <v>10</v>
      </c>
      <c r="F12" s="1" t="e">
        <f>VLOOKUP(男子入力用!$B$4,テーブル!$A$1:$D$22,4,FALSE)</f>
        <v>#N/A</v>
      </c>
      <c r="G12" s="1" t="e">
        <f>VLOOKUP(男子入力用!$B$4,テーブル!$A$1:$C$22,3,FALSE)</f>
        <v>#N/A</v>
      </c>
      <c r="H12" s="6" t="e">
        <f t="shared" si="0"/>
        <v>#N/A</v>
      </c>
      <c r="I12" s="2" t="s">
        <v>18</v>
      </c>
      <c r="J12" s="5" t="e">
        <f>M12&amp;"6"</f>
        <v>#N/A</v>
      </c>
      <c r="K12" s="1" t="s">
        <v>2</v>
      </c>
      <c r="L12" s="3" t="s">
        <v>36</v>
      </c>
      <c r="M12" s="1" t="e">
        <f>VLOOKUP(男子入力用!$B$4,テーブル!$A$1:$C$22,2,FALSE)</f>
        <v>#N/A</v>
      </c>
      <c r="N12" s="1" t="s">
        <v>26</v>
      </c>
    </row>
    <row r="13" spans="1:14" x14ac:dyDescent="0.2">
      <c r="B13" s="1">
        <f>男子入力用!C19</f>
        <v>0</v>
      </c>
      <c r="C13" s="1">
        <f>男子入力用!D19</f>
        <v>0</v>
      </c>
      <c r="D13" s="1">
        <v>1</v>
      </c>
      <c r="E13" s="1">
        <v>10</v>
      </c>
      <c r="F13" s="1" t="e">
        <f>VLOOKUP(男子入力用!$B$4,テーブル!$A$1:$D$22,4,FALSE)</f>
        <v>#N/A</v>
      </c>
      <c r="G13" s="1" t="e">
        <f>VLOOKUP(男子入力用!$B$4,テーブル!$A$1:$C$22,3,FALSE)</f>
        <v>#N/A</v>
      </c>
      <c r="H13" s="6" t="e">
        <f t="shared" si="0"/>
        <v>#N/A</v>
      </c>
      <c r="I13" s="2" t="s">
        <v>19</v>
      </c>
      <c r="J13" s="5" t="e">
        <f>M13&amp;"4"</f>
        <v>#N/A</v>
      </c>
      <c r="K13" s="1" t="s">
        <v>6</v>
      </c>
      <c r="L13" s="3" t="s">
        <v>37</v>
      </c>
      <c r="M13" s="1" t="e">
        <f>VLOOKUP(男子入力用!$B$4,テーブル!$A$1:$C$22,2,FALSE)</f>
        <v>#N/A</v>
      </c>
      <c r="N13" s="1" t="s">
        <v>26</v>
      </c>
    </row>
    <row r="14" spans="1:14" x14ac:dyDescent="0.2">
      <c r="B14" s="1">
        <f>男子入力用!C20</f>
        <v>0</v>
      </c>
      <c r="C14" s="1">
        <f>男子入力用!D20</f>
        <v>0</v>
      </c>
      <c r="D14" s="1">
        <v>1</v>
      </c>
      <c r="E14" s="1">
        <v>10</v>
      </c>
      <c r="F14" s="1" t="e">
        <f>VLOOKUP(男子入力用!$B$4,テーブル!$A$1:$D$22,4,FALSE)</f>
        <v>#N/A</v>
      </c>
      <c r="G14" s="1" t="e">
        <f>VLOOKUP(男子入力用!$B$4,テーブル!$A$1:$C$22,3,FALSE)</f>
        <v>#N/A</v>
      </c>
      <c r="H14" s="6" t="e">
        <f t="shared" si="0"/>
        <v>#N/A</v>
      </c>
      <c r="I14" s="2" t="s">
        <v>20</v>
      </c>
      <c r="J14" s="5" t="e">
        <f>M14&amp;"4"</f>
        <v>#N/A</v>
      </c>
      <c r="K14" s="1" t="s">
        <v>6</v>
      </c>
      <c r="L14" s="3" t="s">
        <v>34</v>
      </c>
      <c r="M14" s="1" t="e">
        <f>VLOOKUP(男子入力用!$B$4,テーブル!$A$1:$C$22,2,FALSE)</f>
        <v>#N/A</v>
      </c>
      <c r="N14" s="1" t="s">
        <v>26</v>
      </c>
    </row>
    <row r="15" spans="1:14" x14ac:dyDescent="0.2">
      <c r="B15" s="1">
        <f>男子入力用!C21</f>
        <v>0</v>
      </c>
      <c r="C15" s="1">
        <f>男子入力用!D21</f>
        <v>0</v>
      </c>
      <c r="D15" s="1">
        <v>1</v>
      </c>
      <c r="E15" s="1">
        <v>10</v>
      </c>
      <c r="F15" s="1" t="e">
        <f>VLOOKUP(男子入力用!$B$4,テーブル!$A$1:$D$22,4,FALSE)</f>
        <v>#N/A</v>
      </c>
      <c r="G15" s="1" t="e">
        <f>VLOOKUP(男子入力用!$B$4,テーブル!$A$1:$C$22,3,FALSE)</f>
        <v>#N/A</v>
      </c>
      <c r="H15" s="6" t="e">
        <f t="shared" si="0"/>
        <v>#N/A</v>
      </c>
      <c r="I15" s="2" t="s">
        <v>21</v>
      </c>
      <c r="J15" s="5" t="e">
        <f>M15&amp;"5"</f>
        <v>#N/A</v>
      </c>
      <c r="K15" s="1" t="s">
        <v>7</v>
      </c>
      <c r="L15" s="3" t="s">
        <v>34</v>
      </c>
      <c r="M15" s="1" t="e">
        <f>VLOOKUP(男子入力用!$B$4,テーブル!$A$1:$C$22,2,FALSE)</f>
        <v>#N/A</v>
      </c>
      <c r="N15" s="1" t="s">
        <v>26</v>
      </c>
    </row>
    <row r="16" spans="1:14" x14ac:dyDescent="0.2">
      <c r="B16" s="1">
        <f>男子入力用!C22</f>
        <v>0</v>
      </c>
      <c r="C16" s="1">
        <f>男子入力用!D22</f>
        <v>0</v>
      </c>
      <c r="D16" s="1">
        <v>1</v>
      </c>
      <c r="E16" s="1">
        <v>10</v>
      </c>
      <c r="F16" s="1" t="e">
        <f>VLOOKUP(男子入力用!$B$4,テーブル!$A$1:$D$22,4,FALSE)</f>
        <v>#N/A</v>
      </c>
      <c r="G16" s="1" t="e">
        <f>VLOOKUP(男子入力用!$B$4,テーブル!$A$1:$C$22,3,FALSE)</f>
        <v>#N/A</v>
      </c>
      <c r="H16" s="6" t="e">
        <f t="shared" si="0"/>
        <v>#N/A</v>
      </c>
      <c r="I16" s="2" t="s">
        <v>22</v>
      </c>
      <c r="J16" s="5" t="e">
        <f>M16&amp;"5"</f>
        <v>#N/A</v>
      </c>
      <c r="K16" s="1" t="s">
        <v>7</v>
      </c>
      <c r="L16" s="3" t="s">
        <v>36</v>
      </c>
      <c r="M16" s="1" t="e">
        <f>VLOOKUP(男子入力用!$B$4,テーブル!$A$1:$C$22,2,FALSE)</f>
        <v>#N/A</v>
      </c>
      <c r="N16" s="1" t="s">
        <v>26</v>
      </c>
    </row>
    <row r="17" spans="1:14" x14ac:dyDescent="0.2">
      <c r="A17" s="1">
        <v>1</v>
      </c>
      <c r="B17" s="1">
        <f>男子入力用!C23</f>
        <v>0</v>
      </c>
      <c r="C17" s="1">
        <f>男子入力用!D23</f>
        <v>0</v>
      </c>
      <c r="D17" s="1">
        <v>1</v>
      </c>
      <c r="E17" s="1">
        <v>10</v>
      </c>
      <c r="F17" s="1" t="e">
        <f>VLOOKUP(男子入力用!$B$4,テーブル!$A$1:$D$22,4,FALSE)</f>
        <v>#N/A</v>
      </c>
      <c r="G17" s="1" t="e">
        <f>VLOOKUP(男子入力用!$B$4,テーブル!$A$1:$C$22,3,FALSE)</f>
        <v>#N/A</v>
      </c>
      <c r="K17" s="1" t="s">
        <v>5</v>
      </c>
      <c r="L17" s="3" t="s">
        <v>38</v>
      </c>
      <c r="M17" s="1" t="e">
        <f>VLOOKUP(男子入力用!$B$4,テーブル!$A$1:$C$22,2,FALSE)</f>
        <v>#N/A</v>
      </c>
      <c r="N17" s="1" t="s">
        <v>26</v>
      </c>
    </row>
    <row r="18" spans="1:14" x14ac:dyDescent="0.2">
      <c r="A18" s="1">
        <v>2</v>
      </c>
      <c r="B18" s="1">
        <f>男子入力用!C24</f>
        <v>0</v>
      </c>
      <c r="C18" s="1">
        <f>男子入力用!D24</f>
        <v>0</v>
      </c>
      <c r="D18" s="1">
        <v>1</v>
      </c>
      <c r="E18" s="1">
        <v>10</v>
      </c>
      <c r="F18" s="1" t="e">
        <f>VLOOKUP(男子入力用!$B$4,テーブル!$A$1:$D$22,4,FALSE)</f>
        <v>#N/A</v>
      </c>
      <c r="G18" s="1" t="e">
        <f>VLOOKUP(男子入力用!$B$4,テーブル!$A$1:$C$22,3,FALSE)</f>
        <v>#N/A</v>
      </c>
      <c r="K18" s="1" t="s">
        <v>5</v>
      </c>
      <c r="L18" s="3" t="s">
        <v>38</v>
      </c>
      <c r="M18" s="1" t="e">
        <f>VLOOKUP(男子入力用!$B$4,テーブル!$A$1:$C$22,2,FALSE)</f>
        <v>#N/A</v>
      </c>
      <c r="N18" s="1" t="s">
        <v>26</v>
      </c>
    </row>
    <row r="19" spans="1:14" x14ac:dyDescent="0.2">
      <c r="A19" s="1">
        <v>3</v>
      </c>
      <c r="B19" s="1">
        <f>男子入力用!C25</f>
        <v>0</v>
      </c>
      <c r="C19" s="1">
        <f>男子入力用!D25</f>
        <v>0</v>
      </c>
      <c r="D19" s="1">
        <v>1</v>
      </c>
      <c r="E19" s="1">
        <v>10</v>
      </c>
      <c r="F19" s="1" t="e">
        <f>VLOOKUP(男子入力用!$B$4,テーブル!$A$1:$D$22,4,FALSE)</f>
        <v>#N/A</v>
      </c>
      <c r="G19" s="1" t="e">
        <f>VLOOKUP(男子入力用!$B$4,テーブル!$A$1:$C$22,3,FALSE)</f>
        <v>#N/A</v>
      </c>
      <c r="K19" s="1" t="s">
        <v>4</v>
      </c>
      <c r="L19" s="3" t="s">
        <v>38</v>
      </c>
      <c r="M19" s="1" t="e">
        <f>VLOOKUP(男子入力用!$B$4,テーブル!$A$1:$C$22,2,FALSE)</f>
        <v>#N/A</v>
      </c>
      <c r="N19" s="1" t="s">
        <v>26</v>
      </c>
    </row>
    <row r="20" spans="1:14" x14ac:dyDescent="0.2">
      <c r="A20" s="1">
        <v>4</v>
      </c>
      <c r="B20" s="1">
        <f>男子入力用!C26</f>
        <v>0</v>
      </c>
      <c r="C20" s="1">
        <f>男子入力用!D26</f>
        <v>0</v>
      </c>
      <c r="D20" s="1">
        <v>1</v>
      </c>
      <c r="E20" s="1">
        <v>10</v>
      </c>
      <c r="F20" s="1" t="e">
        <f>VLOOKUP(男子入力用!$B$4,テーブル!$A$1:$D$22,4,FALSE)</f>
        <v>#N/A</v>
      </c>
      <c r="G20" s="1" t="e">
        <f>VLOOKUP(男子入力用!$B$4,テーブル!$A$1:$C$22,3,FALSE)</f>
        <v>#N/A</v>
      </c>
      <c r="K20" s="1" t="s">
        <v>4</v>
      </c>
      <c r="L20" s="3" t="s">
        <v>38</v>
      </c>
      <c r="M20" s="1" t="e">
        <f>VLOOKUP(男子入力用!$B$4,テーブル!$A$1:$C$22,2,FALSE)</f>
        <v>#N/A</v>
      </c>
      <c r="N20" s="1" t="s">
        <v>26</v>
      </c>
    </row>
    <row r="21" spans="1:14" x14ac:dyDescent="0.2">
      <c r="A21" s="1">
        <v>5</v>
      </c>
      <c r="B21" s="1">
        <f>男子入力用!C27</f>
        <v>0</v>
      </c>
      <c r="C21" s="1">
        <f>男子入力用!D27</f>
        <v>0</v>
      </c>
      <c r="D21" s="1">
        <v>1</v>
      </c>
      <c r="E21" s="1">
        <v>10</v>
      </c>
      <c r="F21" s="1" t="e">
        <f>VLOOKUP(男子入力用!$B$4,テーブル!$A$1:$D$22,4,FALSE)</f>
        <v>#N/A</v>
      </c>
      <c r="G21" s="1" t="e">
        <f>VLOOKUP(男子入力用!$B$4,テーブル!$A$1:$C$22,3,FALSE)</f>
        <v>#N/A</v>
      </c>
      <c r="K21" s="1" t="s">
        <v>3</v>
      </c>
      <c r="L21" s="3" t="s">
        <v>38</v>
      </c>
      <c r="M21" s="1" t="e">
        <f>VLOOKUP(男子入力用!$B$4,テーブル!$A$1:$C$22,2,FALSE)</f>
        <v>#N/A</v>
      </c>
      <c r="N21" s="1" t="s">
        <v>26</v>
      </c>
    </row>
    <row r="22" spans="1:14" x14ac:dyDescent="0.2">
      <c r="A22" s="1">
        <v>6</v>
      </c>
      <c r="B22" s="1">
        <f>男子入力用!C28</f>
        <v>0</v>
      </c>
      <c r="C22" s="1">
        <f>男子入力用!D28</f>
        <v>0</v>
      </c>
      <c r="D22" s="1">
        <v>1</v>
      </c>
      <c r="E22" s="1">
        <v>10</v>
      </c>
      <c r="F22" s="1" t="e">
        <f>VLOOKUP(男子入力用!$B$4,テーブル!$A$1:$D$22,4,FALSE)</f>
        <v>#N/A</v>
      </c>
      <c r="G22" s="1" t="e">
        <f>VLOOKUP(男子入力用!$B$4,テーブル!$A$1:$C$22,3,FALSE)</f>
        <v>#N/A</v>
      </c>
      <c r="K22" s="1" t="s">
        <v>3</v>
      </c>
      <c r="L22" s="3" t="s">
        <v>38</v>
      </c>
      <c r="M22" s="1" t="e">
        <f>VLOOKUP(男子入力用!$B$4,テーブル!$A$1:$C$22,2,FALSE)</f>
        <v>#N/A</v>
      </c>
      <c r="N22" s="1" t="s">
        <v>26</v>
      </c>
    </row>
    <row r="23" spans="1:14" x14ac:dyDescent="0.2">
      <c r="A23" s="1">
        <v>7</v>
      </c>
      <c r="B23" s="1">
        <f>男子入力用!C29</f>
        <v>0</v>
      </c>
      <c r="C23" s="1">
        <f>男子入力用!D29</f>
        <v>0</v>
      </c>
      <c r="D23" s="1">
        <v>1</v>
      </c>
      <c r="E23" s="1">
        <v>10</v>
      </c>
      <c r="F23" s="1" t="e">
        <f>VLOOKUP(男子入力用!$B$4,テーブル!$A$1:$D$22,4,FALSE)</f>
        <v>#N/A</v>
      </c>
      <c r="G23" s="1" t="e">
        <f>VLOOKUP(男子入力用!$B$4,テーブル!$A$1:$C$22,3,FALSE)</f>
        <v>#N/A</v>
      </c>
      <c r="K23" s="1" t="s">
        <v>25</v>
      </c>
      <c r="L23" s="3" t="s">
        <v>38</v>
      </c>
      <c r="M23" s="1" t="e">
        <f>VLOOKUP(男子入力用!$B$4,テーブル!$A$1:$C$22,2,FALSE)</f>
        <v>#N/A</v>
      </c>
      <c r="N23" s="1" t="s">
        <v>26</v>
      </c>
    </row>
    <row r="24" spans="1:14" x14ac:dyDescent="0.2">
      <c r="A24" s="1">
        <v>8</v>
      </c>
      <c r="B24" s="1">
        <f>男子入力用!C30</f>
        <v>0</v>
      </c>
      <c r="C24" s="1">
        <f>男子入力用!D30</f>
        <v>0</v>
      </c>
      <c r="D24" s="1">
        <v>1</v>
      </c>
      <c r="E24" s="1">
        <v>10</v>
      </c>
      <c r="F24" s="1" t="e">
        <f>VLOOKUP(男子入力用!$B$4,テーブル!$A$1:$D$22,4,FALSE)</f>
        <v>#N/A</v>
      </c>
      <c r="G24" s="1" t="e">
        <f>VLOOKUP(男子入力用!$B$4,テーブル!$A$1:$C$22,3,FALSE)</f>
        <v>#N/A</v>
      </c>
      <c r="K24" s="1" t="s">
        <v>25</v>
      </c>
      <c r="L24" s="3" t="s">
        <v>38</v>
      </c>
      <c r="M24" s="1" t="e">
        <f>VLOOKUP(男子入力用!$B$4,テーブル!$A$1:$C$22,2,FALSE)</f>
        <v>#N/A</v>
      </c>
      <c r="N24" s="1" t="s">
        <v>26</v>
      </c>
    </row>
    <row r="25" spans="1:14" x14ac:dyDescent="0.2">
      <c r="A25" s="1">
        <v>1</v>
      </c>
      <c r="B25" s="1">
        <f>男子入力用!C31</f>
        <v>0</v>
      </c>
      <c r="C25" s="1">
        <f>男子入力用!D31</f>
        <v>0</v>
      </c>
      <c r="D25" s="1">
        <v>1</v>
      </c>
      <c r="E25" s="1">
        <v>10</v>
      </c>
      <c r="F25" s="1" t="e">
        <f>VLOOKUP(男子入力用!$B$4,テーブル!$A$1:$D$22,4,FALSE)</f>
        <v>#N/A</v>
      </c>
      <c r="G25" s="1" t="e">
        <f>VLOOKUP(男子入力用!$B$4,テーブル!$A$1:$C$22,3,FALSE)</f>
        <v>#N/A</v>
      </c>
      <c r="K25" s="1" t="s">
        <v>127</v>
      </c>
      <c r="L25" s="3" t="s">
        <v>38</v>
      </c>
      <c r="M25" s="1" t="e">
        <f>VLOOKUP(男子入力用!$B$4,テーブル!$A$1:$C$22,2,FALSE)</f>
        <v>#N/A</v>
      </c>
      <c r="N25" s="1" t="s">
        <v>26</v>
      </c>
    </row>
    <row r="26" spans="1:14" x14ac:dyDescent="0.2">
      <c r="A26" s="1">
        <v>2</v>
      </c>
      <c r="B26" s="1">
        <f>男子入力用!C32</f>
        <v>0</v>
      </c>
      <c r="C26" s="1">
        <f>男子入力用!D32</f>
        <v>0</v>
      </c>
      <c r="D26" s="1">
        <v>1</v>
      </c>
      <c r="E26" s="1">
        <v>10</v>
      </c>
      <c r="F26" s="1" t="e">
        <f>VLOOKUP(男子入力用!$B$4,テーブル!$A$1:$D$22,4,FALSE)</f>
        <v>#N/A</v>
      </c>
      <c r="G26" s="1" t="e">
        <f>VLOOKUP(男子入力用!$B$4,テーブル!$A$1:$C$22,3,FALSE)</f>
        <v>#N/A</v>
      </c>
      <c r="K26" s="1" t="s">
        <v>127</v>
      </c>
      <c r="L26" s="3" t="s">
        <v>38</v>
      </c>
      <c r="M26" s="1" t="e">
        <f>VLOOKUP(男子入力用!$B$4,テーブル!$A$1:$C$22,2,FALSE)</f>
        <v>#N/A</v>
      </c>
      <c r="N26" s="1" t="s">
        <v>26</v>
      </c>
    </row>
    <row r="27" spans="1:14" x14ac:dyDescent="0.2">
      <c r="A27" s="1">
        <v>3</v>
      </c>
      <c r="B27" s="1">
        <f>男子入力用!C33</f>
        <v>0</v>
      </c>
      <c r="C27" s="1">
        <f>男子入力用!D33</f>
        <v>0</v>
      </c>
      <c r="D27" s="1">
        <v>1</v>
      </c>
      <c r="E27" s="1">
        <v>10</v>
      </c>
      <c r="F27" s="1" t="e">
        <f>VLOOKUP(男子入力用!$B$4,テーブル!$A$1:$D$22,4,FALSE)</f>
        <v>#N/A</v>
      </c>
      <c r="G27" s="1" t="e">
        <f>VLOOKUP(男子入力用!$B$4,テーブル!$A$1:$C$22,3,FALSE)</f>
        <v>#N/A</v>
      </c>
      <c r="K27" s="1" t="s">
        <v>127</v>
      </c>
      <c r="L27" s="3" t="s">
        <v>38</v>
      </c>
      <c r="M27" s="1" t="e">
        <f>VLOOKUP(男子入力用!$B$4,テーブル!$A$1:$C$22,2,FALSE)</f>
        <v>#N/A</v>
      </c>
      <c r="N27" s="1" t="s">
        <v>26</v>
      </c>
    </row>
    <row r="28" spans="1:14" x14ac:dyDescent="0.2">
      <c r="A28" s="1">
        <v>4</v>
      </c>
      <c r="B28" s="1">
        <f>男子入力用!C34</f>
        <v>0</v>
      </c>
      <c r="C28" s="1">
        <f>男子入力用!D34</f>
        <v>0</v>
      </c>
      <c r="D28" s="1">
        <v>1</v>
      </c>
      <c r="E28" s="1">
        <v>10</v>
      </c>
      <c r="F28" s="1" t="e">
        <f>VLOOKUP(男子入力用!$B$4,テーブル!$A$1:$D$22,4,FALSE)</f>
        <v>#N/A</v>
      </c>
      <c r="G28" s="1" t="e">
        <f>VLOOKUP(男子入力用!$B$4,テーブル!$A$1:$C$22,3,FALSE)</f>
        <v>#N/A</v>
      </c>
      <c r="K28" s="1" t="s">
        <v>127</v>
      </c>
      <c r="L28" s="3" t="s">
        <v>38</v>
      </c>
      <c r="M28" s="1" t="e">
        <f>VLOOKUP(男子入力用!$B$4,テーブル!$A$1:$C$22,2,FALSE)</f>
        <v>#N/A</v>
      </c>
      <c r="N28" s="1" t="s">
        <v>26</v>
      </c>
    </row>
    <row r="29" spans="1:14" x14ac:dyDescent="0.2">
      <c r="A29" s="1">
        <v>5</v>
      </c>
      <c r="B29" s="1">
        <f>男子入力用!C35</f>
        <v>0</v>
      </c>
      <c r="C29" s="1">
        <f>男子入力用!D35</f>
        <v>0</v>
      </c>
      <c r="D29" s="1">
        <v>1</v>
      </c>
      <c r="E29" s="1">
        <v>10</v>
      </c>
      <c r="F29" s="1" t="e">
        <f>VLOOKUP(男子入力用!$B$4,テーブル!$A$1:$D$22,4,FALSE)</f>
        <v>#N/A</v>
      </c>
      <c r="G29" s="1" t="e">
        <f>VLOOKUP(男子入力用!$B$4,テーブル!$A$1:$C$22,3,FALSE)</f>
        <v>#N/A</v>
      </c>
      <c r="K29" s="1" t="s">
        <v>127</v>
      </c>
      <c r="L29" s="3" t="s">
        <v>38</v>
      </c>
      <c r="M29" s="1" t="e">
        <f>VLOOKUP(男子入力用!$B$4,テーブル!$A$1:$C$22,2,FALSE)</f>
        <v>#N/A</v>
      </c>
      <c r="N29" s="1" t="s">
        <v>26</v>
      </c>
    </row>
    <row r="30" spans="1:14" x14ac:dyDescent="0.2">
      <c r="B30" s="1">
        <f>女子入力用!C8</f>
        <v>0</v>
      </c>
      <c r="C30" s="1">
        <f>女子入力用!D8</f>
        <v>0</v>
      </c>
      <c r="D30" s="1">
        <v>2</v>
      </c>
      <c r="E30" s="1">
        <v>10</v>
      </c>
      <c r="F30" s="1" t="e">
        <f>VLOOKUP(女子入力用!$B$4,テーブル!$A$1:$D$22,4,FALSE)</f>
        <v>#N/A</v>
      </c>
      <c r="G30" s="1" t="e">
        <f>VLOOKUP(女子入力用!$B$4,テーブル!$A$1:$C$22,3,FALSE)</f>
        <v>#N/A</v>
      </c>
      <c r="H30" s="6" t="e">
        <f t="shared" ref="H30:H38" si="1">I30&amp;J30</f>
        <v>#N/A</v>
      </c>
      <c r="I30" s="2" t="s">
        <v>102</v>
      </c>
      <c r="J30" s="5" t="e">
        <f>M30&amp;"1"</f>
        <v>#N/A</v>
      </c>
      <c r="K30" s="16" t="s">
        <v>5</v>
      </c>
      <c r="L30" s="16" t="s">
        <v>90</v>
      </c>
      <c r="M30" s="1" t="e">
        <f>VLOOKUP(女子入力用!$B$4,テーブル!$A$1:$C$22,2,FALSE)</f>
        <v>#N/A</v>
      </c>
      <c r="N30" s="1" t="s">
        <v>109</v>
      </c>
    </row>
    <row r="31" spans="1:14" x14ac:dyDescent="0.2">
      <c r="B31" s="1">
        <f>女子入力用!C9</f>
        <v>0</v>
      </c>
      <c r="C31" s="1">
        <f>女子入力用!D9</f>
        <v>0</v>
      </c>
      <c r="D31" s="1">
        <v>2</v>
      </c>
      <c r="E31" s="1">
        <v>10</v>
      </c>
      <c r="F31" s="1" t="e">
        <f>VLOOKUP(女子入力用!$B$4,テーブル!$A$1:$D$22,4,FALSE)</f>
        <v>#N/A</v>
      </c>
      <c r="G31" s="1" t="e">
        <f>VLOOKUP(女子入力用!$B$4,テーブル!$A$1:$C$22,3,FALSE)</f>
        <v>#N/A</v>
      </c>
      <c r="H31" s="6" t="e">
        <f t="shared" si="1"/>
        <v>#N/A</v>
      </c>
      <c r="I31" s="2" t="s">
        <v>103</v>
      </c>
      <c r="J31" s="5" t="e">
        <f>M31&amp;"1"</f>
        <v>#N/A</v>
      </c>
      <c r="K31" s="16" t="s">
        <v>5</v>
      </c>
      <c r="L31" s="16" t="s">
        <v>97</v>
      </c>
      <c r="M31" s="1" t="e">
        <f>VLOOKUP(女子入力用!$B$4,テーブル!$A$1:$C$22,2,FALSE)</f>
        <v>#N/A</v>
      </c>
      <c r="N31" s="1" t="s">
        <v>109</v>
      </c>
    </row>
    <row r="32" spans="1:14" x14ac:dyDescent="0.2">
      <c r="B32" s="1">
        <f>女子入力用!C10</f>
        <v>0</v>
      </c>
      <c r="C32" s="1">
        <f>女子入力用!D10</f>
        <v>0</v>
      </c>
      <c r="D32" s="1">
        <v>2</v>
      </c>
      <c r="E32" s="1">
        <v>10</v>
      </c>
      <c r="F32" s="1" t="e">
        <f>VLOOKUP(女子入力用!$B$4,テーブル!$A$1:$D$22,4,FALSE)</f>
        <v>#N/A</v>
      </c>
      <c r="G32" s="1" t="e">
        <f>VLOOKUP(女子入力用!$B$4,テーブル!$A$1:$C$22,3,FALSE)</f>
        <v>#N/A</v>
      </c>
      <c r="H32" s="6" t="e">
        <f t="shared" si="1"/>
        <v>#N/A</v>
      </c>
      <c r="I32" s="2" t="s">
        <v>104</v>
      </c>
      <c r="J32" s="5" t="e">
        <f>M32&amp;"1"</f>
        <v>#N/A</v>
      </c>
      <c r="K32" s="16" t="s">
        <v>5</v>
      </c>
      <c r="L32" s="16" t="s">
        <v>32</v>
      </c>
      <c r="M32" s="1" t="e">
        <f>VLOOKUP(女子入力用!$B$4,テーブル!$A$1:$C$22,2,FALSE)</f>
        <v>#N/A</v>
      </c>
      <c r="N32" s="1" t="s">
        <v>109</v>
      </c>
    </row>
    <row r="33" spans="1:14" x14ac:dyDescent="0.2">
      <c r="B33" s="1">
        <f>女子入力用!C11</f>
        <v>0</v>
      </c>
      <c r="C33" s="1">
        <f>女子入力用!D11</f>
        <v>0</v>
      </c>
      <c r="D33" s="1">
        <v>2</v>
      </c>
      <c r="E33" s="1">
        <v>10</v>
      </c>
      <c r="F33" s="1" t="e">
        <f>VLOOKUP(女子入力用!$B$4,テーブル!$A$1:$D$22,4,FALSE)</f>
        <v>#N/A</v>
      </c>
      <c r="G33" s="1" t="e">
        <f>VLOOKUP(女子入力用!$B$4,テーブル!$A$1:$C$22,3,FALSE)</f>
        <v>#N/A</v>
      </c>
      <c r="H33" s="6" t="e">
        <f t="shared" si="1"/>
        <v>#N/A</v>
      </c>
      <c r="I33" s="2" t="s">
        <v>105</v>
      </c>
      <c r="J33" s="5" t="e">
        <f>M33&amp;"2"</f>
        <v>#N/A</v>
      </c>
      <c r="K33" s="16" t="s">
        <v>4</v>
      </c>
      <c r="L33" s="16" t="s">
        <v>91</v>
      </c>
      <c r="M33" s="1" t="e">
        <f>VLOOKUP(女子入力用!$B$4,テーブル!$A$1:$C$22,2,FALSE)</f>
        <v>#N/A</v>
      </c>
      <c r="N33" s="1" t="s">
        <v>109</v>
      </c>
    </row>
    <row r="34" spans="1:14" x14ac:dyDescent="0.2">
      <c r="B34" s="1">
        <f>女子入力用!C12</f>
        <v>0</v>
      </c>
      <c r="C34" s="1">
        <f>女子入力用!D12</f>
        <v>0</v>
      </c>
      <c r="D34" s="1">
        <v>2</v>
      </c>
      <c r="E34" s="1">
        <v>10</v>
      </c>
      <c r="F34" s="1" t="e">
        <f>VLOOKUP(女子入力用!$B$4,テーブル!$A$1:$D$22,4,FALSE)</f>
        <v>#N/A</v>
      </c>
      <c r="G34" s="1" t="e">
        <f>VLOOKUP(女子入力用!$B$4,テーブル!$A$1:$C$22,3,FALSE)</f>
        <v>#N/A</v>
      </c>
      <c r="H34" s="6" t="e">
        <f t="shared" si="1"/>
        <v>#N/A</v>
      </c>
      <c r="I34" s="2" t="s">
        <v>106</v>
      </c>
      <c r="J34" s="5" t="e">
        <f>M34&amp;"2"</f>
        <v>#N/A</v>
      </c>
      <c r="K34" s="16" t="s">
        <v>4</v>
      </c>
      <c r="L34" s="16" t="s">
        <v>35</v>
      </c>
      <c r="M34" s="1" t="e">
        <f>VLOOKUP(女子入力用!$B$4,テーブル!$A$1:$C$22,2,FALSE)</f>
        <v>#N/A</v>
      </c>
      <c r="N34" s="1" t="s">
        <v>109</v>
      </c>
    </row>
    <row r="35" spans="1:14" x14ac:dyDescent="0.2">
      <c r="B35" s="1">
        <f>女子入力用!C13</f>
        <v>0</v>
      </c>
      <c r="C35" s="1">
        <f>女子入力用!D13</f>
        <v>0</v>
      </c>
      <c r="D35" s="1">
        <v>2</v>
      </c>
      <c r="E35" s="1">
        <v>10</v>
      </c>
      <c r="F35" s="1" t="e">
        <f>VLOOKUP(女子入力用!$B$4,テーブル!$A$1:$D$22,4,FALSE)</f>
        <v>#N/A</v>
      </c>
      <c r="G35" s="1" t="e">
        <f>VLOOKUP(女子入力用!$B$4,テーブル!$A$1:$C$22,3,FALSE)</f>
        <v>#N/A</v>
      </c>
      <c r="H35" s="6" t="e">
        <f t="shared" si="1"/>
        <v>#N/A</v>
      </c>
      <c r="I35" s="2" t="s">
        <v>107</v>
      </c>
      <c r="J35" s="5" t="e">
        <f>M35&amp;"2"</f>
        <v>#N/A</v>
      </c>
      <c r="K35" s="16" t="s">
        <v>4</v>
      </c>
      <c r="L35" s="16" t="s">
        <v>36</v>
      </c>
      <c r="M35" s="1" t="e">
        <f>VLOOKUP(女子入力用!$B$4,テーブル!$A$1:$C$22,2,FALSE)</f>
        <v>#N/A</v>
      </c>
      <c r="N35" s="1" t="s">
        <v>109</v>
      </c>
    </row>
    <row r="36" spans="1:14" x14ac:dyDescent="0.2">
      <c r="B36" s="1">
        <f>女子入力用!C14</f>
        <v>0</v>
      </c>
      <c r="C36" s="1">
        <f>女子入力用!D14</f>
        <v>0</v>
      </c>
      <c r="D36" s="1">
        <v>2</v>
      </c>
      <c r="E36" s="1">
        <v>10</v>
      </c>
      <c r="F36" s="1" t="e">
        <f>VLOOKUP(女子入力用!$B$4,テーブル!$A$1:$D$22,4,FALSE)</f>
        <v>#N/A</v>
      </c>
      <c r="G36" s="1" t="e">
        <f>VLOOKUP(女子入力用!$B$4,テーブル!$A$1:$C$22,3,FALSE)</f>
        <v>#N/A</v>
      </c>
      <c r="H36" s="6" t="e">
        <f t="shared" si="1"/>
        <v>#N/A</v>
      </c>
      <c r="I36" s="2" t="s">
        <v>102</v>
      </c>
      <c r="J36" s="5" t="e">
        <f>M36&amp;"8"</f>
        <v>#N/A</v>
      </c>
      <c r="K36" s="16" t="s">
        <v>100</v>
      </c>
      <c r="L36" s="16" t="s">
        <v>92</v>
      </c>
      <c r="M36" s="1" t="e">
        <f>VLOOKUP(女子入力用!$B$4,テーブル!$A$1:$C$22,2,FALSE)</f>
        <v>#N/A</v>
      </c>
      <c r="N36" s="1" t="s">
        <v>109</v>
      </c>
    </row>
    <row r="37" spans="1:14" x14ac:dyDescent="0.2">
      <c r="B37" s="1">
        <f>女子入力用!C15</f>
        <v>0</v>
      </c>
      <c r="C37" s="1">
        <f>女子入力用!D15</f>
        <v>0</v>
      </c>
      <c r="D37" s="1">
        <v>2</v>
      </c>
      <c r="E37" s="1">
        <v>10</v>
      </c>
      <c r="F37" s="1" t="e">
        <f>VLOOKUP(女子入力用!$B$4,テーブル!$A$1:$D$22,4,FALSE)</f>
        <v>#N/A</v>
      </c>
      <c r="G37" s="1" t="e">
        <f>VLOOKUP(女子入力用!$B$4,テーブル!$A$1:$C$22,3,FALSE)</f>
        <v>#N/A</v>
      </c>
      <c r="H37" s="6" t="e">
        <f t="shared" si="1"/>
        <v>#N/A</v>
      </c>
      <c r="I37" s="2" t="s">
        <v>107</v>
      </c>
      <c r="J37" s="5" t="e">
        <f>M37&amp;"8"</f>
        <v>#N/A</v>
      </c>
      <c r="K37" s="16" t="s">
        <v>100</v>
      </c>
      <c r="L37" s="16" t="s">
        <v>36</v>
      </c>
      <c r="M37" s="1" t="e">
        <f>VLOOKUP(女子入力用!$B$4,テーブル!$A$1:$C$22,2,FALSE)</f>
        <v>#N/A</v>
      </c>
      <c r="N37" s="1" t="s">
        <v>109</v>
      </c>
    </row>
    <row r="38" spans="1:14" x14ac:dyDescent="0.2">
      <c r="B38" s="1">
        <f>女子入力用!C16</f>
        <v>0</v>
      </c>
      <c r="C38" s="1">
        <f>女子入力用!D16</f>
        <v>0</v>
      </c>
      <c r="D38" s="1">
        <v>2</v>
      </c>
      <c r="E38" s="1">
        <v>10</v>
      </c>
      <c r="F38" s="1" t="e">
        <f>VLOOKUP(女子入力用!$B$4,テーブル!$A$1:$D$22,4,FALSE)</f>
        <v>#N/A</v>
      </c>
      <c r="G38" s="1" t="e">
        <f>VLOOKUP(女子入力用!$B$4,テーブル!$A$1:$C$22,3,FALSE)</f>
        <v>#N/A</v>
      </c>
      <c r="H38" s="6" t="e">
        <f t="shared" si="1"/>
        <v>#N/A</v>
      </c>
      <c r="I38" s="2" t="s">
        <v>108</v>
      </c>
      <c r="J38" s="5" t="e">
        <f>M38&amp;"7"</f>
        <v>#N/A</v>
      </c>
      <c r="K38" s="16" t="s">
        <v>101</v>
      </c>
      <c r="L38" s="16" t="s">
        <v>31</v>
      </c>
      <c r="M38" s="1" t="e">
        <f>VLOOKUP(女子入力用!$B$4,テーブル!$A$1:$C$22,2,FALSE)</f>
        <v>#N/A</v>
      </c>
      <c r="N38" s="1" t="s">
        <v>109</v>
      </c>
    </row>
    <row r="39" spans="1:14" x14ac:dyDescent="0.2">
      <c r="A39" s="1">
        <v>1</v>
      </c>
      <c r="B39" s="1">
        <f>女子入力用!C17</f>
        <v>0</v>
      </c>
      <c r="C39" s="1">
        <f>女子入力用!D17</f>
        <v>0</v>
      </c>
      <c r="D39" s="1">
        <v>2</v>
      </c>
      <c r="E39" s="1">
        <v>10</v>
      </c>
      <c r="F39" s="1" t="e">
        <f>VLOOKUP(女子入力用!$B$4,テーブル!$A$1:$D$22,4,FALSE)</f>
        <v>#N/A</v>
      </c>
      <c r="G39" s="1" t="e">
        <f>VLOOKUP(女子入力用!$B$4,テーブル!$A$1:$C$22,3,FALSE)</f>
        <v>#N/A</v>
      </c>
      <c r="K39" s="16" t="s">
        <v>5</v>
      </c>
      <c r="L39" s="16" t="s">
        <v>93</v>
      </c>
      <c r="M39" s="1" t="e">
        <f>VLOOKUP(女子入力用!$B$4,テーブル!$A$1:$C$22,2,FALSE)</f>
        <v>#N/A</v>
      </c>
      <c r="N39" s="1" t="s">
        <v>109</v>
      </c>
    </row>
    <row r="40" spans="1:14" x14ac:dyDescent="0.2">
      <c r="A40" s="1">
        <v>2</v>
      </c>
      <c r="B40" s="1">
        <f>女子入力用!C18</f>
        <v>0</v>
      </c>
      <c r="C40" s="1">
        <f>女子入力用!D18</f>
        <v>0</v>
      </c>
      <c r="D40" s="1">
        <v>2</v>
      </c>
      <c r="E40" s="1">
        <v>10</v>
      </c>
      <c r="F40" s="1" t="e">
        <f>VLOOKUP(女子入力用!$B$4,テーブル!$A$1:$D$22,4,FALSE)</f>
        <v>#N/A</v>
      </c>
      <c r="G40" s="1" t="e">
        <f>VLOOKUP(女子入力用!$B$4,テーブル!$A$1:$C$22,3,FALSE)</f>
        <v>#N/A</v>
      </c>
      <c r="K40" s="16" t="s">
        <v>5</v>
      </c>
      <c r="L40" s="16" t="s">
        <v>93</v>
      </c>
      <c r="M40" s="1" t="e">
        <f>VLOOKUP(女子入力用!$B$4,テーブル!$A$1:$C$22,2,FALSE)</f>
        <v>#N/A</v>
      </c>
      <c r="N40" s="1" t="s">
        <v>109</v>
      </c>
    </row>
    <row r="41" spans="1:14" x14ac:dyDescent="0.2">
      <c r="A41" s="1">
        <v>3</v>
      </c>
      <c r="B41" s="1">
        <f>女子入力用!C19</f>
        <v>0</v>
      </c>
      <c r="C41" s="1">
        <f>女子入力用!D19</f>
        <v>0</v>
      </c>
      <c r="D41" s="1">
        <v>2</v>
      </c>
      <c r="E41" s="1">
        <v>10</v>
      </c>
      <c r="F41" s="1" t="e">
        <f>VLOOKUP(女子入力用!$B$4,テーブル!$A$1:$D$22,4,FALSE)</f>
        <v>#N/A</v>
      </c>
      <c r="G41" s="1" t="e">
        <f>VLOOKUP(女子入力用!$B$4,テーブル!$A$1:$C$22,3,FALSE)</f>
        <v>#N/A</v>
      </c>
      <c r="K41" s="16" t="s">
        <v>4</v>
      </c>
      <c r="L41" s="16" t="s">
        <v>94</v>
      </c>
      <c r="M41" s="1" t="e">
        <f>VLOOKUP(女子入力用!$B$4,テーブル!$A$1:$C$22,2,FALSE)</f>
        <v>#N/A</v>
      </c>
      <c r="N41" s="1" t="s">
        <v>109</v>
      </c>
    </row>
    <row r="42" spans="1:14" x14ac:dyDescent="0.2">
      <c r="A42" s="1">
        <v>4</v>
      </c>
      <c r="B42" s="1">
        <f>女子入力用!C20</f>
        <v>0</v>
      </c>
      <c r="C42" s="1">
        <f>女子入力用!D20</f>
        <v>0</v>
      </c>
      <c r="D42" s="1">
        <v>2</v>
      </c>
      <c r="E42" s="1">
        <v>10</v>
      </c>
      <c r="F42" s="1" t="e">
        <f>VLOOKUP(女子入力用!$B$4,テーブル!$A$1:$D$22,4,FALSE)</f>
        <v>#N/A</v>
      </c>
      <c r="G42" s="1" t="e">
        <f>VLOOKUP(女子入力用!$B$4,テーブル!$A$1:$C$22,3,FALSE)</f>
        <v>#N/A</v>
      </c>
      <c r="K42" s="16" t="s">
        <v>4</v>
      </c>
      <c r="L42" s="16" t="s">
        <v>94</v>
      </c>
      <c r="M42" s="1" t="e">
        <f>VLOOKUP(女子入力用!$B$4,テーブル!$A$1:$C$22,2,FALSE)</f>
        <v>#N/A</v>
      </c>
      <c r="N42" s="1" t="s">
        <v>109</v>
      </c>
    </row>
    <row r="43" spans="1:14" x14ac:dyDescent="0.2">
      <c r="A43" s="1">
        <v>5</v>
      </c>
      <c r="B43" s="1">
        <f>女子入力用!C21</f>
        <v>0</v>
      </c>
      <c r="C43" s="1">
        <f>女子入力用!D21</f>
        <v>0</v>
      </c>
      <c r="D43" s="1">
        <v>2</v>
      </c>
      <c r="E43" s="1">
        <v>10</v>
      </c>
      <c r="F43" s="1" t="e">
        <f>VLOOKUP(女子入力用!$B$4,テーブル!$A$1:$D$22,4,FALSE)</f>
        <v>#N/A</v>
      </c>
      <c r="G43" s="1" t="e">
        <f>VLOOKUP(女子入力用!$B$4,テーブル!$A$1:$C$22,3,FALSE)</f>
        <v>#N/A</v>
      </c>
      <c r="K43" s="16" t="s">
        <v>3</v>
      </c>
      <c r="L43" s="16" t="s">
        <v>94</v>
      </c>
      <c r="M43" s="1" t="e">
        <f>VLOOKUP(女子入力用!$B$4,テーブル!$A$1:$C$22,2,FALSE)</f>
        <v>#N/A</v>
      </c>
      <c r="N43" s="1" t="s">
        <v>109</v>
      </c>
    </row>
    <row r="44" spans="1:14" x14ac:dyDescent="0.2">
      <c r="A44" s="1">
        <v>6</v>
      </c>
      <c r="B44" s="1">
        <f>女子入力用!C22</f>
        <v>0</v>
      </c>
      <c r="C44" s="1">
        <f>女子入力用!D22</f>
        <v>0</v>
      </c>
      <c r="D44" s="1">
        <v>2</v>
      </c>
      <c r="E44" s="1">
        <v>10</v>
      </c>
      <c r="F44" s="1" t="e">
        <f>VLOOKUP(女子入力用!$B$4,テーブル!$A$1:$D$22,4,FALSE)</f>
        <v>#N/A</v>
      </c>
      <c r="G44" s="1" t="e">
        <f>VLOOKUP(女子入力用!$B$4,テーブル!$A$1:$C$22,3,FALSE)</f>
        <v>#N/A</v>
      </c>
      <c r="K44" s="16" t="s">
        <v>3</v>
      </c>
      <c r="L44" s="16" t="s">
        <v>94</v>
      </c>
      <c r="M44" s="1" t="e">
        <f>VLOOKUP(女子入力用!$B$4,テーブル!$A$1:$C$22,2,FALSE)</f>
        <v>#N/A</v>
      </c>
      <c r="N44" s="1" t="s">
        <v>109</v>
      </c>
    </row>
    <row r="45" spans="1:14" x14ac:dyDescent="0.2">
      <c r="A45" s="1">
        <v>7</v>
      </c>
      <c r="B45" s="1">
        <f>女子入力用!C23</f>
        <v>0</v>
      </c>
      <c r="C45" s="1">
        <f>女子入力用!D23</f>
        <v>0</v>
      </c>
      <c r="D45" s="1">
        <v>2</v>
      </c>
      <c r="E45" s="1">
        <v>10</v>
      </c>
      <c r="F45" s="1" t="e">
        <f>VLOOKUP(女子入力用!$B$4,テーブル!$A$1:$D$22,4,FALSE)</f>
        <v>#N/A</v>
      </c>
      <c r="G45" s="1" t="e">
        <f>VLOOKUP(女子入力用!$B$4,テーブル!$A$1:$C$22,3,FALSE)</f>
        <v>#N/A</v>
      </c>
      <c r="K45" s="16" t="s">
        <v>25</v>
      </c>
      <c r="L45" s="16" t="s">
        <v>95</v>
      </c>
      <c r="M45" s="1" t="e">
        <f>VLOOKUP(女子入力用!$B$4,テーブル!$A$1:$C$22,2,FALSE)</f>
        <v>#N/A</v>
      </c>
      <c r="N45" s="1" t="s">
        <v>109</v>
      </c>
    </row>
    <row r="46" spans="1:14" x14ac:dyDescent="0.2">
      <c r="A46" s="1">
        <v>8</v>
      </c>
      <c r="B46" s="1">
        <f>女子入力用!C24</f>
        <v>0</v>
      </c>
      <c r="C46" s="1">
        <f>女子入力用!D24</f>
        <v>0</v>
      </c>
      <c r="D46" s="1">
        <v>2</v>
      </c>
      <c r="E46" s="1">
        <v>10</v>
      </c>
      <c r="F46" s="1" t="e">
        <f>VLOOKUP(女子入力用!$B$4,テーブル!$A$1:$D$22,4,FALSE)</f>
        <v>#N/A</v>
      </c>
      <c r="G46" s="1" t="e">
        <f>VLOOKUP(女子入力用!$B$4,テーブル!$A$1:$C$22,3,FALSE)</f>
        <v>#N/A</v>
      </c>
      <c r="K46" s="16" t="s">
        <v>25</v>
      </c>
      <c r="L46" s="16" t="s">
        <v>95</v>
      </c>
      <c r="M46" s="1" t="e">
        <f>VLOOKUP(女子入力用!$B$4,テーブル!$A$1:$C$22,2,FALSE)</f>
        <v>#N/A</v>
      </c>
      <c r="N46" s="1" t="s">
        <v>109</v>
      </c>
    </row>
    <row r="47" spans="1:14" x14ac:dyDescent="0.2">
      <c r="A47" s="1">
        <v>1</v>
      </c>
      <c r="B47" s="1">
        <f>女子入力用!C25</f>
        <v>0</v>
      </c>
      <c r="C47" s="1">
        <f>女子入力用!D25</f>
        <v>0</v>
      </c>
      <c r="D47" s="1">
        <v>2</v>
      </c>
      <c r="E47" s="1">
        <v>10</v>
      </c>
      <c r="F47" s="1" t="e">
        <f>VLOOKUP(女子入力用!$B$4,テーブル!$A$1:$D$22,4,FALSE)</f>
        <v>#N/A</v>
      </c>
      <c r="G47" s="1" t="e">
        <f>VLOOKUP(女子入力用!$B$4,テーブル!$A$1:$C$22,3,FALSE)</f>
        <v>#N/A</v>
      </c>
      <c r="K47" s="16" t="s">
        <v>127</v>
      </c>
      <c r="L47" s="16" t="s">
        <v>129</v>
      </c>
      <c r="M47" s="1" t="e">
        <f>VLOOKUP(女子入力用!$B$4,テーブル!$A$1:$C$22,2,FALSE)</f>
        <v>#N/A</v>
      </c>
      <c r="N47" s="1" t="s">
        <v>109</v>
      </c>
    </row>
    <row r="48" spans="1:14" x14ac:dyDescent="0.2">
      <c r="A48" s="1">
        <v>2</v>
      </c>
      <c r="B48" s="1">
        <f>女子入力用!C26</f>
        <v>0</v>
      </c>
      <c r="C48" s="1">
        <f>女子入力用!D26</f>
        <v>0</v>
      </c>
      <c r="D48" s="1">
        <v>2</v>
      </c>
      <c r="E48" s="1">
        <v>10</v>
      </c>
      <c r="F48" s="1" t="e">
        <f>VLOOKUP(女子入力用!$B$4,テーブル!$A$1:$D$22,4,FALSE)</f>
        <v>#N/A</v>
      </c>
      <c r="G48" s="1" t="e">
        <f>VLOOKUP(女子入力用!$B$4,テーブル!$A$1:$C$22,3,FALSE)</f>
        <v>#N/A</v>
      </c>
      <c r="K48" s="16" t="s">
        <v>127</v>
      </c>
      <c r="L48" s="16" t="s">
        <v>129</v>
      </c>
      <c r="M48" s="1" t="e">
        <f>VLOOKUP(女子入力用!$B$4,テーブル!$A$1:$C$22,2,FALSE)</f>
        <v>#N/A</v>
      </c>
      <c r="N48" s="1" t="s">
        <v>109</v>
      </c>
    </row>
    <row r="49" spans="1:14" x14ac:dyDescent="0.2">
      <c r="A49" s="1">
        <v>3</v>
      </c>
      <c r="B49" s="1">
        <f>女子入力用!C27</f>
        <v>0</v>
      </c>
      <c r="C49" s="1">
        <f>女子入力用!D27</f>
        <v>0</v>
      </c>
      <c r="D49" s="1">
        <v>2</v>
      </c>
      <c r="E49" s="1">
        <v>10</v>
      </c>
      <c r="F49" s="1" t="e">
        <f>VLOOKUP(女子入力用!$B$4,テーブル!$A$1:$D$22,4,FALSE)</f>
        <v>#N/A</v>
      </c>
      <c r="G49" s="1" t="e">
        <f>VLOOKUP(女子入力用!$B$4,テーブル!$A$1:$C$22,3,FALSE)</f>
        <v>#N/A</v>
      </c>
      <c r="K49" s="16" t="s">
        <v>127</v>
      </c>
      <c r="L49" s="16" t="s">
        <v>129</v>
      </c>
      <c r="M49" s="1" t="e">
        <f>VLOOKUP(女子入力用!$B$4,テーブル!$A$1:$C$22,2,FALSE)</f>
        <v>#N/A</v>
      </c>
      <c r="N49" s="1" t="s">
        <v>109</v>
      </c>
    </row>
    <row r="50" spans="1:14" x14ac:dyDescent="0.2">
      <c r="A50" s="1">
        <v>4</v>
      </c>
      <c r="B50" s="1">
        <f>女子入力用!C28</f>
        <v>0</v>
      </c>
      <c r="C50" s="1">
        <f>女子入力用!D28</f>
        <v>0</v>
      </c>
      <c r="D50" s="1">
        <v>2</v>
      </c>
      <c r="E50" s="1">
        <v>10</v>
      </c>
      <c r="F50" s="1" t="e">
        <f>VLOOKUP(女子入力用!$B$4,テーブル!$A$1:$D$22,4,FALSE)</f>
        <v>#N/A</v>
      </c>
      <c r="G50" s="1" t="e">
        <f>VLOOKUP(女子入力用!$B$4,テーブル!$A$1:$C$22,3,FALSE)</f>
        <v>#N/A</v>
      </c>
      <c r="K50" s="16" t="s">
        <v>127</v>
      </c>
      <c r="L50" s="16" t="s">
        <v>129</v>
      </c>
      <c r="M50" s="1" t="e">
        <f>VLOOKUP(女子入力用!$B$4,テーブル!$A$1:$C$22,2,FALSE)</f>
        <v>#N/A</v>
      </c>
      <c r="N50" s="1" t="s">
        <v>109</v>
      </c>
    </row>
    <row r="51" spans="1:14" x14ac:dyDescent="0.2">
      <c r="A51" s="1">
        <v>5</v>
      </c>
      <c r="B51" s="1">
        <f>女子入力用!C29</f>
        <v>0</v>
      </c>
      <c r="C51" s="1">
        <f>女子入力用!D29</f>
        <v>0</v>
      </c>
      <c r="D51" s="1">
        <v>2</v>
      </c>
      <c r="E51" s="1">
        <v>10</v>
      </c>
      <c r="F51" s="1" t="e">
        <f>VLOOKUP(女子入力用!$B$4,テーブル!$A$1:$D$22,4,FALSE)</f>
        <v>#N/A</v>
      </c>
      <c r="G51" s="1" t="e">
        <f>VLOOKUP(女子入力用!$B$4,テーブル!$A$1:$C$22,3,FALSE)</f>
        <v>#N/A</v>
      </c>
      <c r="K51" s="16" t="s">
        <v>127</v>
      </c>
      <c r="L51" s="16" t="s">
        <v>129</v>
      </c>
      <c r="M51" s="1" t="e">
        <f>VLOOKUP(女子入力用!$B$4,テーブル!$A$1:$C$22,2,FALSE)</f>
        <v>#N/A</v>
      </c>
      <c r="N51" s="1" t="s">
        <v>109</v>
      </c>
    </row>
  </sheetData>
  <phoneticPr fontId="1"/>
  <dataValidations count="3">
    <dataValidation type="textLength" imeMode="hiragana" allowBlank="1" showInputMessage="1" showErrorMessage="1" sqref="B74:B65536 B66:B72 C2:C51 B2:B64" xr:uid="{00000000-0002-0000-0200-000000000000}">
      <formula1>0</formula1>
      <formula2>12</formula2>
    </dataValidation>
    <dataValidation type="textLength" imeMode="halfKatakana" allowBlank="1" showInputMessage="1" showErrorMessage="1" sqref="C52:C65536" xr:uid="{00000000-0002-0000-0200-000001000000}">
      <formula1>0</formula1>
      <formula2>20</formula2>
    </dataValidation>
    <dataValidation type="textLength" imeMode="halfAlpha" allowBlank="1" showInputMessage="1" showErrorMessage="1" sqref="I1:I1048576" xr:uid="{00000000-0002-0000-0200-000002000000}">
      <formula1>0</formula1>
      <formula2>15</formula2>
    </dataValidation>
  </dataValidations>
  <pageMargins left="0.75" right="0.75" top="1" bottom="1" header="0.51200000000000001" footer="0.51200000000000001"/>
  <pageSetup paperSize="9" orientation="portrait"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8"/>
  <sheetViews>
    <sheetView workbookViewId="0">
      <selection activeCell="L2" sqref="L2"/>
    </sheetView>
  </sheetViews>
  <sheetFormatPr defaultColWidth="8.90625" defaultRowHeight="13" x14ac:dyDescent="0.2"/>
  <sheetData>
    <row r="1" spans="1:13" x14ac:dyDescent="0.2">
      <c r="A1" t="s">
        <v>111</v>
      </c>
      <c r="B1" t="s">
        <v>112</v>
      </c>
      <c r="C1" t="s">
        <v>113</v>
      </c>
      <c r="D1" t="s">
        <v>114</v>
      </c>
      <c r="E1" t="s">
        <v>115</v>
      </c>
      <c r="F1" t="s">
        <v>116</v>
      </c>
      <c r="G1" t="s">
        <v>117</v>
      </c>
      <c r="H1" t="s">
        <v>118</v>
      </c>
      <c r="I1" t="s">
        <v>119</v>
      </c>
      <c r="J1" t="s">
        <v>120</v>
      </c>
      <c r="K1" t="s">
        <v>121</v>
      </c>
      <c r="L1" t="s">
        <v>122</v>
      </c>
    </row>
    <row r="2" spans="1:13" x14ac:dyDescent="0.2">
      <c r="A2" t="e">
        <f>処理用!F2</f>
        <v>#N/A</v>
      </c>
      <c r="B2">
        <f>男子入力用!B4</f>
        <v>0</v>
      </c>
      <c r="E2">
        <f>処理用!A17</f>
        <v>1</v>
      </c>
      <c r="F2">
        <f>処理用!A18</f>
        <v>2</v>
      </c>
      <c r="G2">
        <f>処理用!A19</f>
        <v>3</v>
      </c>
      <c r="H2">
        <f>処理用!A20</f>
        <v>4</v>
      </c>
      <c r="I2">
        <f>処理用!A21</f>
        <v>5</v>
      </c>
      <c r="J2">
        <f>処理用!A22</f>
        <v>6</v>
      </c>
      <c r="K2">
        <f>処理用!A23</f>
        <v>7</v>
      </c>
      <c r="L2">
        <f>処理用!A24</f>
        <v>8</v>
      </c>
      <c r="M2" t="s">
        <v>26</v>
      </c>
    </row>
    <row r="4" spans="1:13" x14ac:dyDescent="0.2">
      <c r="A4" t="e">
        <f>処理用!F30</f>
        <v>#N/A</v>
      </c>
      <c r="B4">
        <f>女子入力用!B4</f>
        <v>0</v>
      </c>
      <c r="E4">
        <f>処理用!A39</f>
        <v>1</v>
      </c>
      <c r="F4">
        <f>処理用!A40</f>
        <v>2</v>
      </c>
      <c r="G4">
        <f>処理用!A41</f>
        <v>3</v>
      </c>
      <c r="H4">
        <f>処理用!A42</f>
        <v>4</v>
      </c>
      <c r="I4">
        <f>処理用!A43</f>
        <v>5</v>
      </c>
      <c r="J4">
        <f>処理用!A44</f>
        <v>6</v>
      </c>
      <c r="K4">
        <f>処理用!A45</f>
        <v>7</v>
      </c>
      <c r="L4">
        <f>処理用!A46</f>
        <v>8</v>
      </c>
      <c r="M4" t="s">
        <v>109</v>
      </c>
    </row>
    <row r="6" spans="1:13" x14ac:dyDescent="0.2">
      <c r="A6" t="e">
        <f>処理用!F2</f>
        <v>#N/A</v>
      </c>
      <c r="B6">
        <f>男子入力用!B4</f>
        <v>0</v>
      </c>
      <c r="E6">
        <f>処理用!A25</f>
        <v>1</v>
      </c>
      <c r="F6">
        <f>処理用!A26</f>
        <v>2</v>
      </c>
      <c r="G6">
        <f>処理用!A27</f>
        <v>3</v>
      </c>
      <c r="H6">
        <f>処理用!A28</f>
        <v>4</v>
      </c>
      <c r="I6">
        <f>処理用!A29</f>
        <v>5</v>
      </c>
      <c r="M6" t="s">
        <v>130</v>
      </c>
    </row>
    <row r="8" spans="1:13" x14ac:dyDescent="0.2">
      <c r="A8" t="e">
        <f>処理用!F30</f>
        <v>#N/A</v>
      </c>
      <c r="B8">
        <f>女子入力用!B4</f>
        <v>0</v>
      </c>
      <c r="E8">
        <f>処理用!A47</f>
        <v>1</v>
      </c>
      <c r="F8">
        <f>処理用!A48</f>
        <v>2</v>
      </c>
      <c r="G8">
        <f>処理用!A49</f>
        <v>3</v>
      </c>
      <c r="H8">
        <f>処理用!A50</f>
        <v>4</v>
      </c>
      <c r="I8">
        <f>処理用!A51</f>
        <v>5</v>
      </c>
      <c r="M8" t="s">
        <v>131</v>
      </c>
    </row>
  </sheetData>
  <phoneticPr fontId="1"/>
  <pageMargins left="0.75" right="0.75" top="1" bottom="1" header="0.51200000000000001" footer="0.51200000000000001"/>
  <pageSetup paperSize="9" orientation="portrait"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2"/>
  <sheetViews>
    <sheetView workbookViewId="0">
      <selection activeCell="B22" sqref="B22"/>
    </sheetView>
  </sheetViews>
  <sheetFormatPr defaultColWidth="8.90625" defaultRowHeight="13" x14ac:dyDescent="0.2"/>
  <sheetData>
    <row r="1" spans="1:4" x14ac:dyDescent="0.2">
      <c r="A1" t="s">
        <v>55</v>
      </c>
      <c r="B1" t="s">
        <v>57</v>
      </c>
      <c r="C1" t="s">
        <v>56</v>
      </c>
      <c r="D1" t="s">
        <v>110</v>
      </c>
    </row>
    <row r="2" spans="1:4" x14ac:dyDescent="0.2">
      <c r="A2" t="s">
        <v>58</v>
      </c>
      <c r="B2">
        <v>0</v>
      </c>
      <c r="C2">
        <v>1</v>
      </c>
      <c r="D2">
        <v>100001</v>
      </c>
    </row>
    <row r="3" spans="1:4" x14ac:dyDescent="0.2">
      <c r="A3" t="s">
        <v>59</v>
      </c>
      <c r="B3">
        <v>0</v>
      </c>
      <c r="C3">
        <v>2</v>
      </c>
      <c r="D3">
        <v>100002</v>
      </c>
    </row>
    <row r="4" spans="1:4" x14ac:dyDescent="0.2">
      <c r="A4" t="s">
        <v>60</v>
      </c>
      <c r="B4">
        <v>0</v>
      </c>
      <c r="C4">
        <v>3</v>
      </c>
      <c r="D4">
        <v>100003</v>
      </c>
    </row>
    <row r="5" spans="1:4" x14ac:dyDescent="0.2">
      <c r="A5" t="s">
        <v>61</v>
      </c>
      <c r="B5">
        <v>0</v>
      </c>
      <c r="C5">
        <v>4</v>
      </c>
      <c r="D5">
        <v>100004</v>
      </c>
    </row>
    <row r="6" spans="1:4" x14ac:dyDescent="0.2">
      <c r="A6" t="s">
        <v>62</v>
      </c>
      <c r="B6">
        <v>0</v>
      </c>
      <c r="C6">
        <v>5</v>
      </c>
      <c r="D6">
        <v>100005</v>
      </c>
    </row>
    <row r="7" spans="1:4" x14ac:dyDescent="0.2">
      <c r="A7" t="s">
        <v>63</v>
      </c>
      <c r="B7">
        <v>0</v>
      </c>
      <c r="C7">
        <v>6</v>
      </c>
      <c r="D7">
        <v>100006</v>
      </c>
    </row>
    <row r="8" spans="1:4" x14ac:dyDescent="0.2">
      <c r="A8" t="s">
        <v>64</v>
      </c>
      <c r="B8">
        <v>0</v>
      </c>
      <c r="C8">
        <v>7</v>
      </c>
      <c r="D8">
        <v>100007</v>
      </c>
    </row>
    <row r="9" spans="1:4" x14ac:dyDescent="0.2">
      <c r="A9" t="s">
        <v>65</v>
      </c>
      <c r="B9">
        <v>0</v>
      </c>
      <c r="C9">
        <v>8</v>
      </c>
      <c r="D9">
        <v>100008</v>
      </c>
    </row>
    <row r="10" spans="1:4" x14ac:dyDescent="0.2">
      <c r="A10" t="s">
        <v>66</v>
      </c>
      <c r="B10">
        <v>0</v>
      </c>
      <c r="C10">
        <v>9</v>
      </c>
      <c r="D10">
        <v>100009</v>
      </c>
    </row>
    <row r="11" spans="1:4" x14ac:dyDescent="0.2">
      <c r="A11" t="s">
        <v>67</v>
      </c>
      <c r="B11">
        <v>0</v>
      </c>
      <c r="C11">
        <v>10</v>
      </c>
      <c r="D11">
        <v>100010</v>
      </c>
    </row>
    <row r="12" spans="1:4" x14ac:dyDescent="0.2">
      <c r="A12" t="s">
        <v>68</v>
      </c>
      <c r="B12">
        <v>0</v>
      </c>
      <c r="C12">
        <v>11</v>
      </c>
      <c r="D12">
        <v>100011</v>
      </c>
    </row>
    <row r="13" spans="1:4" x14ac:dyDescent="0.2">
      <c r="A13" t="s">
        <v>69</v>
      </c>
      <c r="B13">
        <v>0</v>
      </c>
      <c r="C13">
        <v>12</v>
      </c>
      <c r="D13">
        <v>100012</v>
      </c>
    </row>
    <row r="14" spans="1:4" x14ac:dyDescent="0.2">
      <c r="A14" t="s">
        <v>77</v>
      </c>
      <c r="B14">
        <v>1</v>
      </c>
      <c r="C14">
        <v>1</v>
      </c>
      <c r="D14">
        <v>101001</v>
      </c>
    </row>
    <row r="15" spans="1:4" x14ac:dyDescent="0.2">
      <c r="A15" t="s">
        <v>123</v>
      </c>
      <c r="B15">
        <v>1</v>
      </c>
      <c r="C15">
        <v>2</v>
      </c>
      <c r="D15">
        <v>101002</v>
      </c>
    </row>
    <row r="16" spans="1:4" x14ac:dyDescent="0.2">
      <c r="A16" t="s">
        <v>70</v>
      </c>
      <c r="B16">
        <v>1</v>
      </c>
      <c r="C16">
        <v>3</v>
      </c>
      <c r="D16">
        <v>101003</v>
      </c>
    </row>
    <row r="17" spans="1:4" x14ac:dyDescent="0.2">
      <c r="A17" t="s">
        <v>71</v>
      </c>
      <c r="B17">
        <v>1</v>
      </c>
      <c r="C17">
        <v>4</v>
      </c>
      <c r="D17">
        <v>101004</v>
      </c>
    </row>
    <row r="18" spans="1:4" x14ac:dyDescent="0.2">
      <c r="A18" t="s">
        <v>72</v>
      </c>
      <c r="B18">
        <v>1</v>
      </c>
      <c r="C18">
        <v>5</v>
      </c>
      <c r="D18">
        <v>101005</v>
      </c>
    </row>
    <row r="19" spans="1:4" x14ac:dyDescent="0.2">
      <c r="A19" t="s">
        <v>73</v>
      </c>
      <c r="B19">
        <v>1</v>
      </c>
      <c r="C19">
        <v>6</v>
      </c>
      <c r="D19">
        <v>101006</v>
      </c>
    </row>
    <row r="20" spans="1:4" x14ac:dyDescent="0.2">
      <c r="A20" t="s">
        <v>74</v>
      </c>
      <c r="B20">
        <v>1</v>
      </c>
      <c r="C20">
        <v>7</v>
      </c>
      <c r="D20">
        <v>101007</v>
      </c>
    </row>
    <row r="21" spans="1:4" x14ac:dyDescent="0.2">
      <c r="A21" t="s">
        <v>75</v>
      </c>
      <c r="B21">
        <v>1</v>
      </c>
      <c r="C21">
        <v>8</v>
      </c>
      <c r="D21">
        <v>101008</v>
      </c>
    </row>
    <row r="22" spans="1:4" x14ac:dyDescent="0.2">
      <c r="A22" t="s">
        <v>76</v>
      </c>
      <c r="B22">
        <v>1</v>
      </c>
      <c r="C22">
        <v>9</v>
      </c>
      <c r="D22">
        <v>101009</v>
      </c>
    </row>
  </sheetData>
  <phoneticPr fontId="1"/>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ColWidth="8.90625" defaultRowHeight="13" x14ac:dyDescent="0.2"/>
  <sheetData/>
  <phoneticPr fontId="1"/>
  <pageMargins left="0.75" right="0.75" top="1" bottom="1"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男子入力用</vt:lpstr>
      <vt:lpstr>女子入力用</vt:lpstr>
      <vt:lpstr>処理用</vt:lpstr>
      <vt:lpstr>リレー</vt:lpstr>
      <vt:lpstr>テーブル</vt:lpstr>
      <vt:lpstr>Sheet1</vt:lpstr>
      <vt:lpstr>女子入力用!Print_Area</vt:lpstr>
      <vt:lpstr>男子入力用!Print_Area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2018-04-28T05:57:35Z</dcterms:created>
  <dcterms:modified xsi:type="dcterms:W3CDTF">2022-07-01T04:11:01Z</dcterms:modified>
</cp:coreProperties>
</file>