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3 桐生市\"/>
    </mc:Choice>
  </mc:AlternateContent>
  <xr:revisionPtr revIDLastSave="0" documentId="13_ncr:1_{B6336B84-E915-4C1C-ADF9-EFAB02E28740}" xr6:coauthVersionLast="36" xr6:coauthVersionMax="36" xr10:uidLastSave="{00000000-0000-0000-0000-000000000000}"/>
  <workbookProtection workbookAlgorithmName="SHA-512" workbookHashValue="+wUcpc0YGntK3wesVlyqU7FBeIdlSOWyH3/roPXOBgNRZHSBEukDpSIqn76SkSZUloTqLT3UE/2e18LpuEl6Rw==" workbookSaltValue="i16VTnvvwNWNFgRIL+9G+A==" workbookSpinCount="100000" lockStructure="1"/>
  <bookViews>
    <workbookView xWindow="0" yWindow="0" windowWidth="21600" windowHeight="9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D8" i="4"/>
  <c r="W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<sst xmlns="http://schemas.openxmlformats.org/spreadsheetml/2006/main" count="228" uniqueCount="115">
  <si>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</si>
  <si>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</si>
  <si>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</si>
  <si>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</si>
  <si>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</si>
  <si>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</si>
  <si>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</si>
  <si>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</si>
  <si>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</si>
  <si>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</si>
  <si>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</si>
  <si>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</si>
  <si>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</si>
  <si>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</si>
  <si>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</si>
  <si>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</si>
  <si>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</si>
  <si>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</si>
  <si>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</si>
  <si>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</si>
  <si>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</si>
  <si>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</si>
  <si>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</si>
  <si>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</si>
  <si>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</si>
  <si>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</si>
  <si>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</si>
  <si>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</si>
  <si>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</si>
  <si>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</si>
  <si>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</si>
  <si>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</si>
  <si>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</si>
  <si>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</si>
  <si>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</si>
  <si>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</si>
  <si>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</si>
  <si>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</si>
  <si>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</si>
  <si>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</si>
  <si>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</si>
  <si>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</si>
  <si>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</si>
  <si>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</si>
  <si>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</si>
  <si>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</si>
  <si>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</si>
  <si>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</si>
  <si>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</si>
  <si>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</si>
  <si>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</si>
  <si>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</si>
  <si>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</si>
  <si>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</si>
  <si>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</si>
  <si>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</si>
  <si>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</si>
  <si>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</si>
  <si>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</si>
  <si>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</si>
  <si>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</si>
  <si>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</si>
  <si>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</si>
  <si>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</si>
  <si>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</si>
  <si>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</si>
  <si>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</si>
  <si>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</si>
  <si>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</si>
  <si>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</si>
  <si>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</si>
  <si>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</si>
  <si>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</si>
  <si>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</si>
  <si>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</si>
  <si>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</si>
  <si>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</si>
  <si>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</si>
  <si>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</si>
  <si>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</si>
  <si>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</si>
  <si>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</si>
  <si>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</si>
  <si>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</si>
  <si>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</si>
  <si>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</si>
  <si>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</si>
  <si>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</si>
  <si>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</si>
  <si>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</si>
  <si>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</si>
  <si>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</si>
  <si>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</si>
  <si>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</si>
  <si>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</si>
  <si>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</si>
  <si>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</si>
  <si>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</si>
  <si>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</si>
  <si>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</si>
  <si>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</si>
  <si>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</si>
  <si>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</si>
  <si>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</si>
  <si>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</si>
  <si>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</si>
  <si>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</si>
  <si>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</si>
  <si>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</si>
  <si>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</si>
  <si>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</si>
  <si>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</si>
  <si>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や料金回収率は大きく低下したが、流動比率は依然として良好な数値を示しており、当年度の収支を内部留保で補っている状況である。これは、梅田浄水場の減価償却が開始されたことに伴い内部留保は増加したが、当期の期間損益にはマイナスの影響を与えたためである。
　このような状況から、老朽施設の更新に伴い適正な施設規模へとダウンサイジングを図るとともに、適正な水道料金についても研究し、収支の均等を図る必要があるため、引き続き「桐生市水道事業経営戦略」に掲げた収支ギャップ解消のための施策を実施し、更なる経営の効率化を図っていく。
</t>
    <phoneticPr fontId="4"/>
  </si>
  <si>
    <t xml:space="preserve">　令和2年度に完成した浄水場の更新により、①有形固定資産減価償却率は平均値となったが、②管路経年化率は毎年度上昇している状況である。また、③管路更新率も過去4年間に比べて大きく数値が低下した。これは、翌年度への繰越工事が影響したものであるが、依然として低い水準である。
　これらの状況を鑑みると、主に管路の老朽化への対策が急務であり、更新費用の捻出や、更新率停滞の要因となっている、職員及び請負事業者の人員不足を補う施策について実施していかなければならない。
</t>
    <phoneticPr fontId="4"/>
  </si>
  <si>
    <t>①経営収支比率
収支状況の境である100%を超えているが、給水収益は引き続き減少にあることや、浄水場の更新により減価償却費が大幅に増加したことが、数値の悪化に繋がった。
③流動比率
工事請負費等の未払金増加により低下したものの、平均値と比較しても依然高い水準を推移しており、短期の債務に対しての支払能力がある。
④企業債残高対給水収益比率
給水収益の減少により上昇した。今後も給水収益の減少と老朽施設の更新費用の増加が見込まれるため、企業債残高減少の対策を図る必要がある。
⑤料金回収率
給水収益の減少と経常費用の増加により悪化した。100%を下回っており、事業に必要な費用を給水収益で賄えていない状況となっているため、更なる経営の効率化を目指すとともに適切な料金収入について検討する必要がある。
⑥給水原価
減価償却費、委託料等の増加により経常費用が増加したため悪化した。
⑦施設利用率
給水人口の減少等により配水量が減少しており、平均値を下回る。効率的な施設運用のため、引き続きダウンサイジングや施設の統廃合を検討する。
⑧有収率
平均値より下回っており、引き続き調査による漏水の早期発見や経営戦略に基づく老朽管の更新により対策を図っていく。</t>
    <rPh sb="1" eb="3">
      <t>ケイエイ</t>
    </rPh>
    <rPh sb="3" eb="5">
      <t>シュウシ</t>
    </rPh>
    <rPh sb="5" eb="7">
      <t>ヒリツ</t>
    </rPh>
    <rPh sb="86" eb="88">
      <t>リュウドウ</t>
    </rPh>
    <rPh sb="88" eb="90">
      <t>ヒリツ</t>
    </rPh>
    <rPh sb="91" eb="93">
      <t>コウジ</t>
    </rPh>
    <rPh sb="93" eb="95">
      <t>ウケオイ</t>
    </rPh>
    <rPh sb="95" eb="96">
      <t>ヒ</t>
    </rPh>
    <rPh sb="96" eb="97">
      <t>トウ</t>
    </rPh>
    <rPh sb="98" eb="99">
      <t>ミ</t>
    </rPh>
    <rPh sb="99" eb="100">
      <t>バラ</t>
    </rPh>
    <rPh sb="100" eb="101">
      <t>キン</t>
    </rPh>
    <rPh sb="101" eb="103">
      <t>ゾウカ</t>
    </rPh>
    <rPh sb="106" eb="108">
      <t>テイカ</t>
    </rPh>
    <rPh sb="114" eb="117">
      <t>ヘイキンチ</t>
    </rPh>
    <rPh sb="118" eb="120">
      <t>ヒカク</t>
    </rPh>
    <rPh sb="123" eb="125">
      <t>イゼン</t>
    </rPh>
    <rPh sb="137" eb="139">
      <t>タンキ</t>
    </rPh>
    <rPh sb="140" eb="142">
      <t>サイム</t>
    </rPh>
    <rPh sb="143" eb="144">
      <t>タイ</t>
    </rPh>
    <rPh sb="147" eb="149">
      <t>シハラ</t>
    </rPh>
    <rPh sb="149" eb="151">
      <t>ノウリョク</t>
    </rPh>
    <rPh sb="157" eb="159">
      <t>キギョウ</t>
    </rPh>
    <rPh sb="159" eb="160">
      <t>サイ</t>
    </rPh>
    <rPh sb="160" eb="162">
      <t>ザンダカ</t>
    </rPh>
    <rPh sb="162" eb="163">
      <t>タイ</t>
    </rPh>
    <rPh sb="163" eb="165">
      <t>キュウスイ</t>
    </rPh>
    <rPh sb="165" eb="167">
      <t>シュウエキ</t>
    </rPh>
    <rPh sb="167" eb="169">
      <t>ヒリツ</t>
    </rPh>
    <rPh sb="170" eb="172">
      <t>キュウスイ</t>
    </rPh>
    <rPh sb="172" eb="174">
      <t>シュウエキ</t>
    </rPh>
    <rPh sb="175" eb="177">
      <t>ゲンショウ</t>
    </rPh>
    <rPh sb="180" eb="182">
      <t>ジョウショウ</t>
    </rPh>
    <rPh sb="185" eb="187">
      <t>コンゴ</t>
    </rPh>
    <rPh sb="188" eb="190">
      <t>キュウスイ</t>
    </rPh>
    <rPh sb="190" eb="192">
      <t>シュウエキ</t>
    </rPh>
    <rPh sb="193" eb="195">
      <t>ゲンショウ</t>
    </rPh>
    <rPh sb="196" eb="198">
      <t>ロウキュウ</t>
    </rPh>
    <rPh sb="198" eb="200">
      <t>シセツ</t>
    </rPh>
    <rPh sb="201" eb="203">
      <t>コウシン</t>
    </rPh>
    <rPh sb="203" eb="205">
      <t>ヒヨウ</t>
    </rPh>
    <rPh sb="206" eb="208">
      <t>ゾウカ</t>
    </rPh>
    <rPh sb="209" eb="211">
      <t>ミコ</t>
    </rPh>
    <rPh sb="217" eb="219">
      <t>キギョウ</t>
    </rPh>
    <rPh sb="219" eb="220">
      <t>サイ</t>
    </rPh>
    <rPh sb="220" eb="222">
      <t>ザンダカ</t>
    </rPh>
    <rPh sb="222" eb="224">
      <t>ゲンショウ</t>
    </rPh>
    <rPh sb="225" eb="227">
      <t>タイサク</t>
    </rPh>
    <rPh sb="228" eb="229">
      <t>ハカ</t>
    </rPh>
    <rPh sb="230" eb="232">
      <t>ヒツヨウ</t>
    </rPh>
    <rPh sb="238" eb="240">
      <t>リョウキン</t>
    </rPh>
    <rPh sb="240" eb="242">
      <t>カイシュウ</t>
    </rPh>
    <rPh sb="242" eb="243">
      <t>リツ</t>
    </rPh>
    <rPh sb="244" eb="246">
      <t>キュウスイ</t>
    </rPh>
    <rPh sb="246" eb="248">
      <t>シュウエキ</t>
    </rPh>
    <rPh sb="249" eb="251">
      <t>ゲンショウ</t>
    </rPh>
    <rPh sb="252" eb="254">
      <t>ケイジョウ</t>
    </rPh>
    <rPh sb="254" eb="256">
      <t>ヒヨウ</t>
    </rPh>
    <rPh sb="257" eb="259">
      <t>ゾウカ</t>
    </rPh>
    <rPh sb="272" eb="274">
      <t>シタマワ</t>
    </rPh>
    <rPh sb="310" eb="311">
      <t>サラ</t>
    </rPh>
    <rPh sb="313" eb="315">
      <t>ケイエイ</t>
    </rPh>
    <rPh sb="316" eb="319">
      <t>コウリツカ</t>
    </rPh>
    <rPh sb="320" eb="322">
      <t>メザ</t>
    </rPh>
    <rPh sb="327" eb="329">
      <t>テキセツ</t>
    </rPh>
    <rPh sb="338" eb="340">
      <t>ケントウ</t>
    </rPh>
    <rPh sb="342" eb="344">
      <t>ヒツヨウ</t>
    </rPh>
    <rPh sb="355" eb="357">
      <t>ゲンカ</t>
    </rPh>
    <rPh sb="357" eb="359">
      <t>ショウキャク</t>
    </rPh>
    <rPh sb="359" eb="360">
      <t>ヒ</t>
    </rPh>
    <rPh sb="361" eb="364">
      <t>イタクリョウ</t>
    </rPh>
    <rPh sb="364" eb="365">
      <t>トウ</t>
    </rPh>
    <rPh sb="366" eb="368">
      <t>ゾウカ</t>
    </rPh>
    <rPh sb="371" eb="373">
      <t>ケイジョウ</t>
    </rPh>
    <rPh sb="373" eb="375">
      <t>ヒヨウ</t>
    </rPh>
    <rPh sb="376" eb="378">
      <t>ゾウカ</t>
    </rPh>
    <rPh sb="382" eb="384">
      <t>アッカ</t>
    </rPh>
    <rPh sb="389" eb="391">
      <t>シセツ</t>
    </rPh>
    <rPh sb="391" eb="394">
      <t>リヨウリツ</t>
    </rPh>
    <rPh sb="395" eb="397">
      <t>キュウスイ</t>
    </rPh>
    <rPh sb="397" eb="399">
      <t>ジンコウ</t>
    </rPh>
    <rPh sb="400" eb="402">
      <t>ゲンショウ</t>
    </rPh>
    <rPh sb="402" eb="403">
      <t>トウ</t>
    </rPh>
    <rPh sb="406" eb="408">
      <t>ハイスイ</t>
    </rPh>
    <rPh sb="408" eb="409">
      <t>リョウ</t>
    </rPh>
    <rPh sb="410" eb="412">
      <t>ゲンショウ</t>
    </rPh>
    <rPh sb="417" eb="420">
      <t>ヘイキンチ</t>
    </rPh>
    <rPh sb="421" eb="423">
      <t>シタマワ</t>
    </rPh>
    <rPh sb="425" eb="428">
      <t>コウリツテキ</t>
    </rPh>
    <rPh sb="429" eb="431">
      <t>シセツ</t>
    </rPh>
    <rPh sb="437" eb="438">
      <t>ヒ</t>
    </rPh>
    <rPh sb="439" eb="440">
      <t>ツヅ</t>
    </rPh>
    <rPh sb="457" eb="459">
      <t>ケントウ</t>
    </rPh>
    <rPh sb="464" eb="467">
      <t>ユウシュウリツ</t>
    </rPh>
    <rPh sb="468" eb="471">
      <t>ヘイキンチ</t>
    </rPh>
    <rPh sb="473" eb="475">
      <t>シタマワ</t>
    </rPh>
    <rPh sb="480" eb="481">
      <t>ヒ</t>
    </rPh>
    <rPh sb="482" eb="483">
      <t>ツヅ</t>
    </rPh>
    <rPh sb="484" eb="486">
      <t>チョウサ</t>
    </rPh>
    <rPh sb="489" eb="491">
      <t>ロウスイ</t>
    </rPh>
    <rPh sb="492" eb="494">
      <t>ソウキ</t>
    </rPh>
    <rPh sb="494" eb="496">
      <t>ハッケン</t>
    </rPh>
    <rPh sb="497" eb="499">
      <t>ケイエイ</t>
    </rPh>
    <rPh sb="499" eb="501">
      <t>センリャク</t>
    </rPh>
    <rPh sb="502" eb="503">
      <t>モト</t>
    </rPh>
    <rPh sb="505" eb="507">
      <t>ロウキュウ</t>
    </rPh>
    <rPh sb="507" eb="508">
      <t>カン</t>
    </rPh>
    <rPh sb="509" eb="511">
      <t>コウシン</t>
    </rPh>
    <rPh sb="514" eb="516">
      <t>タイサク</t>
    </rPh>
    <rPh sb="517" eb="51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</si>
</sst>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0.79</c:v>
                </c:pt>
                <c:pt idx="1">
                  <c:v>0.72</c:v>
                </c:pt>
                <c:pt idx="2">
                  <c:v>1.1000000000000001</c:v>
                </c:pt>
                <c:pt idx="3">
                  <c:v>0.67</c:v>
                </c:pt>
                <c:pt idx="4">
                  <c:v>0.49</c:v>
                </c:pt>
              </c:numCache>
            </c:numRef>
          </c:val>
          <c:extLst>
            <c:ext xmlns:c16="http://schemas.microsoft.com/office/drawing/2014/chart" uri="{C3380CC4-5D6E-409C-BE32-E72D297353CC}">
              <c16:uniqueId val="{00000000-73E1-4911-B811-52C8DAAB7B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73E1-4911-B811-52C8DAAB7B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44.37</c:v>
                </c:pt>
                <c:pt idx="1">
                  <c:v>43.59</c:v>
                </c:pt>
                <c:pt idx="2">
                  <c:v>42.79</c:v>
                </c:pt>
                <c:pt idx="3">
                  <c:v>42.44</c:v>
                </c:pt>
                <c:pt idx="4">
                  <c:v>44.53</c:v>
                </c:pt>
              </c:numCache>
            </c:numRef>
          </c:val>
          <c:extLst>
            <c:ext xmlns:c16="http://schemas.microsoft.com/office/drawing/2014/chart" uri="{C3380CC4-5D6E-409C-BE32-E72D297353CC}">
              <c16:uniqueId val="{00000000-BD11-4E82-822E-53B2E12377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BD11-4E82-822E-53B2E12377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80.87</c:v>
                </c:pt>
                <c:pt idx="1">
                  <c:v>80.8</c:v>
                </c:pt>
                <c:pt idx="2">
                  <c:v>79.709999999999994</c:v>
                </c:pt>
                <c:pt idx="3">
                  <c:v>80.599999999999994</c:v>
                </c:pt>
                <c:pt idx="4">
                  <c:v>79.28</c:v>
                </c:pt>
              </c:numCache>
            </c:numRef>
          </c:val>
          <c:extLst>
            <c:ext xmlns:c16="http://schemas.microsoft.com/office/drawing/2014/chart" uri="{C3380CC4-5D6E-409C-BE32-E72D297353CC}">
              <c16:uniqueId val="{00000000-1F02-4EC1-BEAA-4BCAF56646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F02-4EC1-BEAA-4BCAF56646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118.45</c:v>
                </c:pt>
                <c:pt idx="1">
                  <c:v>118.2</c:v>
                </c:pt>
                <c:pt idx="2">
                  <c:v>115.61</c:v>
                </c:pt>
                <c:pt idx="3">
                  <c:v>112.88</c:v>
                </c:pt>
                <c:pt idx="4">
                  <c:v>102.36</c:v>
                </c:pt>
              </c:numCache>
            </c:numRef>
          </c:val>
          <c:extLst>
            <c:ext xmlns:c16="http://schemas.microsoft.com/office/drawing/2014/chart" uri="{C3380CC4-5D6E-409C-BE32-E72D297353CC}">
              <c16:uniqueId val="{00000000-E940-416B-8D88-7D8050E922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E940-416B-8D88-7D8050E922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56.12</c:v>
                </c:pt>
                <c:pt idx="1">
                  <c:v>57.57</c:v>
                </c:pt>
                <c:pt idx="2">
                  <c:v>58.62</c:v>
                </c:pt>
                <c:pt idx="3">
                  <c:v>49.87</c:v>
                </c:pt>
                <c:pt idx="4">
                  <c:v>50.01</c:v>
                </c:pt>
              </c:numCache>
            </c:numRef>
          </c:val>
          <c:extLst>
            <c:ext xmlns:c16="http://schemas.microsoft.com/office/drawing/2014/chart" uri="{C3380CC4-5D6E-409C-BE32-E72D297353CC}">
              <c16:uniqueId val="{00000000-438E-418D-AD23-C35F8D887B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438E-418D-AD23-C35F8D887B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20.64</c:v>
                </c:pt>
                <c:pt idx="1">
                  <c:v>22.83</c:v>
                </c:pt>
                <c:pt idx="2">
                  <c:v>23.56</c:v>
                </c:pt>
                <c:pt idx="3">
                  <c:v>24.55</c:v>
                </c:pt>
                <c:pt idx="4">
                  <c:v>25.7</c:v>
                </c:pt>
              </c:numCache>
            </c:numRef>
          </c:val>
          <c:extLst>
            <c:ext xmlns:c16="http://schemas.microsoft.com/office/drawing/2014/chart" uri="{C3380CC4-5D6E-409C-BE32-E72D297353CC}">
              <c16:uniqueId val="{00000000-630B-436C-B596-F2BDFDF6F8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30B-436C-B596-F2BDFDF6F8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8-4578-847E-B291E910F3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C628-4578-847E-B291E910F3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1600.72</c:v>
                </c:pt>
                <c:pt idx="1">
                  <c:v>864.73</c:v>
                </c:pt>
                <c:pt idx="2">
                  <c:v>1046.83</c:v>
                </c:pt>
                <c:pt idx="3">
                  <c:v>877.42</c:v>
                </c:pt>
                <c:pt idx="4">
                  <c:v>678.24</c:v>
                </c:pt>
              </c:numCache>
            </c:numRef>
          </c:val>
          <c:extLst>
            <c:ext xmlns:c16="http://schemas.microsoft.com/office/drawing/2014/chart" uri="{C3380CC4-5D6E-409C-BE32-E72D297353CC}">
              <c16:uniqueId val="{00000000-52D7-46A0-AF23-BDD4B8F523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52D7-46A0-AF23-BDD4B8F523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288.98</c:v>
                </c:pt>
                <c:pt idx="1">
                  <c:v>317.16000000000003</c:v>
                </c:pt>
                <c:pt idx="2">
                  <c:v>336.92</c:v>
                </c:pt>
                <c:pt idx="3">
                  <c:v>354.62</c:v>
                </c:pt>
                <c:pt idx="4">
                  <c:v>357.65</c:v>
                </c:pt>
              </c:numCache>
            </c:numRef>
          </c:val>
          <c:extLst>
            <c:ext xmlns:c16="http://schemas.microsoft.com/office/drawing/2014/chart" uri="{C3380CC4-5D6E-409C-BE32-E72D297353CC}">
              <c16:uniqueId val="{00000000-4E8C-4EFF-9538-CD9EB7DB67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4E8C-4EFF-9538-CD9EB7DB67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116.39</c:v>
                </c:pt>
                <c:pt idx="1">
                  <c:v>116.52</c:v>
                </c:pt>
                <c:pt idx="2">
                  <c:v>114</c:v>
                </c:pt>
                <c:pt idx="3">
                  <c:v>110.75</c:v>
                </c:pt>
                <c:pt idx="4">
                  <c:v>98.95</c:v>
                </c:pt>
              </c:numCache>
            </c:numRef>
          </c:val>
          <c:extLst>
            <c:ext xmlns:c16="http://schemas.microsoft.com/office/drawing/2014/chart" uri="{C3380CC4-5D6E-409C-BE32-E72D297353CC}">
              <c16:uniqueId val="{00000000-3AE9-4346-9614-5251542EE4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3AE9-4346-9614-5251542EE4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123.29</c:v>
                </c:pt>
                <c:pt idx="1">
                  <c:v>123.65</c:v>
                </c:pt>
                <c:pt idx="2">
                  <c:v>127.16</c:v>
                </c:pt>
                <c:pt idx="3">
                  <c:v>130.77000000000001</c:v>
                </c:pt>
                <c:pt idx="4">
                  <c:v>147.26</c:v>
                </c:pt>
              </c:numCache>
            </c:numRef>
          </c:val>
          <c:extLst>
            <c:ext xmlns:c16="http://schemas.microsoft.com/office/drawing/2014/chart" uri="{C3380CC4-5D6E-409C-BE32-E72D297353CC}">
              <c16:uniqueId val="{00000000-4815-48DA-919B-11B1A4BD37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4815-48DA-919B-11B1A4BD37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桐生市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106379</v>
      </c>
      <c r="AM8" s="45"/>
      <c r="AN8" s="45"/>
      <c r="AO8" s="45"/>
      <c r="AP8" s="45"/>
      <c r="AQ8" s="45"/>
      <c r="AR8" s="45"/>
      <c r="AS8" s="45"/>
      <c r="AT8" s="46">
        <f>データ!$S$6</f>
        <v>274.45</v>
      </c>
      <c r="AU8" s="47"/>
      <c r="AV8" s="47"/>
      <c r="AW8" s="47"/>
      <c r="AX8" s="47"/>
      <c r="AY8" s="47"/>
      <c r="AZ8" s="47"/>
      <c r="BA8" s="47"/>
      <c r="BB8" s="48">
        <f>データ!$T$6</f>
        <v>387.61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73.28</v>
      </c>
      <c r="J10" s="47"/>
      <c r="K10" s="47"/>
      <c r="L10" s="47"/>
      <c r="M10" s="47"/>
      <c r="N10" s="47"/>
      <c r="O10" s="81"/>
      <c r="P10" s="48">
        <f>データ!$P$6</f>
        <v>99.75</v>
      </c>
      <c r="Q10" s="48"/>
      <c r="R10" s="48"/>
      <c r="S10" s="48"/>
      <c r="T10" s="48"/>
      <c r="U10" s="48"/>
      <c r="V10" s="48"/>
      <c r="W10" s="45">
        <f>データ!$Q$6</f>
        <v>2585</v>
      </c>
      <c r="X10" s="45"/>
      <c r="Y10" s="45"/>
      <c r="Z10" s="45"/>
      <c r="AA10" s="45"/>
      <c r="AB10" s="45"/>
      <c r="AC10" s="45"/>
      <c r="AD10" s="2"/>
      <c r="AE10" s="2"/>
      <c r="AF10" s="2"/>
      <c r="AG10" s="2"/>
      <c r="AH10" s="2"/>
      <c r="AI10" s="2"/>
      <c r="AJ10" s="2"/>
      <c r="AK10" s="2"/>
      <c r="AL10" s="45">
        <f>データ!$U$6</f>
        <v>105394</v>
      </c>
      <c r="AM10" s="45"/>
      <c r="AN10" s="45"/>
      <c r="AO10" s="45"/>
      <c r="AP10" s="45"/>
      <c r="AQ10" s="45"/>
      <c r="AR10" s="45"/>
      <c r="AS10" s="45"/>
      <c r="AT10" s="46">
        <f>データ!$V$6</f>
        <v>95.04</v>
      </c>
      <c r="AU10" s="47"/>
      <c r="AV10" s="47"/>
      <c r="AW10" s="47"/>
      <c r="AX10" s="47"/>
      <c r="AY10" s="47"/>
      <c r="AZ10" s="47"/>
      <c r="BA10" s="47"/>
      <c r="BB10" s="48">
        <f>データ!$W$6</f>
        <v>1108.94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36"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BVuVCS0bQ3v3NGbOZVjfStLLJR7QIDVFm6OO86A1mtdLdV0rOx5QR2Q/p/6wK1rLdgj3xXgOF+nXJMJF/B0LQ==" saltValue="hLU71YDz9E8mykYB71Y0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102032</v>
      </c>
      <c r="D6" s="20">
        <f t="shared" si="3"/>
        <v>46</v>
      </c>
      <c r="E6" s="20">
        <f t="shared" si="3"/>
        <v>1</v>
      </c>
      <c r="F6" s="20">
        <f t="shared" si="3"/>
        <v>0</v>
      </c>
      <c r="G6" s="20">
        <f t="shared" si="3"/>
        <v>1</v>
      </c>
      <c r="H6" s="20" t="str">
        <f t="shared" si="3"/>
        <v>群馬県　桐生市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73.28</v>
      </c>
      <c r="P6" s="21">
        <f t="shared" si="3"/>
        <v>99.75</v>
      </c>
      <c r="Q6" s="21">
        <f t="shared" si="3"/>
        <v>2585</v>
      </c>
      <c r="R6" s="21">
        <f t="shared" si="3"/>
        <v>106379</v>
      </c>
      <c r="S6" s="21">
        <f t="shared" si="3"/>
        <v>274.45</v>
      </c>
      <c r="T6" s="21">
        <f t="shared" si="3"/>
        <v>387.61</v>
      </c>
      <c r="U6" s="21">
        <f t="shared" si="3"/>
        <v>105394</v>
      </c>
      <c r="V6" s="21">
        <f t="shared" si="3"/>
        <v>95.04</v>
      </c>
      <c r="W6" s="21">
        <f t="shared" si="3"/>
        <v>1108.94</v>
      </c>
      <c r="X6" s="22">
        <f>IF(X7="",NA(),X7)</f>
        <v>118.45</v>
      </c>
      <c r="Y6" s="22">
        <f t="shared" ref="Y6:AG6" si="4">IF(Y7="",NA(),Y7)</f>
        <v>118.2</v>
      </c>
      <c r="Z6" s="22">
        <f t="shared" si="4"/>
        <v>115.61</v>
      </c>
      <c r="AA6" s="22">
        <f t="shared" si="4"/>
        <v>112.88</v>
      </c>
      <c r="AB6" s="22">
        <f t="shared" si="4"/>
        <v>102.36</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1600.72</v>
      </c>
      <c r="AU6" s="22">
        <f t="shared" ref="AU6:BC6" si="6">IF(AU7="",NA(),AU7)</f>
        <v>864.73</v>
      </c>
      <c r="AV6" s="22">
        <f t="shared" si="6"/>
        <v>1046.83</v>
      </c>
      <c r="AW6" s="22">
        <f t="shared" si="6"/>
        <v>877.42</v>
      </c>
      <c r="AX6" s="22">
        <f t="shared" si="6"/>
        <v>678.24</v>
      </c>
      <c r="AY6" s="22">
        <f t="shared" si="6"/>
        <v>337.49</v>
      </c>
      <c r="AZ6" s="22">
        <f t="shared" si="6"/>
        <v>335.6</v>
      </c>
      <c r="BA6" s="22">
        <f t="shared" si="6"/>
        <v>358.91</v>
      </c>
      <c r="BB6" s="22">
        <f t="shared" si="6"/>
        <v>360.96</v>
      </c>
      <c r="BC6" s="22">
        <f t="shared" si="6"/>
        <v>351.29</v>
      </c>
      <c r="BD6" s="21" t="str">
        <f>IF(BD7="","",IF(BD7="-","【-】","【"&amp;SUBSTITUTE(TEXT(BD7,"#,##0.00"),"-","△")&amp;"】"))</f>
        <v>【261.51】</v>
      </c>
      <c r="BE6" s="22">
        <f>IF(BE7="",NA(),BE7)</f>
        <v>288.98</v>
      </c>
      <c r="BF6" s="22">
        <f t="shared" ref="BF6:BN6" si="7">IF(BF7="",NA(),BF7)</f>
        <v>317.16000000000003</v>
      </c>
      <c r="BG6" s="22">
        <f t="shared" si="7"/>
        <v>336.92</v>
      </c>
      <c r="BH6" s="22">
        <f t="shared" si="7"/>
        <v>354.62</v>
      </c>
      <c r="BI6" s="22">
        <f t="shared" si="7"/>
        <v>357.65</v>
      </c>
      <c r="BJ6" s="22">
        <f t="shared" si="7"/>
        <v>265.92</v>
      </c>
      <c r="BK6" s="22">
        <f t="shared" si="7"/>
        <v>258.26</v>
      </c>
      <c r="BL6" s="22">
        <f t="shared" si="7"/>
        <v>247.27</v>
      </c>
      <c r="BM6" s="22">
        <f t="shared" si="7"/>
        <v>239.18</v>
      </c>
      <c r="BN6" s="22">
        <f t="shared" si="7"/>
        <v>236.29</v>
      </c>
      <c r="BO6" s="21" t="str">
        <f>IF(BO7="","",IF(BO7="-","【-】","【"&amp;SUBSTITUTE(TEXT(BO7,"#,##0.00"),"-","△")&amp;"】"))</f>
        <v>【265.16】</v>
      </c>
      <c r="BP6" s="22">
        <f>IF(BP7="",NA(),BP7)</f>
        <v>116.39</v>
      </c>
      <c r="BQ6" s="22">
        <f t="shared" ref="BQ6:BY6" si="8">IF(BQ7="",NA(),BQ7)</f>
        <v>116.52</v>
      </c>
      <c r="BR6" s="22">
        <f t="shared" si="8"/>
        <v>114</v>
      </c>
      <c r="BS6" s="22">
        <f t="shared" si="8"/>
        <v>110.75</v>
      </c>
      <c r="BT6" s="22">
        <f t="shared" si="8"/>
        <v>98.95</v>
      </c>
      <c r="BU6" s="22">
        <f t="shared" si="8"/>
        <v>105.86</v>
      </c>
      <c r="BV6" s="22">
        <f t="shared" si="8"/>
        <v>106.07</v>
      </c>
      <c r="BW6" s="22">
        <f t="shared" si="8"/>
        <v>105.34</v>
      </c>
      <c r="BX6" s="22">
        <f t="shared" si="8"/>
        <v>101.89</v>
      </c>
      <c r="BY6" s="22">
        <f t="shared" si="8"/>
        <v>104.33</v>
      </c>
      <c r="BZ6" s="21" t="str">
        <f>IF(BZ7="","",IF(BZ7="-","【-】","【"&amp;SUBSTITUTE(TEXT(BZ7,"#,##0.00"),"-","△")&amp;"】"))</f>
        <v>【102.35】</v>
      </c>
      <c r="CA6" s="22">
        <f>IF(CA7="",NA(),CA7)</f>
        <v>123.29</v>
      </c>
      <c r="CB6" s="22">
        <f t="shared" ref="CB6:CJ6" si="9">IF(CB7="",NA(),CB7)</f>
        <v>123.65</v>
      </c>
      <c r="CC6" s="22">
        <f t="shared" si="9"/>
        <v>127.16</v>
      </c>
      <c r="CD6" s="22">
        <f t="shared" si="9"/>
        <v>130.77000000000001</v>
      </c>
      <c r="CE6" s="22">
        <f t="shared" si="9"/>
        <v>147.26</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44.37</v>
      </c>
      <c r="CM6" s="22">
        <f t="shared" ref="CM6:CU6" si="10">IF(CM7="",NA(),CM7)</f>
        <v>43.59</v>
      </c>
      <c r="CN6" s="22">
        <f t="shared" si="10"/>
        <v>42.79</v>
      </c>
      <c r="CO6" s="22">
        <f t="shared" si="10"/>
        <v>42.44</v>
      </c>
      <c r="CP6" s="22">
        <f t="shared" si="10"/>
        <v>44.53</v>
      </c>
      <c r="CQ6" s="22">
        <f t="shared" si="10"/>
        <v>62.38</v>
      </c>
      <c r="CR6" s="22">
        <f t="shared" si="10"/>
        <v>62.83</v>
      </c>
      <c r="CS6" s="22">
        <f t="shared" si="10"/>
        <v>62.05</v>
      </c>
      <c r="CT6" s="22">
        <f t="shared" si="10"/>
        <v>63.23</v>
      </c>
      <c r="CU6" s="22">
        <f t="shared" si="10"/>
        <v>62.59</v>
      </c>
      <c r="CV6" s="21" t="str">
        <f>IF(CV7="","",IF(CV7="-","【-】","【"&amp;SUBSTITUTE(TEXT(CV7,"#,##0.00"),"-","△")&amp;"】"))</f>
        <v>【60.29】</v>
      </c>
      <c r="CW6" s="22">
        <f>IF(CW7="",NA(),CW7)</f>
        <v>80.87</v>
      </c>
      <c r="CX6" s="22">
        <f t="shared" ref="CX6:DF6" si="11">IF(CX7="",NA(),CX7)</f>
        <v>80.8</v>
      </c>
      <c r="CY6" s="22">
        <f t="shared" si="11"/>
        <v>79.709999999999994</v>
      </c>
      <c r="CZ6" s="22">
        <f t="shared" si="11"/>
        <v>80.599999999999994</v>
      </c>
      <c r="DA6" s="22">
        <f t="shared" si="11"/>
        <v>79.28</v>
      </c>
      <c r="DB6" s="22">
        <f t="shared" si="11"/>
        <v>89.17</v>
      </c>
      <c r="DC6" s="22">
        <f t="shared" si="11"/>
        <v>88.86</v>
      </c>
      <c r="DD6" s="22">
        <f t="shared" si="11"/>
        <v>89.11</v>
      </c>
      <c r="DE6" s="22">
        <f t="shared" si="11"/>
        <v>89.35</v>
      </c>
      <c r="DF6" s="22">
        <f t="shared" si="11"/>
        <v>89.7</v>
      </c>
      <c r="DG6" s="21" t="str">
        <f>IF(DG7="","",IF(DG7="-","【-】","【"&amp;SUBSTITUTE(TEXT(DG7,"#,##0.00"),"-","△")&amp;"】"))</f>
        <v>【90.12】</v>
      </c>
      <c r="DH6" s="22">
        <f>IF(DH7="",NA(),DH7)</f>
        <v>56.12</v>
      </c>
      <c r="DI6" s="22">
        <f t="shared" ref="DI6:DQ6" si="12">IF(DI7="",NA(),DI7)</f>
        <v>57.57</v>
      </c>
      <c r="DJ6" s="22">
        <f t="shared" si="12"/>
        <v>58.62</v>
      </c>
      <c r="DK6" s="22">
        <f t="shared" si="12"/>
        <v>49.87</v>
      </c>
      <c r="DL6" s="22">
        <f t="shared" si="12"/>
        <v>50.01</v>
      </c>
      <c r="DM6" s="22">
        <f t="shared" si="12"/>
        <v>46.99</v>
      </c>
      <c r="DN6" s="22">
        <f t="shared" si="12"/>
        <v>47.89</v>
      </c>
      <c r="DO6" s="22">
        <f t="shared" si="12"/>
        <v>48.69</v>
      </c>
      <c r="DP6" s="22">
        <f t="shared" si="12"/>
        <v>49.62</v>
      </c>
      <c r="DQ6" s="22">
        <f t="shared" si="12"/>
        <v>50.5</v>
      </c>
      <c r="DR6" s="21" t="str">
        <f>IF(DR7="","",IF(DR7="-","【-】","【"&amp;SUBSTITUTE(TEXT(DR7,"#,##0.00"),"-","△")&amp;"】"))</f>
        <v>【50.88】</v>
      </c>
      <c r="DS6" s="22">
        <f>IF(DS7="",NA(),DS7)</f>
        <v>20.64</v>
      </c>
      <c r="DT6" s="22">
        <f t="shared" ref="DT6:EB6" si="13">IF(DT7="",NA(),DT7)</f>
        <v>22.83</v>
      </c>
      <c r="DU6" s="22">
        <f t="shared" si="13"/>
        <v>23.56</v>
      </c>
      <c r="DV6" s="22">
        <f t="shared" si="13"/>
        <v>24.55</v>
      </c>
      <c r="DW6" s="22">
        <f t="shared" si="13"/>
        <v>25.7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0.79</v>
      </c>
      <c r="EE6" s="22">
        <f t="shared" ref="EE6:EM6" si="14">IF(EE7="",NA(),EE7)</f>
        <v>0.72</v>
      </c>
      <c r="EF6" s="22">
        <f t="shared" si="14"/>
        <v>1.1000000000000001</v>
      </c>
      <c r="EG6" s="22">
        <f t="shared" si="14"/>
        <v>0.67</v>
      </c>
      <c r="EH6" s="22">
        <f t="shared" si="14"/>
        <v>0.49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102032</v>
      </c>
      <c r="D7" s="24">
        <v>46</v>
      </c>
      <c r="E7" s="24">
        <v>1</v>
      </c>
      <c r="F7" s="24">
        <v>0</v>
      </c>
      <c r="G7" s="24">
        <v>1</v>
      </c>
      <c r="H7" s="24" t="s">
        <v>93</v>
      </c>
      <c r="I7" s="24" t="s">
        <v>94</v>
      </c>
      <c r="J7" s="24" t="s">
        <v>95</v>
      </c>
      <c r="K7" s="24" t="s">
        <v>96</v>
      </c>
      <c r="L7" s="24" t="s">
        <v>97</v>
      </c>
      <c r="M7" s="24" t="s">
        <v>98</v>
      </c>
      <c r="N7" s="25" t="s">
        <v>99</v>
      </c>
      <c r="O7" s="25">
        <v>73.28</v>
      </c>
      <c r="P7" s="25">
        <v>99.75</v>
      </c>
      <c r="Q7" s="25">
        <v>2585</v>
      </c>
      <c r="R7" s="25">
        <v>106379</v>
      </c>
      <c r="S7" s="25">
        <v>274.45</v>
      </c>
      <c r="T7" s="25">
        <v>387.61</v>
      </c>
      <c r="U7" s="25">
        <v>105394</v>
      </c>
      <c r="V7" s="25">
        <v>95.04</v>
      </c>
      <c r="W7" s="25">
        <v>1108.94</v>
      </c>
      <c r="X7" s="25">
        <v>118.45</v>
      </c>
      <c r="Y7" s="25">
        <v>118.2</v>
      </c>
      <c r="Z7" s="25">
        <v>115.61</v>
      </c>
      <c r="AA7" s="25">
        <v>112.88</v>
      </c>
      <c r="AB7" s="25">
        <v>102.36</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1600.72</v>
      </c>
      <c r="AU7" s="25">
        <v>864.73</v>
      </c>
      <c r="AV7" s="25">
        <v>1046.83</v>
      </c>
      <c r="AW7" s="25">
        <v>877.42</v>
      </c>
      <c r="AX7" s="25">
        <v>678.24</v>
      </c>
      <c r="AY7" s="25">
        <v>337.49</v>
      </c>
      <c r="AZ7" s="25">
        <v>335.6</v>
      </c>
      <c r="BA7" s="25">
        <v>358.91</v>
      </c>
      <c r="BB7" s="25">
        <v>360.96</v>
      </c>
      <c r="BC7" s="25">
        <v>351.29</v>
      </c>
      <c r="BD7" s="25">
        <v>261.51</v>
      </c>
      <c r="BE7" s="25">
        <v>288.98</v>
      </c>
      <c r="BF7" s="25">
        <v>317.16000000000003</v>
      </c>
      <c r="BG7" s="25">
        <v>336.92</v>
      </c>
      <c r="BH7" s="25">
        <v>354.62</v>
      </c>
      <c r="BI7" s="25">
        <v>357.65</v>
      </c>
      <c r="BJ7" s="25">
        <v>265.92</v>
      </c>
      <c r="BK7" s="25">
        <v>258.26</v>
      </c>
      <c r="BL7" s="25">
        <v>247.27</v>
      </c>
      <c r="BM7" s="25">
        <v>239.18</v>
      </c>
      <c r="BN7" s="25">
        <v>236.29</v>
      </c>
      <c r="BO7" s="25">
        <v>265.16000000000003</v>
      </c>
      <c r="BP7" s="25">
        <v>116.39</v>
      </c>
      <c r="BQ7" s="25">
        <v>116.52</v>
      </c>
      <c r="BR7" s="25">
        <v>114</v>
      </c>
      <c r="BS7" s="25">
        <v>110.75</v>
      </c>
      <c r="BT7" s="25">
        <v>98.95</v>
      </c>
      <c r="BU7" s="25">
        <v>105.86</v>
      </c>
      <c r="BV7" s="25">
        <v>106.07</v>
      </c>
      <c r="BW7" s="25">
        <v>105.34</v>
      </c>
      <c r="BX7" s="25">
        <v>101.89</v>
      </c>
      <c r="BY7" s="25">
        <v>104.33</v>
      </c>
      <c r="BZ7" s="25">
        <v>102.35</v>
      </c>
      <c r="CA7" s="25">
        <v>123.29</v>
      </c>
      <c r="CB7" s="25">
        <v>123.65</v>
      </c>
      <c r="CC7" s="25">
        <v>127.16</v>
      </c>
      <c r="CD7" s="25">
        <v>130.77000000000001</v>
      </c>
      <c r="CE7" s="25">
        <v>147.26</v>
      </c>
      <c r="CF7" s="25">
        <v>158.58000000000001</v>
      </c>
      <c r="CG7" s="25">
        <v>159.22</v>
      </c>
      <c r="CH7" s="25">
        <v>159.6</v>
      </c>
      <c r="CI7" s="25">
        <v>156.32</v>
      </c>
      <c r="CJ7" s="25">
        <v>157.4</v>
      </c>
      <c r="CK7" s="25">
        <v>167.74</v>
      </c>
      <c r="CL7" s="25">
        <v>44.37</v>
      </c>
      <c r="CM7" s="25">
        <v>43.59</v>
      </c>
      <c r="CN7" s="25">
        <v>42.79</v>
      </c>
      <c r="CO7" s="25">
        <v>42.44</v>
      </c>
      <c r="CP7" s="25">
        <v>44.53</v>
      </c>
      <c r="CQ7" s="25">
        <v>62.38</v>
      </c>
      <c r="CR7" s="25">
        <v>62.83</v>
      </c>
      <c r="CS7" s="25">
        <v>62.05</v>
      </c>
      <c r="CT7" s="25">
        <v>63.23</v>
      </c>
      <c r="CU7" s="25">
        <v>62.59</v>
      </c>
      <c r="CV7" s="25">
        <v>60.29</v>
      </c>
      <c r="CW7" s="25">
        <v>80.87</v>
      </c>
      <c r="CX7" s="25">
        <v>80.8</v>
      </c>
      <c r="CY7" s="25">
        <v>79.709999999999994</v>
      </c>
      <c r="CZ7" s="25">
        <v>80.599999999999994</v>
      </c>
      <c r="DA7" s="25">
        <v>79.28</v>
      </c>
      <c r="DB7" s="25">
        <v>89.17</v>
      </c>
      <c r="DC7" s="25">
        <v>88.86</v>
      </c>
      <c r="DD7" s="25">
        <v>89.11</v>
      </c>
      <c r="DE7" s="25">
        <v>89.35</v>
      </c>
      <c r="DF7" s="25">
        <v>89.7</v>
      </c>
      <c r="DG7" s="25">
        <v>90.12</v>
      </c>
      <c r="DH7" s="25">
        <v>56.12</v>
      </c>
      <c r="DI7" s="25">
        <v>57.57</v>
      </c>
      <c r="DJ7" s="25">
        <v>58.62</v>
      </c>
      <c r="DK7" s="25">
        <v>49.87</v>
      </c>
      <c r="DL7" s="25">
        <v>50.01</v>
      </c>
      <c r="DM7" s="25">
        <v>46.99</v>
      </c>
      <c r="DN7" s="25">
        <v>47.89</v>
      </c>
      <c r="DO7" s="25">
        <v>48.69</v>
      </c>
      <c r="DP7" s="25">
        <v>49.62</v>
      </c>
      <c r="DQ7" s="25">
        <v>50.5</v>
      </c>
      <c r="DR7" s="25">
        <v>50.88</v>
      </c>
      <c r="DS7" s="25">
        <v>20.64</v>
      </c>
      <c r="DT7" s="25">
        <v>22.83</v>
      </c>
      <c r="DU7" s="25">
        <v>23.56</v>
      </c>
      <c r="DV7" s="25">
        <v>24.55</v>
      </c>
      <c r="DW7" s="25">
        <v>25.7</v>
      </c>
      <c r="DX7" s="25">
        <v>15.83</v>
      </c>
      <c r="DY7" s="25">
        <v>16.899999999999999</v>
      </c>
      <c r="DZ7" s="25">
        <v>18.260000000000002</v>
      </c>
      <c r="EA7" s="25">
        <v>19.510000000000002</v>
      </c>
      <c r="EB7" s="25">
        <v>21.19</v>
      </c>
      <c r="EC7" s="25">
        <v>22.3</v>
      </c>
      <c r="ED7" s="25">
        <v>0.79</v>
      </c>
      <c r="EE7" s="25">
        <v>0.72</v>
      </c>
      <c r="EF7" s="25">
        <v>1.1000000000000001</v>
      </c>
      <c r="EG7" s="25">
        <v>0.67</v>
      </c>
      <c r="EH7" s="25">
        <v>0.49</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2023-01-16T07:29:10Z</cp:lastPrinted>
  <dcterms:created xsi:type="dcterms:W3CDTF">2022-12-01T00:55:13Z</dcterms:created>
  <dcterms:modified xsi:type="dcterms:W3CDTF">2023-02-03T00:48:41Z</dcterms:modified>
  <cp:category/>
</cp:coreProperties>
</file>