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4 伊勢崎市\"/>
    </mc:Choice>
  </mc:AlternateContent>
  <xr:revisionPtr revIDLastSave="0" documentId="13_ncr:1_{30F92DA5-CCC7-4BCE-9EF1-4F50639492F6}" xr6:coauthVersionLast="36" xr6:coauthVersionMax="36" xr10:uidLastSave="{00000000-0000-0000-0000-000000000000}"/>
  <workbookProtection workbookAlgorithmName="SHA-512" workbookHashValue="pgqYqND/ESjzFg/db0Fy/DNkHXRWJXYwuHvjTMSJKyJ0SwTiURs3DRiCzbt2FT4UfEpvqxCfJT2lVYtMGa6sAw==" workbookSaltValue="UNk3/l1taVxSY70em9Xvkw=="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W10" i="4"/>
  <c r="I10" i="4"/>
  <c r="BB8" i="4"/>
  <c r="AT8" i="4"/>
  <c r="AD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<sst xmlns="http://schemas.openxmlformats.org/spreadsheetml/2006/main" count="228" uniqueCount="114">
  <si>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</si>
  <si>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</si>
  <si>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</si>
  <si>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</si>
  <si>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</si>
  <si>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</si>
  <si>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</si>
  <si>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</si>
  <si>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</si>
  <si>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</si>
  <si>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</si>
  <si>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</si>
  <si>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</si>
  <si>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</si>
  <si>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</si>
  <si>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</si>
  <si>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</si>
  <si>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</si>
  <si>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</si>
  <si>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</si>
  <si>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</si>
  <si>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</si>
  <si>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</si>
  <si>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</si>
  <si>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</si>
  <si>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</si>
  <si>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</si>
  <si>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</si>
  <si>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</si>
  <si>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</si>
  <si>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</si>
  <si>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</si>
  <si>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</si>
  <si>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</si>
  <si>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</si>
  <si>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</si>
  <si>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</si>
  <si>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</si>
  <si>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</si>
  <si>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</si>
  <si>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</si>
  <si>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</si>
  <si>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</si>
  <si>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</si>
  <si>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</si>
  <si>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</si>
  <si>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</si>
  <si>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</si>
  <si>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</si>
  <si>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</si>
  <si>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</si>
  <si>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</si>
  <si>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</si>
  <si>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</si>
  <si>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</si>
  <si>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</si>
  <si>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</si>
  <si>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</si>
  <si>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</si>
  <si>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</si>
  <si>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</si>
  <si>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</si>
  <si>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</si>
  <si>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</si>
  <si>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</si>
  <si>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</si>
  <si>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</si>
  <si>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</si>
  <si>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</si>
  <si>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</si>
  <si>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</si>
  <si>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</si>
  <si>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</si>
  <si>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</si>
  <si>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</si>
  <si>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</si>
  <si>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</si>
  <si>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</si>
  <si>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</si>
  <si>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</si>
  <si>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</si>
  <si>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</si>
  <si>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</si>
  <si>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</si>
  <si>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</si>
  <si>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</si>
  <si>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</si>
  <si>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</si>
  <si>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</si>
  <si>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</si>
  <si>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</si>
  <si>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</si>
  <si>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</si>
  <si>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</si>
  <si>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</si>
  <si>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</si>
  <si>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</si>
  <si>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</si>
  <si>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</si>
  <si>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</si>
  <si>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</si>
  <si>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</si>
  <si>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</si>
  <si>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</si>
  <si>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</si>
  <si>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</si>
  <si>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</si>
  <si>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</si>
  <si>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</si>
  <si>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</si>
  <si>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</si>
  <si>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(1)各指標と現状の分析
　管路更新率は伸びてきているが、増加する経年化管路とその更新に伴う建設投資の増加が主な課題である。　　　　　　　　　　
(2)課題に対する今後の取組等
　営業収入の大半を占める水道料金収入は、令和2年4月に水道料金を改定し、減少傾向にあった給水収益が増加したものの、節水機器の普及などから水需要の増加を見込むことが難しい状況にあるため、経営環境は依然として厳しい状況にある。
　また、伊勢崎市水道事業経営戦略（伊勢崎市水道事業ビジョン）からも、老朽化した施設等の更新や耐震化が必要であることから、経費節減と経営の効率化による経営基盤の強化をより一層図っていく。</t>
    <phoneticPr fontId="4"/>
  </si>
  <si>
    <t>(1)各指標と現状の分析
　①有形固定資産減価償却率及び②管路経年化率は、類似団体平均値と同様に増加傾向にあり、施設の老朽化が進んでいる。
　③管路更新率は、前年より上昇し改善傾向にあり、類似団体平均値を上回っている状況にある。有形固定資産減価償却率及び管路経年化率の状況からも、管路等の老朽化施設の更新による建設投資の増加が見込まれている。
(2)課題に対する今後の取組等
　老朽化が進んでおり、効率的な施設更新を実施し、災害に強いライフラインの構築を着実に進めていく必要がある。今後も管路の耐震化や老朽化した浄水施設の改良・改修を計画的に実施する。</t>
    <phoneticPr fontId="4"/>
  </si>
  <si>
    <t>(1)各指標と現状の分析
　①⑤経常収支比率及び料金回収率は、令和2年4月に水道料金を改定したことで給水収益が増加したものの、管路・施設台帳システム構築業務委託等の費用増加が上回ったことで減少している。類似団体平均値とほぼ同水準であり良好である。
　③流動比率は、管路・施設台帳システム構築業務委託等の支出増加により現金が減少したことで昨年度より減少している。
　④企業債残高対給水収益比率は、類似団体平均値より高いものの、給水収益の増加により減少している。
　⑥給水原価は、費用の増加と有収水量の減少により増加している。
　⑦施設利用率は、ほぼ横ばいではあるが、類似団体平均値より高く推移しており効率的な施設利用状況にあるといえる。
　⑧有収率は、有収水量の減少により減少し類似団体平均値を下回っており、今後も管路の漏水調査を行うことで早期発見に努め、不明水の減少を図っていく必要がある。
(2)課題に対する今後の取組等
　老朽化した施設等の更新や耐震化を進めていく必要があり建設投資の増加が見込まれるが、将来世代に過度な負担がないよう現状の企業債残高の規模を維持し、世代間の公平性を保つよう事業を進めていく。</t>
    <rPh sb="22" eb="23">
      <t>オヨ</t>
    </rPh>
    <rPh sb="24" eb="26">
      <t>リョウキン</t>
    </rPh>
    <rPh sb="26" eb="28">
      <t>カイシュウ</t>
    </rPh>
    <rPh sb="28" eb="29">
      <t>リツ</t>
    </rPh>
    <rPh sb="63" eb="65">
      <t>カンロ</t>
    </rPh>
    <rPh sb="66" eb="68">
      <t>シセツ</t>
    </rPh>
    <rPh sb="68" eb="70">
      <t>ダイチョウ</t>
    </rPh>
    <rPh sb="74" eb="76">
      <t>コウチク</t>
    </rPh>
    <rPh sb="76" eb="78">
      <t>ギョウム</t>
    </rPh>
    <rPh sb="78" eb="80">
      <t>イタク</t>
    </rPh>
    <rPh sb="80" eb="81">
      <t>トウ</t>
    </rPh>
    <rPh sb="82" eb="84">
      <t>ヒヨウ</t>
    </rPh>
    <rPh sb="84" eb="86">
      <t>ゾウカ</t>
    </rPh>
    <rPh sb="87" eb="89">
      <t>ウワマワ</t>
    </rPh>
    <rPh sb="94" eb="96">
      <t>ゲンショウ</t>
    </rPh>
    <rPh sb="111" eb="114">
      <t>ドウスイジュン</t>
    </rPh>
    <rPh sb="117" eb="119">
      <t>リョウコウ</t>
    </rPh>
    <rPh sb="149" eb="150">
      <t>トウ</t>
    </rPh>
    <rPh sb="151" eb="153">
      <t>シシュツ</t>
    </rPh>
    <rPh sb="153" eb="155">
      <t>ゾウカ</t>
    </rPh>
    <rPh sb="158" eb="160">
      <t>ゲンキン</t>
    </rPh>
    <rPh sb="161" eb="163">
      <t>ゲンショウ</t>
    </rPh>
    <rPh sb="173" eb="175">
      <t>ゲンショウ</t>
    </rPh>
    <rPh sb="241" eb="243">
      <t>ゾウカ</t>
    </rPh>
    <rPh sb="249" eb="251">
      <t>ゲンショウ</t>
    </rPh>
    <rPh sb="254" eb="256">
      <t>ゾウカ</t>
    </rPh>
    <rPh sb="325" eb="327">
      <t>ユウシュウ</t>
    </rPh>
    <rPh sb="327" eb="329">
      <t>スイリョウ</t>
    </rPh>
    <rPh sb="330" eb="332">
      <t>ゲンショウ</t>
    </rPh>
    <rPh sb="335" eb="337">
      <t>ゲンショウ</t>
    </rPh>
    <rPh sb="356" eb="358">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</si>
</sst>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0.62</c:v>
                </c:pt>
                <c:pt idx="1">
                  <c:v>0.59</c:v>
                </c:pt>
                <c:pt idx="2">
                  <c:v>0.69</c:v>
                </c:pt>
                <c:pt idx="3">
                  <c:v>1.04</c:v>
                </c:pt>
                <c:pt idx="4">
                  <c:v>1.0900000000000001</c:v>
                </c:pt>
              </c:numCache>
            </c:numRef>
          </c:val>
          <c:extLst>
            <c:ext xmlns:c16="http://schemas.microsoft.com/office/drawing/2014/chart" uri="{C3380CC4-5D6E-409C-BE32-E72D297353CC}">
              <c16:uniqueId val="{00000000-14F5-4EAA-BC91-4AF9F007A6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14F5-4EAA-BC91-4AF9F007A6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71.73</c:v>
                </c:pt>
                <c:pt idx="1">
                  <c:v>71.77</c:v>
                </c:pt>
                <c:pt idx="2">
                  <c:v>71.5</c:v>
                </c:pt>
                <c:pt idx="3">
                  <c:v>72.319999999999993</c:v>
                </c:pt>
                <c:pt idx="4">
                  <c:v>72.27</c:v>
                </c:pt>
              </c:numCache>
            </c:numRef>
          </c:val>
          <c:extLst>
            <c:ext xmlns:c16="http://schemas.microsoft.com/office/drawing/2014/chart" uri="{C3380CC4-5D6E-409C-BE32-E72D297353CC}">
              <c16:uniqueId val="{00000000-020D-46AD-AB8A-9437CD2497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020D-46AD-AB8A-9437CD2497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90.45</c:v>
                </c:pt>
                <c:pt idx="1">
                  <c:v>89.87</c:v>
                </c:pt>
                <c:pt idx="2">
                  <c:v>89.4</c:v>
                </c:pt>
                <c:pt idx="3">
                  <c:v>89.36</c:v>
                </c:pt>
                <c:pt idx="4">
                  <c:v>89.1</c:v>
                </c:pt>
              </c:numCache>
            </c:numRef>
          </c:val>
          <c:extLst>
            <c:ext xmlns:c16="http://schemas.microsoft.com/office/drawing/2014/chart" uri="{C3380CC4-5D6E-409C-BE32-E72D297353CC}">
              <c16:uniqueId val="{00000000-467E-49FC-B734-EEAC31895C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467E-49FC-B734-EEAC31895C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111.01</c:v>
                </c:pt>
                <c:pt idx="1">
                  <c:v>109.21</c:v>
                </c:pt>
                <c:pt idx="2">
                  <c:v>108.03</c:v>
                </c:pt>
                <c:pt idx="3">
                  <c:v>117.39</c:v>
                </c:pt>
                <c:pt idx="4">
                  <c:v>112.75</c:v>
                </c:pt>
              </c:numCache>
            </c:numRef>
          </c:val>
          <c:extLst>
            <c:ext xmlns:c16="http://schemas.microsoft.com/office/drawing/2014/chart" uri="{C3380CC4-5D6E-409C-BE32-E72D297353CC}">
              <c16:uniqueId val="{00000000-A73C-4126-8C6F-4849AB32E0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A73C-4126-8C6F-4849AB32E0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c:v>
                </c:pt>
                <c:pt idx="1">
                  <c:v>48.73</c:v>
                </c:pt>
                <c:pt idx="2">
                  <c:v>49.34</c:v>
                </c:pt>
                <c:pt idx="3">
                  <c:v>49.32</c:v>
                </c:pt>
                <c:pt idx="4">
                  <c:v>49.69</c:v>
                </c:pt>
              </c:numCache>
            </c:numRef>
          </c:val>
          <c:extLst>
            <c:ext xmlns:c16="http://schemas.microsoft.com/office/drawing/2014/chart" uri="{C3380CC4-5D6E-409C-BE32-E72D297353CC}">
              <c16:uniqueId val="{00000000-ADF9-4AF4-8C78-9DAFA407BB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ADF9-4AF4-8C78-9DAFA407BB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19.7</c:v>
                </c:pt>
                <c:pt idx="1">
                  <c:v>20.43</c:v>
                </c:pt>
                <c:pt idx="2">
                  <c:v>20.59</c:v>
                </c:pt>
                <c:pt idx="3">
                  <c:v>21.58</c:v>
                </c:pt>
                <c:pt idx="4">
                  <c:v>22.67</c:v>
                </c:pt>
              </c:numCache>
            </c:numRef>
          </c:val>
          <c:extLst>
            <c:ext xmlns:c16="http://schemas.microsoft.com/office/drawing/2014/chart" uri="{C3380CC4-5D6E-409C-BE32-E72D297353CC}">
              <c16:uniqueId val="{00000000-5145-44BE-B65F-2C0C5F0276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5145-44BE-B65F-2C0C5F0276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6B-429A-B140-2D4F4673E2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6A6B-429A-B140-2D4F4673E2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218.81</c:v>
                </c:pt>
                <c:pt idx="1">
                  <c:v>204.75</c:v>
                </c:pt>
                <c:pt idx="2">
                  <c:v>184.77</c:v>
                </c:pt>
                <c:pt idx="3">
                  <c:v>186.23</c:v>
                </c:pt>
                <c:pt idx="4">
                  <c:v>161.6</c:v>
                </c:pt>
              </c:numCache>
            </c:numRef>
          </c:val>
          <c:extLst>
            <c:ext xmlns:c16="http://schemas.microsoft.com/office/drawing/2014/chart" uri="{C3380CC4-5D6E-409C-BE32-E72D297353CC}">
              <c16:uniqueId val="{00000000-B3E3-4AC0-AB34-ED755D9777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B3E3-4AC0-AB34-ED755D9777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367.91</c:v>
                </c:pt>
                <c:pt idx="1">
                  <c:v>364.6</c:v>
                </c:pt>
                <c:pt idx="2">
                  <c:v>366.29</c:v>
                </c:pt>
                <c:pt idx="3">
                  <c:v>341.69</c:v>
                </c:pt>
                <c:pt idx="4">
                  <c:v>333.72</c:v>
                </c:pt>
              </c:numCache>
            </c:numRef>
          </c:val>
          <c:extLst>
            <c:ext xmlns:c16="http://schemas.microsoft.com/office/drawing/2014/chart" uri="{C3380CC4-5D6E-409C-BE32-E72D297353CC}">
              <c16:uniqueId val="{00000000-9D5D-422A-BE22-8EC0AC9EE1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9D5D-422A-BE22-8EC0AC9EE1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101.05</c:v>
                </c:pt>
                <c:pt idx="1">
                  <c:v>100.15</c:v>
                </c:pt>
                <c:pt idx="2">
                  <c:v>99.3</c:v>
                </c:pt>
                <c:pt idx="3">
                  <c:v>110.07</c:v>
                </c:pt>
                <c:pt idx="4">
                  <c:v>104.91</c:v>
                </c:pt>
              </c:numCache>
            </c:numRef>
          </c:val>
          <c:extLst>
            <c:ext xmlns:c16="http://schemas.microsoft.com/office/drawing/2014/chart" uri="{C3380CC4-5D6E-409C-BE32-E72D297353CC}">
              <c16:uniqueId val="{00000000-DF80-4FE9-828B-9C76EA1E04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DF80-4FE9-828B-9C76EA1E04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130.1</c:v>
                </c:pt>
                <c:pt idx="1">
                  <c:v>131.49</c:v>
                </c:pt>
                <c:pt idx="2">
                  <c:v>132.82</c:v>
                </c:pt>
                <c:pt idx="3">
                  <c:v>129.74</c:v>
                </c:pt>
                <c:pt idx="4">
                  <c:v>138.75</c:v>
                </c:pt>
              </c:numCache>
            </c:numRef>
          </c:val>
          <c:extLst>
            <c:ext xmlns:c16="http://schemas.microsoft.com/office/drawing/2014/chart" uri="{C3380CC4-5D6E-409C-BE32-E72D297353CC}">
              <c16:uniqueId val="{00000000-712D-46DA-B9B3-E2790A2595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712D-46DA-B9B3-E2790A2595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群馬県　伊勢崎市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212536</v>
      </c>
      <c r="AM8" s="66"/>
      <c r="AN8" s="66"/>
      <c r="AO8" s="66"/>
      <c r="AP8" s="66"/>
      <c r="AQ8" s="66"/>
      <c r="AR8" s="66"/>
      <c r="AS8" s="66"/>
      <c r="AT8" s="37">
        <f>データ!$S$6</f>
        <v>139.44</v>
      </c>
      <c r="AU8" s="38"/>
      <c r="AV8" s="38"/>
      <c r="AW8" s="38"/>
      <c r="AX8" s="38"/>
      <c r="AY8" s="38"/>
      <c r="AZ8" s="38"/>
      <c r="BA8" s="38"/>
      <c r="BB8" s="55">
        <f>データ!$T$6</f>
        <v>1524.21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60.28</v>
      </c>
      <c r="J10" s="38"/>
      <c r="K10" s="38"/>
      <c r="L10" s="38"/>
      <c r="M10" s="38"/>
      <c r="N10" s="38"/>
      <c r="O10" s="65"/>
      <c r="P10" s="55">
        <f>データ!$P$6</f>
        <v>99.81</v>
      </c>
      <c r="Q10" s="55"/>
      <c r="R10" s="55"/>
      <c r="S10" s="55"/>
      <c r="T10" s="55"/>
      <c r="U10" s="55"/>
      <c r="V10" s="55"/>
      <c r="W10" s="66">
        <f>データ!$Q$6</f>
        <v>2684</v>
      </c>
      <c r="X10" s="66"/>
      <c r="Y10" s="66"/>
      <c r="Z10" s="66"/>
      <c r="AA10" s="66"/>
      <c r="AB10" s="66"/>
      <c r="AC10" s="66"/>
      <c r="AD10" s="2"/>
      <c r="AE10" s="2"/>
      <c r="AF10" s="2"/>
      <c r="AG10" s="2"/>
      <c r="AH10" s="2"/>
      <c r="AI10" s="2"/>
      <c r="AJ10" s="2"/>
      <c r="AK10" s="2"/>
      <c r="AL10" s="66">
        <f>データ!$U$6</f>
        <v>211319</v>
      </c>
      <c r="AM10" s="66"/>
      <c r="AN10" s="66"/>
      <c r="AO10" s="66"/>
      <c r="AP10" s="66"/>
      <c r="AQ10" s="66"/>
      <c r="AR10" s="66"/>
      <c r="AS10" s="66"/>
      <c r="AT10" s="37">
        <f>データ!$V$6</f>
        <v>133.66</v>
      </c>
      <c r="AU10" s="38"/>
      <c r="AV10" s="38"/>
      <c r="AW10" s="38"/>
      <c r="AX10" s="38"/>
      <c r="AY10" s="38"/>
      <c r="AZ10" s="38"/>
      <c r="BA10" s="38"/>
      <c r="BB10" s="55">
        <f>データ!$W$6</f>
        <v>1581.02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mPijfRDuoVCUkwF05qxZtPQifEpXjNxONVu/HtYsU7mQOj1Jr+uI9VpPjb6m4kK0YdrWRgeVp5HdGwN3daBWg==" saltValue="qNonIhJDNINABEU8nSWZ5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102041</v>
      </c>
      <c r="D6" s="20">
        <f t="shared" si="3"/>
        <v>46</v>
      </c>
      <c r="E6" s="20">
        <f t="shared" si="3"/>
        <v>1</v>
      </c>
      <c r="F6" s="20">
        <f t="shared" si="3"/>
        <v>0</v>
      </c>
      <c r="G6" s="20">
        <f t="shared" si="3"/>
        <v>1</v>
      </c>
      <c r="H6" s="20" t="str">
        <f t="shared" si="3"/>
        <v>群馬県　伊勢崎市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60.28</v>
      </c>
      <c r="P6" s="21">
        <f t="shared" si="3"/>
        <v>99.81</v>
      </c>
      <c r="Q6" s="21">
        <f t="shared" si="3"/>
        <v>2684</v>
      </c>
      <c r="R6" s="21">
        <f t="shared" si="3"/>
        <v>212536</v>
      </c>
      <c r="S6" s="21">
        <f t="shared" si="3"/>
        <v>139.44</v>
      </c>
      <c r="T6" s="21">
        <f t="shared" si="3"/>
        <v>1524.21</v>
      </c>
      <c r="U6" s="21">
        <f t="shared" si="3"/>
        <v>211319</v>
      </c>
      <c r="V6" s="21">
        <f t="shared" si="3"/>
        <v>133.66</v>
      </c>
      <c r="W6" s="21">
        <f t="shared" si="3"/>
        <v>1581.02</v>
      </c>
      <c r="X6" s="22">
        <f>IF(X7="",NA(),X7)</f>
        <v>111.01</v>
      </c>
      <c r="Y6" s="22">
        <f t="shared" ref="Y6:AG6" si="4">IF(Y7="",NA(),Y7)</f>
        <v>109.21</v>
      </c>
      <c r="Z6" s="22">
        <f t="shared" si="4"/>
        <v>108.03</v>
      </c>
      <c r="AA6" s="22">
        <f t="shared" si="4"/>
        <v>117.39</v>
      </c>
      <c r="AB6" s="22">
        <f t="shared" si="4"/>
        <v>112.75</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218.81</v>
      </c>
      <c r="AU6" s="22">
        <f t="shared" ref="AU6:BC6" si="6">IF(AU7="",NA(),AU7)</f>
        <v>204.75</v>
      </c>
      <c r="AV6" s="22">
        <f t="shared" si="6"/>
        <v>184.77</v>
      </c>
      <c r="AW6" s="22">
        <f t="shared" si="6"/>
        <v>186.23</v>
      </c>
      <c r="AX6" s="22">
        <f t="shared" si="6"/>
        <v>161.6</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367.91</v>
      </c>
      <c r="BF6" s="22">
        <f t="shared" ref="BF6:BN6" si="7">IF(BF7="",NA(),BF7)</f>
        <v>364.6</v>
      </c>
      <c r="BG6" s="22">
        <f t="shared" si="7"/>
        <v>366.29</v>
      </c>
      <c r="BH6" s="22">
        <f t="shared" si="7"/>
        <v>341.69</v>
      </c>
      <c r="BI6" s="22">
        <f t="shared" si="7"/>
        <v>333.72</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101.05</v>
      </c>
      <c r="BQ6" s="22">
        <f t="shared" ref="BQ6:BY6" si="8">IF(BQ7="",NA(),BQ7)</f>
        <v>100.15</v>
      </c>
      <c r="BR6" s="22">
        <f t="shared" si="8"/>
        <v>99.3</v>
      </c>
      <c r="BS6" s="22">
        <f t="shared" si="8"/>
        <v>110.07</v>
      </c>
      <c r="BT6" s="22">
        <f t="shared" si="8"/>
        <v>104.91</v>
      </c>
      <c r="BU6" s="22">
        <f t="shared" si="8"/>
        <v>106.02</v>
      </c>
      <c r="BV6" s="22">
        <f t="shared" si="8"/>
        <v>104.84</v>
      </c>
      <c r="BW6" s="22">
        <f t="shared" si="8"/>
        <v>106.11</v>
      </c>
      <c r="BX6" s="22">
        <f t="shared" si="8"/>
        <v>103.75</v>
      </c>
      <c r="BY6" s="22">
        <f t="shared" si="8"/>
        <v>105.3</v>
      </c>
      <c r="BZ6" s="21" t="str">
        <f>IF(BZ7="","",IF(BZ7="-","【-】","【"&amp;SUBSTITUTE(TEXT(BZ7,"#,##0.00"),"-","△")&amp;"】"))</f>
        <v>【102.35】</v>
      </c>
      <c r="CA6" s="22">
        <f>IF(CA7="",NA(),CA7)</f>
        <v>130.1</v>
      </c>
      <c r="CB6" s="22">
        <f t="shared" ref="CB6:CJ6" si="9">IF(CB7="",NA(),CB7)</f>
        <v>131.49</v>
      </c>
      <c r="CC6" s="22">
        <f t="shared" si="9"/>
        <v>132.82</v>
      </c>
      <c r="CD6" s="22">
        <f t="shared" si="9"/>
        <v>129.74</v>
      </c>
      <c r="CE6" s="22">
        <f t="shared" si="9"/>
        <v>138.75</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71.73</v>
      </c>
      <c r="CM6" s="22">
        <f t="shared" ref="CM6:CU6" si="10">IF(CM7="",NA(),CM7)</f>
        <v>71.77</v>
      </c>
      <c r="CN6" s="22">
        <f t="shared" si="10"/>
        <v>71.5</v>
      </c>
      <c r="CO6" s="22">
        <f t="shared" si="10"/>
        <v>72.319999999999993</v>
      </c>
      <c r="CP6" s="22">
        <f t="shared" si="10"/>
        <v>72.27</v>
      </c>
      <c r="CQ6" s="22">
        <f t="shared" si="10"/>
        <v>62.88</v>
      </c>
      <c r="CR6" s="22">
        <f t="shared" si="10"/>
        <v>62.32</v>
      </c>
      <c r="CS6" s="22">
        <f t="shared" si="10"/>
        <v>61.71</v>
      </c>
      <c r="CT6" s="22">
        <f t="shared" si="10"/>
        <v>63.12</v>
      </c>
      <c r="CU6" s="22">
        <f t="shared" si="10"/>
        <v>62.57</v>
      </c>
      <c r="CV6" s="21" t="str">
        <f>IF(CV7="","",IF(CV7="-","【-】","【"&amp;SUBSTITUTE(TEXT(CV7,"#,##0.00"),"-","△")&amp;"】"))</f>
        <v>【60.29】</v>
      </c>
      <c r="CW6" s="22">
        <f>IF(CW7="",NA(),CW7)</f>
        <v>90.45</v>
      </c>
      <c r="CX6" s="22">
        <f t="shared" ref="CX6:DF6" si="11">IF(CX7="",NA(),CX7)</f>
        <v>89.87</v>
      </c>
      <c r="CY6" s="22">
        <f t="shared" si="11"/>
        <v>89.4</v>
      </c>
      <c r="CZ6" s="22">
        <f t="shared" si="11"/>
        <v>89.36</v>
      </c>
      <c r="DA6" s="22">
        <f t="shared" si="11"/>
        <v>89.1</v>
      </c>
      <c r="DB6" s="22">
        <f t="shared" si="11"/>
        <v>90.13</v>
      </c>
      <c r="DC6" s="22">
        <f t="shared" si="11"/>
        <v>90.19</v>
      </c>
      <c r="DD6" s="22">
        <f t="shared" si="11"/>
        <v>90.03</v>
      </c>
      <c r="DE6" s="22">
        <f t="shared" si="11"/>
        <v>90.09</v>
      </c>
      <c r="DF6" s="22">
        <f t="shared" si="11"/>
        <v>90.21</v>
      </c>
      <c r="DG6" s="21" t="str">
        <f>IF(DG7="","",IF(DG7="-","【-】","【"&amp;SUBSTITUTE(TEXT(DG7,"#,##0.00"),"-","△")&amp;"】"))</f>
        <v>【90.12】</v>
      </c>
      <c r="DH6" s="22">
        <f>IF(DH7="",NA(),DH7)</f>
        <v>48</v>
      </c>
      <c r="DI6" s="22">
        <f t="shared" ref="DI6:DQ6" si="12">IF(DI7="",NA(),DI7)</f>
        <v>48.73</v>
      </c>
      <c r="DJ6" s="22">
        <f t="shared" si="12"/>
        <v>49.34</v>
      </c>
      <c r="DK6" s="22">
        <f t="shared" si="12"/>
        <v>49.32</v>
      </c>
      <c r="DL6" s="22">
        <f t="shared" si="12"/>
        <v>49.69</v>
      </c>
      <c r="DM6" s="22">
        <f t="shared" si="12"/>
        <v>48.01</v>
      </c>
      <c r="DN6" s="22">
        <f t="shared" si="12"/>
        <v>48.86</v>
      </c>
      <c r="DO6" s="22">
        <f t="shared" si="12"/>
        <v>49.6</v>
      </c>
      <c r="DP6" s="22">
        <f t="shared" si="12"/>
        <v>50.31</v>
      </c>
      <c r="DQ6" s="22">
        <f t="shared" si="12"/>
        <v>50.74</v>
      </c>
      <c r="DR6" s="21" t="str">
        <f>IF(DR7="","",IF(DR7="-","【-】","【"&amp;SUBSTITUTE(TEXT(DR7,"#,##0.00"),"-","△")&amp;"】"))</f>
        <v>【50.88】</v>
      </c>
      <c r="DS6" s="22">
        <f>IF(DS7="",NA(),DS7)</f>
        <v>19.7</v>
      </c>
      <c r="DT6" s="22">
        <f t="shared" ref="DT6:EB6" si="13">IF(DT7="",NA(),DT7)</f>
        <v>20.43</v>
      </c>
      <c r="DU6" s="22">
        <f t="shared" si="13"/>
        <v>20.59</v>
      </c>
      <c r="DV6" s="22">
        <f t="shared" si="13"/>
        <v>21.58</v>
      </c>
      <c r="DW6" s="22">
        <f t="shared" si="13"/>
        <v>22.67</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0.62</v>
      </c>
      <c r="EE6" s="22">
        <f t="shared" ref="EE6:EM6" si="14">IF(EE7="",NA(),EE7)</f>
        <v>0.59</v>
      </c>
      <c r="EF6" s="22">
        <f t="shared" si="14"/>
        <v>0.69</v>
      </c>
      <c r="EG6" s="22">
        <f t="shared" si="14"/>
        <v>1.04</v>
      </c>
      <c r="EH6" s="22">
        <f t="shared" si="14"/>
        <v>1.0900000000000001</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
      <c r="A7" s="15"/>
      <c r="B7" s="24">
        <v>2021</v>
      </c>
      <c r="C7" s="24">
        <v>102041</v>
      </c>
      <c r="D7" s="24">
        <v>46</v>
      </c>
      <c r="E7" s="24">
        <v>1</v>
      </c>
      <c r="F7" s="24">
        <v>0</v>
      </c>
      <c r="G7" s="24">
        <v>1</v>
      </c>
      <c r="H7" s="24" t="s">
        <v>93</v>
      </c>
      <c r="I7" s="24" t="s">
        <v>94</v>
      </c>
      <c r="J7" s="24" t="s">
        <v>95</v>
      </c>
      <c r="K7" s="24" t="s">
        <v>96</v>
      </c>
      <c r="L7" s="24" t="s">
        <v>97</v>
      </c>
      <c r="M7" s="24" t="s">
        <v>98</v>
      </c>
      <c r="N7" s="25" t="s">
        <v>99</v>
      </c>
      <c r="O7" s="25">
        <v>60.28</v>
      </c>
      <c r="P7" s="25">
        <v>99.81</v>
      </c>
      <c r="Q7" s="25">
        <v>2684</v>
      </c>
      <c r="R7" s="25">
        <v>212536</v>
      </c>
      <c r="S7" s="25">
        <v>139.44</v>
      </c>
      <c r="T7" s="25">
        <v>1524.21</v>
      </c>
      <c r="U7" s="25">
        <v>211319</v>
      </c>
      <c r="V7" s="25">
        <v>133.66</v>
      </c>
      <c r="W7" s="25">
        <v>1581.02</v>
      </c>
      <c r="X7" s="25">
        <v>111.01</v>
      </c>
      <c r="Y7" s="25">
        <v>109.21</v>
      </c>
      <c r="Z7" s="25">
        <v>108.03</v>
      </c>
      <c r="AA7" s="25">
        <v>117.39</v>
      </c>
      <c r="AB7" s="25">
        <v>112.75</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218.81</v>
      </c>
      <c r="AU7" s="25">
        <v>204.75</v>
      </c>
      <c r="AV7" s="25">
        <v>184.77</v>
      </c>
      <c r="AW7" s="25">
        <v>186.23</v>
      </c>
      <c r="AX7" s="25">
        <v>161.6</v>
      </c>
      <c r="AY7" s="25">
        <v>307.83</v>
      </c>
      <c r="AZ7" s="25">
        <v>318.89</v>
      </c>
      <c r="BA7" s="25">
        <v>309.10000000000002</v>
      </c>
      <c r="BB7" s="25">
        <v>306.08</v>
      </c>
      <c r="BC7" s="25">
        <v>306.14999999999998</v>
      </c>
      <c r="BD7" s="25">
        <v>261.51</v>
      </c>
      <c r="BE7" s="25">
        <v>367.91</v>
      </c>
      <c r="BF7" s="25">
        <v>364.6</v>
      </c>
      <c r="BG7" s="25">
        <v>366.29</v>
      </c>
      <c r="BH7" s="25">
        <v>341.69</v>
      </c>
      <c r="BI7" s="25">
        <v>333.72</v>
      </c>
      <c r="BJ7" s="25">
        <v>295.44</v>
      </c>
      <c r="BK7" s="25">
        <v>290.07</v>
      </c>
      <c r="BL7" s="25">
        <v>290.42</v>
      </c>
      <c r="BM7" s="25">
        <v>294.66000000000003</v>
      </c>
      <c r="BN7" s="25">
        <v>285.27</v>
      </c>
      <c r="BO7" s="25">
        <v>265.16000000000003</v>
      </c>
      <c r="BP7" s="25">
        <v>101.05</v>
      </c>
      <c r="BQ7" s="25">
        <v>100.15</v>
      </c>
      <c r="BR7" s="25">
        <v>99.3</v>
      </c>
      <c r="BS7" s="25">
        <v>110.07</v>
      </c>
      <c r="BT7" s="25">
        <v>104.91</v>
      </c>
      <c r="BU7" s="25">
        <v>106.02</v>
      </c>
      <c r="BV7" s="25">
        <v>104.84</v>
      </c>
      <c r="BW7" s="25">
        <v>106.11</v>
      </c>
      <c r="BX7" s="25">
        <v>103.75</v>
      </c>
      <c r="BY7" s="25">
        <v>105.3</v>
      </c>
      <c r="BZ7" s="25">
        <v>102.35</v>
      </c>
      <c r="CA7" s="25">
        <v>130.1</v>
      </c>
      <c r="CB7" s="25">
        <v>131.49</v>
      </c>
      <c r="CC7" s="25">
        <v>132.82</v>
      </c>
      <c r="CD7" s="25">
        <v>129.74</v>
      </c>
      <c r="CE7" s="25">
        <v>138.75</v>
      </c>
      <c r="CF7" s="25">
        <v>158.6</v>
      </c>
      <c r="CG7" s="25">
        <v>161.82</v>
      </c>
      <c r="CH7" s="25">
        <v>161.03</v>
      </c>
      <c r="CI7" s="25">
        <v>159.93</v>
      </c>
      <c r="CJ7" s="25">
        <v>162.77000000000001</v>
      </c>
      <c r="CK7" s="25">
        <v>167.74</v>
      </c>
      <c r="CL7" s="25">
        <v>71.73</v>
      </c>
      <c r="CM7" s="25">
        <v>71.77</v>
      </c>
      <c r="CN7" s="25">
        <v>71.5</v>
      </c>
      <c r="CO7" s="25">
        <v>72.319999999999993</v>
      </c>
      <c r="CP7" s="25">
        <v>72.27</v>
      </c>
      <c r="CQ7" s="25">
        <v>62.88</v>
      </c>
      <c r="CR7" s="25">
        <v>62.32</v>
      </c>
      <c r="CS7" s="25">
        <v>61.71</v>
      </c>
      <c r="CT7" s="25">
        <v>63.12</v>
      </c>
      <c r="CU7" s="25">
        <v>62.57</v>
      </c>
      <c r="CV7" s="25">
        <v>60.29</v>
      </c>
      <c r="CW7" s="25">
        <v>90.45</v>
      </c>
      <c r="CX7" s="25">
        <v>89.87</v>
      </c>
      <c r="CY7" s="25">
        <v>89.4</v>
      </c>
      <c r="CZ7" s="25">
        <v>89.36</v>
      </c>
      <c r="DA7" s="25">
        <v>89.1</v>
      </c>
      <c r="DB7" s="25">
        <v>90.13</v>
      </c>
      <c r="DC7" s="25">
        <v>90.19</v>
      </c>
      <c r="DD7" s="25">
        <v>90.03</v>
      </c>
      <c r="DE7" s="25">
        <v>90.09</v>
      </c>
      <c r="DF7" s="25">
        <v>90.21</v>
      </c>
      <c r="DG7" s="25">
        <v>90.12</v>
      </c>
      <c r="DH7" s="25">
        <v>48</v>
      </c>
      <c r="DI7" s="25">
        <v>48.73</v>
      </c>
      <c r="DJ7" s="25">
        <v>49.34</v>
      </c>
      <c r="DK7" s="25">
        <v>49.32</v>
      </c>
      <c r="DL7" s="25">
        <v>49.69</v>
      </c>
      <c r="DM7" s="25">
        <v>48.01</v>
      </c>
      <c r="DN7" s="25">
        <v>48.86</v>
      </c>
      <c r="DO7" s="25">
        <v>49.6</v>
      </c>
      <c r="DP7" s="25">
        <v>50.31</v>
      </c>
      <c r="DQ7" s="25">
        <v>50.74</v>
      </c>
      <c r="DR7" s="25">
        <v>50.88</v>
      </c>
      <c r="DS7" s="25">
        <v>19.7</v>
      </c>
      <c r="DT7" s="25">
        <v>20.43</v>
      </c>
      <c r="DU7" s="25">
        <v>20.59</v>
      </c>
      <c r="DV7" s="25">
        <v>21.58</v>
      </c>
      <c r="DW7" s="25">
        <v>22.67</v>
      </c>
      <c r="DX7" s="25">
        <v>16.600000000000001</v>
      </c>
      <c r="DY7" s="25">
        <v>18.510000000000002</v>
      </c>
      <c r="DZ7" s="25">
        <v>20.49</v>
      </c>
      <c r="EA7" s="25">
        <v>21.34</v>
      </c>
      <c r="EB7" s="25">
        <v>23.27</v>
      </c>
      <c r="EC7" s="25">
        <v>22.3</v>
      </c>
      <c r="ED7" s="25">
        <v>0.62</v>
      </c>
      <c r="EE7" s="25">
        <v>0.59</v>
      </c>
      <c r="EF7" s="25">
        <v>0.69</v>
      </c>
      <c r="EG7" s="25">
        <v>1.04</v>
      </c>
      <c r="EH7" s="25">
        <v>1.0900000000000001</v>
      </c>
      <c r="EI7" s="25">
        <v>0.65</v>
      </c>
      <c r="EJ7" s="25">
        <v>0.7</v>
      </c>
      <c r="EK7" s="25">
        <v>0.72</v>
      </c>
      <c r="EL7" s="25">
        <v>0.69</v>
      </c>
      <c r="EM7" s="25">
        <v>0.69</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2023-01-25T07:53:20Z</cp:lastPrinted>
  <dcterms:created xsi:type="dcterms:W3CDTF">2022-12-01T00:55:14Z</dcterms:created>
  <dcterms:modified xsi:type="dcterms:W3CDTF">2023-02-03T00:57:47Z</dcterms:modified>
  <cp:category/>
</cp:coreProperties>
</file>