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6 沼田市\"/>
    </mc:Choice>
  </mc:AlternateContent>
  <xr:revisionPtr revIDLastSave="0" documentId="13_ncr:1_{E93D6FEB-6787-4F56-A40F-337A645ABDD7}" xr6:coauthVersionLast="36" xr6:coauthVersionMax="36" xr10:uidLastSave="{00000000-0000-0000-0000-000000000000}"/>
  <workbookProtection workbookAlgorithmName="SHA-512" workbookHashValue="KuNCDVwkkmcbyUdhTP506940CFkhFprtZCsr9SPWut+HDjCGecInJw4LP8fAkKowdOhbv9Zgpssai5BAkw6LUQ==" workbookSaltValue="+4pT1nLjqfUXo4YZ2SNHVw==" workbookSpinCount="100000" lockStructure="1"/>
  <bookViews>
    <workbookView xWindow="0" yWindow="0" windowWidth="20490" windowHeight="75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BB10" i="4"/>
  <c r="AT10" i="4"/>
  <c r="AL10" i="4"/>
  <c r="B10" i="4"/>
  <c r="BB8" i="4"/>
  <c r="AT8" i="4"/>
  <c r="AL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<sst xmlns="http://schemas.openxmlformats.org/spreadsheetml/2006/main" count="228" uniqueCount="115">
  <si>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</si>
  <si>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</si>
  <si>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</si>
  <si>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</si>
  <si>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</si>
  <si>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</si>
  <si>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</si>
  <si>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</si>
  <si>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</si>
  <si>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</si>
  <si>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</si>
  <si>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</si>
  <si>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</si>
  <si>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</si>
  <si>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</si>
  <si>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</si>
  <si>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</si>
  <si>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</si>
  <si>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</si>
  <si>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</si>
  <si>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</si>
  <si>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</si>
  <si>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</si>
  <si>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</si>
  <si>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</si>
  <si>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</si>
  <si>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</si>
  <si>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</si>
  <si>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</si>
  <si>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</si>
  <si>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</si>
  <si>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</si>
  <si>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</si>
  <si>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</si>
  <si>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</si>
  <si>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</si>
  <si>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</si>
  <si>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</si>
  <si>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</si>
  <si>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</si>
  <si>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</si>
  <si>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</si>
  <si>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</si>
  <si>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</si>
  <si>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</si>
  <si>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</si>
  <si>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</si>
  <si>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</si>
  <si>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</si>
  <si>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</si>
  <si>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</si>
  <si>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</si>
  <si>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</si>
  <si>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</si>
  <si>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</si>
  <si>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</si>
  <si>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</si>
  <si>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</si>
  <si>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</si>
  <si>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</si>
  <si>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</si>
  <si>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</si>
  <si>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</si>
  <si>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</si>
  <si>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</si>
  <si>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</si>
  <si>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</si>
  <si>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</si>
  <si>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</si>
  <si>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</si>
  <si>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</si>
  <si>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</si>
  <si>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</si>
  <si>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</si>
  <si>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</si>
  <si>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</si>
  <si>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</si>
  <si>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</si>
  <si>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</si>
  <si>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</si>
  <si>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</si>
  <si>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</si>
  <si>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</si>
  <si>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</si>
  <si>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</si>
  <si>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</si>
  <si>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</si>
  <si>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</si>
  <si>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</si>
  <si>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</si>
  <si>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</si>
  <si>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</si>
  <si>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</si>
  <si>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</si>
  <si>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</si>
  <si>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</si>
  <si>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</si>
  <si>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</si>
  <si>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</si>
  <si>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</si>
  <si>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</si>
  <si>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</si>
  <si>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</si>
  <si>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</si>
  <si>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</si>
  <si>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</si>
  <si>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</si>
  <si>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</si>
  <si>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</si>
  <si>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</si>
  <si>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</si>
  <si>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</si>
  <si>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①60％台であり、類似団体の平均値より高く、施設の老朽化が進んでいるため、積極的な施設・管路の更新が求められる。
②20％台後半と高く、類似団体の平均値と比較しても耐用年数を超えている管路の割合が高い状況が続いていることから、計画的な管路の更新が必要である。
③類似団体の平均値と比較しても低く、管路更新が大幅に遅れている状況である。更新に必要な財源の確保や経営に与える影響を踏まえた分析を行い、投資計画を見直す必要がある。</t>
    <phoneticPr fontId="4"/>
  </si>
  <si>
    <t>　有収率の悪化及び修繕費用等の増加により、経常収支比率が100%を下回り、欠損金が発生した。老朽化した浄水施設の更新も急務であり、経営改善の実施が不可避となっている。そのため、使用料の改定を踏まえた経営戦略の見直しを早急に行い、計画的な施設更新により安心・安全な水道水を継続的に供給できる体制を確保する必要がある。</t>
    <phoneticPr fontId="4"/>
  </si>
  <si>
    <t>①近年は110%台で推移していたが、修繕費・委託料の増加による費用過多により100%を下回る状況となった。老朽化した施設の更新や使用料見直しを視野に入れた経営改善に取り組む時期に来ている。
②発生した欠損金は、利益積立金により補てんしており、次年度への累積欠損金とはならないが、積立金が減少してきているため、欠損金を発生させない経営努力が必要である。
③類似団体の平均値を上回っているものの、前年度と比較し大幅に数値が悪化した。今後更に悪化する可能性もあることから、使用料見直しを行う必要がある。
④企業債を活用して施設の更新を行っているところであるが、残高対給水収益比率は類似団体と比較して低く抑えられている。今後は多額の費用を要する浄水施設の更新に企業債を活用していく必要があることから、適切な起債計画・運営が必要である。
⑤近年は100%台で推移していたが、修繕費・委託料の増加による費用過多により100%を下回る状況となった。類似団体の平均値も下回っており、100％以上を維持するための経営改善が求められる。
⑥類似団体の平均値より低い水準ではあるものの、前年度と比較し数値が悪化した。老朽化した管路の更新により有収率の向上を図る必要がある。
⑦30％代後半で推移しており、類似団体の平均値より低い状況である。施設更新の際は給水人口に応じた規模で検討する必要がある。
⑧80%台で推移していたが、管路施設老朽化に起因する漏水が多発し、数値が大幅に悪化した。経年劣化した管路の更新が急務である。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</si>
</sst>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c:v>
                </c:pt>
                <c:pt idx="1">
                  <c:v>0.06</c:v>
                </c:pt>
                <c:pt idx="2">
                  <c:v>0.13</c:v>
                </c:pt>
                <c:pt idx="3">
                  <c:v>0.06</c:v>
                </c:pt>
                <c:pt idx="4">
                  <c:v>0.16</c:v>
                </c:pt>
              </c:numCache>
            </c:numRef>
          </c:val>
          <c:extLst>
            <c:ext xmlns:c16="http://schemas.microsoft.com/office/drawing/2014/chart" uri="{C3380CC4-5D6E-409C-BE32-E72D297353CC}">
              <c16:uniqueId val="{00000000-8416-493F-A7C0-9BDE283EDC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8416-493F-A7C0-9BDE283EDC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37.380000000000003</c:v>
                </c:pt>
                <c:pt idx="1">
                  <c:v>37.590000000000003</c:v>
                </c:pt>
                <c:pt idx="2">
                  <c:v>37.4</c:v>
                </c:pt>
                <c:pt idx="3">
                  <c:v>36.369999999999997</c:v>
                </c:pt>
                <c:pt idx="4">
                  <c:v>37.32</c:v>
                </c:pt>
              </c:numCache>
            </c:numRef>
          </c:val>
          <c:extLst>
            <c:ext xmlns:c16="http://schemas.microsoft.com/office/drawing/2014/chart" uri="{C3380CC4-5D6E-409C-BE32-E72D297353CC}">
              <c16:uniqueId val="{00000000-E6D8-4071-B0E8-108964407E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E6D8-4071-B0E8-108964407E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83.39</c:v>
                </c:pt>
                <c:pt idx="1">
                  <c:v>82.34</c:v>
                </c:pt>
                <c:pt idx="2">
                  <c:v>80.73</c:v>
                </c:pt>
                <c:pt idx="3">
                  <c:v>82.57</c:v>
                </c:pt>
                <c:pt idx="4">
                  <c:v>78.37</c:v>
                </c:pt>
              </c:numCache>
            </c:numRef>
          </c:val>
          <c:extLst>
            <c:ext xmlns:c16="http://schemas.microsoft.com/office/drawing/2014/chart" uri="{C3380CC4-5D6E-409C-BE32-E72D297353CC}">
              <c16:uniqueId val="{00000000-543B-4688-B028-6314EE0F47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543B-4688-B028-6314EE0F47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121.98</c:v>
                </c:pt>
                <c:pt idx="1">
                  <c:v>115.86</c:v>
                </c:pt>
                <c:pt idx="2">
                  <c:v>112.07</c:v>
                </c:pt>
                <c:pt idx="3">
                  <c:v>111.91</c:v>
                </c:pt>
                <c:pt idx="4">
                  <c:v>99.62</c:v>
                </c:pt>
              </c:numCache>
            </c:numRef>
          </c:val>
          <c:extLst>
            <c:ext xmlns:c16="http://schemas.microsoft.com/office/drawing/2014/chart" uri="{C3380CC4-5D6E-409C-BE32-E72D297353CC}">
              <c16:uniqueId val="{00000000-04EE-4CB6-9BAB-6A2C6B1992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04EE-4CB6-9BAB-6A2C6B1992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60.65</c:v>
                </c:pt>
                <c:pt idx="1">
                  <c:v>61.44</c:v>
                </c:pt>
                <c:pt idx="2">
                  <c:v>62.12</c:v>
                </c:pt>
                <c:pt idx="3">
                  <c:v>62.77</c:v>
                </c:pt>
                <c:pt idx="4">
                  <c:v>64.22</c:v>
                </c:pt>
              </c:numCache>
            </c:numRef>
          </c:val>
          <c:extLst>
            <c:ext xmlns:c16="http://schemas.microsoft.com/office/drawing/2014/chart" uri="{C3380CC4-5D6E-409C-BE32-E72D297353CC}">
              <c16:uniqueId val="{00000000-9806-46B2-88A4-346F52E632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806-46B2-88A4-346F52E632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22.54</c:v>
                </c:pt>
                <c:pt idx="1">
                  <c:v>22.9</c:v>
                </c:pt>
                <c:pt idx="2">
                  <c:v>24.1</c:v>
                </c:pt>
                <c:pt idx="3">
                  <c:v>25.16</c:v>
                </c:pt>
                <c:pt idx="4">
                  <c:v>26.81</c:v>
                </c:pt>
              </c:numCache>
            </c:numRef>
          </c:val>
          <c:extLst>
            <c:ext xmlns:c16="http://schemas.microsoft.com/office/drawing/2014/chart" uri="{C3380CC4-5D6E-409C-BE32-E72D297353CC}">
              <c16:uniqueId val="{00000000-061A-447C-9CA9-1C0438A334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061A-447C-9CA9-1C0438A334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0.4</c:v>
                </c:pt>
              </c:numCache>
            </c:numRef>
          </c:val>
          <c:extLst>
            <c:ext xmlns:c16="http://schemas.microsoft.com/office/drawing/2014/chart" uri="{C3380CC4-5D6E-409C-BE32-E72D297353CC}">
              <c16:uniqueId val="{00000000-6C69-4387-824C-6FDC8EB23C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6C69-4387-824C-6FDC8EB23C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980.27</c:v>
                </c:pt>
                <c:pt idx="1">
                  <c:v>1047.02</c:v>
                </c:pt>
                <c:pt idx="2">
                  <c:v>1097.48</c:v>
                </c:pt>
                <c:pt idx="3">
                  <c:v>1013.62</c:v>
                </c:pt>
                <c:pt idx="4">
                  <c:v>743.67</c:v>
                </c:pt>
              </c:numCache>
            </c:numRef>
          </c:val>
          <c:extLst>
            <c:ext xmlns:c16="http://schemas.microsoft.com/office/drawing/2014/chart" uri="{C3380CC4-5D6E-409C-BE32-E72D297353CC}">
              <c16:uniqueId val="{00000000-2CFC-4527-A6C3-9E3C2E54C4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2CFC-4527-A6C3-9E3C2E54C4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125.09</c:v>
                </c:pt>
                <c:pt idx="1">
                  <c:v>141.72</c:v>
                </c:pt>
                <c:pt idx="2">
                  <c:v>150.97</c:v>
                </c:pt>
                <c:pt idx="3">
                  <c:v>144.62</c:v>
                </c:pt>
                <c:pt idx="4">
                  <c:v>142.4</c:v>
                </c:pt>
              </c:numCache>
            </c:numRef>
          </c:val>
          <c:extLst>
            <c:ext xmlns:c16="http://schemas.microsoft.com/office/drawing/2014/chart" uri="{C3380CC4-5D6E-409C-BE32-E72D297353CC}">
              <c16:uniqueId val="{00000000-4A0B-43A2-9B80-8BF2BAC4D3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A0B-43A2-9B80-8BF2BAC4D3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117.11</c:v>
                </c:pt>
                <c:pt idx="1">
                  <c:v>110.78</c:v>
                </c:pt>
                <c:pt idx="2">
                  <c:v>105.89</c:v>
                </c:pt>
                <c:pt idx="3">
                  <c:v>107.95</c:v>
                </c:pt>
                <c:pt idx="4">
                  <c:v>95.7</c:v>
                </c:pt>
              </c:numCache>
            </c:numRef>
          </c:val>
          <c:extLst>
            <c:ext xmlns:c16="http://schemas.microsoft.com/office/drawing/2014/chart" uri="{C3380CC4-5D6E-409C-BE32-E72D297353CC}">
              <c16:uniqueId val="{00000000-3860-4272-930B-F9C7C29120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3860-4272-930B-F9C7C29120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101.67</c:v>
                </c:pt>
                <c:pt idx="1">
                  <c:v>107.26</c:v>
                </c:pt>
                <c:pt idx="2">
                  <c:v>112.9</c:v>
                </c:pt>
                <c:pt idx="3">
                  <c:v>111.99</c:v>
                </c:pt>
                <c:pt idx="4">
                  <c:v>126.26</c:v>
                </c:pt>
              </c:numCache>
            </c:numRef>
          </c:val>
          <c:extLst>
            <c:ext xmlns:c16="http://schemas.microsoft.com/office/drawing/2014/chart" uri="{C3380CC4-5D6E-409C-BE32-E72D297353CC}">
              <c16:uniqueId val="{00000000-AF5A-4BB2-8A2B-A254B619B9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AF5A-4BB2-8A2B-A254B619B9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群馬県　沼田市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46009</v>
      </c>
      <c r="AM8" s="69"/>
      <c r="AN8" s="69"/>
      <c r="AO8" s="69"/>
      <c r="AP8" s="69"/>
      <c r="AQ8" s="69"/>
      <c r="AR8" s="69"/>
      <c r="AS8" s="69"/>
      <c r="AT8" s="37">
        <f>データ!$S$6</f>
        <v>443.46</v>
      </c>
      <c r="AU8" s="38"/>
      <c r="AV8" s="38"/>
      <c r="AW8" s="38"/>
      <c r="AX8" s="38"/>
      <c r="AY8" s="38"/>
      <c r="AZ8" s="38"/>
      <c r="BA8" s="38"/>
      <c r="BB8" s="58">
        <f>データ!$T$6</f>
        <v>103.75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83.96</v>
      </c>
      <c r="J10" s="38"/>
      <c r="K10" s="38"/>
      <c r="L10" s="38"/>
      <c r="M10" s="38"/>
      <c r="N10" s="38"/>
      <c r="O10" s="68"/>
      <c r="P10" s="58">
        <f>データ!$P$6</f>
        <v>51.86</v>
      </c>
      <c r="Q10" s="58"/>
      <c r="R10" s="58"/>
      <c r="S10" s="58"/>
      <c r="T10" s="58"/>
      <c r="U10" s="58"/>
      <c r="V10" s="58"/>
      <c r="W10" s="69">
        <f>データ!$Q$6</f>
        <v>2510</v>
      </c>
      <c r="X10" s="69"/>
      <c r="Y10" s="69"/>
      <c r="Z10" s="69"/>
      <c r="AA10" s="69"/>
      <c r="AB10" s="69"/>
      <c r="AC10" s="69"/>
      <c r="AD10" s="2"/>
      <c r="AE10" s="2"/>
      <c r="AF10" s="2"/>
      <c r="AG10" s="2"/>
      <c r="AH10" s="2"/>
      <c r="AI10" s="2"/>
      <c r="AJ10" s="2"/>
      <c r="AK10" s="2"/>
      <c r="AL10" s="69">
        <f>データ!$U$6</f>
        <v>23711</v>
      </c>
      <c r="AM10" s="69"/>
      <c r="AN10" s="69"/>
      <c r="AO10" s="69"/>
      <c r="AP10" s="69"/>
      <c r="AQ10" s="69"/>
      <c r="AR10" s="69"/>
      <c r="AS10" s="69"/>
      <c r="AT10" s="37">
        <f>データ!$V$6</f>
        <v>9.85</v>
      </c>
      <c r="AU10" s="38"/>
      <c r="AV10" s="38"/>
      <c r="AW10" s="38"/>
      <c r="AX10" s="38"/>
      <c r="AY10" s="38"/>
      <c r="AZ10" s="38"/>
      <c r="BA10" s="38"/>
      <c r="BB10" s="58">
        <f>データ!$W$6</f>
        <v>2407.21</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GEeaD+nkhhLWTcoNn0COpjTQr2KZF6ImezYOsnTxcKr2jzTgBngAi/H1sAsAJMBErZlzHmsRt1gLX6dImt4jw==" saltValue="A0GZjNwf3zRJCdQqCFPC3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102067</v>
      </c>
      <c r="D6" s="20">
        <f t="shared" si="3"/>
        <v>46</v>
      </c>
      <c r="E6" s="20">
        <f t="shared" si="3"/>
        <v>1</v>
      </c>
      <c r="F6" s="20">
        <f t="shared" si="3"/>
        <v>0</v>
      </c>
      <c r="G6" s="20">
        <f t="shared" si="3"/>
        <v>1</v>
      </c>
      <c r="H6" s="20" t="str">
        <f t="shared" si="3"/>
        <v>群馬県　沼田市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83.96</v>
      </c>
      <c r="P6" s="21">
        <f t="shared" si="3"/>
        <v>51.86</v>
      </c>
      <c r="Q6" s="21">
        <f t="shared" si="3"/>
        <v>2510</v>
      </c>
      <c r="R6" s="21">
        <f t="shared" si="3"/>
        <v>46009</v>
      </c>
      <c r="S6" s="21">
        <f t="shared" si="3"/>
        <v>443.46</v>
      </c>
      <c r="T6" s="21">
        <f t="shared" si="3"/>
        <v>103.75</v>
      </c>
      <c r="U6" s="21">
        <f t="shared" si="3"/>
        <v>23711</v>
      </c>
      <c r="V6" s="21">
        <f t="shared" si="3"/>
        <v>9.85</v>
      </c>
      <c r="W6" s="21">
        <f t="shared" si="3"/>
        <v>2407.21</v>
      </c>
      <c r="X6" s="22">
        <f>IF(X7="",NA(),X7)</f>
        <v>121.98</v>
      </c>
      <c r="Y6" s="22">
        <f t="shared" ref="Y6:AG6" si="4">IF(Y7="",NA(),Y7)</f>
        <v>115.86</v>
      </c>
      <c r="Z6" s="22">
        <f t="shared" si="4"/>
        <v>112.07</v>
      </c>
      <c r="AA6" s="22">
        <f t="shared" si="4"/>
        <v>111.91</v>
      </c>
      <c r="AB6" s="22">
        <f t="shared" si="4"/>
        <v>99.62</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2">
        <f t="shared" si="5"/>
        <v>0.4</v>
      </c>
      <c r="AN6" s="22">
        <f t="shared" si="5"/>
        <v>2.64</v>
      </c>
      <c r="AO6" s="22">
        <f t="shared" si="5"/>
        <v>3.16</v>
      </c>
      <c r="AP6" s="22">
        <f t="shared" si="5"/>
        <v>3.59</v>
      </c>
      <c r="AQ6" s="22">
        <f t="shared" si="5"/>
        <v>3.98</v>
      </c>
      <c r="AR6" s="22">
        <f t="shared" si="5"/>
        <v>6.02</v>
      </c>
      <c r="AS6" s="21" t="str">
        <f>IF(AS7="","",IF(AS7="-","【-】","【"&amp;SUBSTITUTE(TEXT(AS7,"#,##0.00"),"-","△")&amp;"】"))</f>
        <v>【1.30】</v>
      </c>
      <c r="AT6" s="22">
        <f>IF(AT7="",NA(),AT7)</f>
        <v>980.27</v>
      </c>
      <c r="AU6" s="22">
        <f t="shared" ref="AU6:BC6" si="6">IF(AU7="",NA(),AU7)</f>
        <v>1047.02</v>
      </c>
      <c r="AV6" s="22">
        <f t="shared" si="6"/>
        <v>1097.48</v>
      </c>
      <c r="AW6" s="22">
        <f t="shared" si="6"/>
        <v>1013.62</v>
      </c>
      <c r="AX6" s="22">
        <f t="shared" si="6"/>
        <v>743.67</v>
      </c>
      <c r="AY6" s="22">
        <f t="shared" si="6"/>
        <v>359.47</v>
      </c>
      <c r="AZ6" s="22">
        <f t="shared" si="6"/>
        <v>369.69</v>
      </c>
      <c r="BA6" s="22">
        <f t="shared" si="6"/>
        <v>379.08</v>
      </c>
      <c r="BB6" s="22">
        <f t="shared" si="6"/>
        <v>367.55</v>
      </c>
      <c r="BC6" s="22">
        <f t="shared" si="6"/>
        <v>378.56</v>
      </c>
      <c r="BD6" s="21" t="str">
        <f>IF(BD7="","",IF(BD7="-","【-】","【"&amp;SUBSTITUTE(TEXT(BD7,"#,##0.00"),"-","△")&amp;"】"))</f>
        <v>【261.51】</v>
      </c>
      <c r="BE6" s="22">
        <f>IF(BE7="",NA(),BE7)</f>
        <v>125.09</v>
      </c>
      <c r="BF6" s="22">
        <f t="shared" ref="BF6:BN6" si="7">IF(BF7="",NA(),BF7)</f>
        <v>141.72</v>
      </c>
      <c r="BG6" s="22">
        <f t="shared" si="7"/>
        <v>150.97</v>
      </c>
      <c r="BH6" s="22">
        <f t="shared" si="7"/>
        <v>144.62</v>
      </c>
      <c r="BI6" s="22">
        <f t="shared" si="7"/>
        <v>142.4</v>
      </c>
      <c r="BJ6" s="22">
        <f t="shared" si="7"/>
        <v>401.79</v>
      </c>
      <c r="BK6" s="22">
        <f t="shared" si="7"/>
        <v>402.99</v>
      </c>
      <c r="BL6" s="22">
        <f t="shared" si="7"/>
        <v>398.98</v>
      </c>
      <c r="BM6" s="22">
        <f t="shared" si="7"/>
        <v>418.68</v>
      </c>
      <c r="BN6" s="22">
        <f t="shared" si="7"/>
        <v>395.68</v>
      </c>
      <c r="BO6" s="21" t="str">
        <f>IF(BO7="","",IF(BO7="-","【-】","【"&amp;SUBSTITUTE(TEXT(BO7,"#,##0.00"),"-","△")&amp;"】"))</f>
        <v>【265.16】</v>
      </c>
      <c r="BP6" s="22">
        <f>IF(BP7="",NA(),BP7)</f>
        <v>117.11</v>
      </c>
      <c r="BQ6" s="22">
        <f t="shared" ref="BQ6:BY6" si="8">IF(BQ7="",NA(),BQ7)</f>
        <v>110.78</v>
      </c>
      <c r="BR6" s="22">
        <f t="shared" si="8"/>
        <v>105.89</v>
      </c>
      <c r="BS6" s="22">
        <f t="shared" si="8"/>
        <v>107.95</v>
      </c>
      <c r="BT6" s="22">
        <f t="shared" si="8"/>
        <v>95.7</v>
      </c>
      <c r="BU6" s="22">
        <f t="shared" si="8"/>
        <v>100.12</v>
      </c>
      <c r="BV6" s="22">
        <f t="shared" si="8"/>
        <v>98.66</v>
      </c>
      <c r="BW6" s="22">
        <f t="shared" si="8"/>
        <v>98.64</v>
      </c>
      <c r="BX6" s="22">
        <f t="shared" si="8"/>
        <v>94.78</v>
      </c>
      <c r="BY6" s="22">
        <f t="shared" si="8"/>
        <v>97.59</v>
      </c>
      <c r="BZ6" s="21" t="str">
        <f>IF(BZ7="","",IF(BZ7="-","【-】","【"&amp;SUBSTITUTE(TEXT(BZ7,"#,##0.00"),"-","△")&amp;"】"))</f>
        <v>【102.35】</v>
      </c>
      <c r="CA6" s="22">
        <f>IF(CA7="",NA(),CA7)</f>
        <v>101.67</v>
      </c>
      <c r="CB6" s="22">
        <f t="shared" ref="CB6:CJ6" si="9">IF(CB7="",NA(),CB7)</f>
        <v>107.26</v>
      </c>
      <c r="CC6" s="22">
        <f t="shared" si="9"/>
        <v>112.9</v>
      </c>
      <c r="CD6" s="22">
        <f t="shared" si="9"/>
        <v>111.99</v>
      </c>
      <c r="CE6" s="22">
        <f t="shared" si="9"/>
        <v>126.26</v>
      </c>
      <c r="CF6" s="22">
        <f t="shared" si="9"/>
        <v>174.97</v>
      </c>
      <c r="CG6" s="22">
        <f t="shared" si="9"/>
        <v>178.59</v>
      </c>
      <c r="CH6" s="22">
        <f t="shared" si="9"/>
        <v>178.92</v>
      </c>
      <c r="CI6" s="22">
        <f t="shared" si="9"/>
        <v>181.3</v>
      </c>
      <c r="CJ6" s="22">
        <f t="shared" si="9"/>
        <v>181.71</v>
      </c>
      <c r="CK6" s="21" t="str">
        <f>IF(CK7="","",IF(CK7="-","【-】","【"&amp;SUBSTITUTE(TEXT(CK7,"#,##0.00"),"-","△")&amp;"】"))</f>
        <v>【167.74】</v>
      </c>
      <c r="CL6" s="22">
        <f>IF(CL7="",NA(),CL7)</f>
        <v>37.380000000000003</v>
      </c>
      <c r="CM6" s="22">
        <f t="shared" ref="CM6:CU6" si="10">IF(CM7="",NA(),CM7)</f>
        <v>37.590000000000003</v>
      </c>
      <c r="CN6" s="22">
        <f t="shared" si="10"/>
        <v>37.4</v>
      </c>
      <c r="CO6" s="22">
        <f t="shared" si="10"/>
        <v>36.369999999999997</v>
      </c>
      <c r="CP6" s="22">
        <f t="shared" si="10"/>
        <v>37.32</v>
      </c>
      <c r="CQ6" s="22">
        <f t="shared" si="10"/>
        <v>55.63</v>
      </c>
      <c r="CR6" s="22">
        <f t="shared" si="10"/>
        <v>55.03</v>
      </c>
      <c r="CS6" s="22">
        <f t="shared" si="10"/>
        <v>55.14</v>
      </c>
      <c r="CT6" s="22">
        <f t="shared" si="10"/>
        <v>55.89</v>
      </c>
      <c r="CU6" s="22">
        <f t="shared" si="10"/>
        <v>55.72</v>
      </c>
      <c r="CV6" s="21" t="str">
        <f>IF(CV7="","",IF(CV7="-","【-】","【"&amp;SUBSTITUTE(TEXT(CV7,"#,##0.00"),"-","△")&amp;"】"))</f>
        <v>【60.29】</v>
      </c>
      <c r="CW6" s="22">
        <f>IF(CW7="",NA(),CW7)</f>
        <v>83.39</v>
      </c>
      <c r="CX6" s="22">
        <f t="shared" ref="CX6:DF6" si="11">IF(CX7="",NA(),CX7)</f>
        <v>82.34</v>
      </c>
      <c r="CY6" s="22">
        <f t="shared" si="11"/>
        <v>80.73</v>
      </c>
      <c r="CZ6" s="22">
        <f t="shared" si="11"/>
        <v>82.57</v>
      </c>
      <c r="DA6" s="22">
        <f t="shared" si="11"/>
        <v>78.37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60.65</v>
      </c>
      <c r="DI6" s="22">
        <f t="shared" ref="DI6:DQ6" si="12">IF(DI7="",NA(),DI7)</f>
        <v>61.44</v>
      </c>
      <c r="DJ6" s="22">
        <f t="shared" si="12"/>
        <v>62.12</v>
      </c>
      <c r="DK6" s="22">
        <f t="shared" si="12"/>
        <v>62.77</v>
      </c>
      <c r="DL6" s="22">
        <f t="shared" si="12"/>
        <v>64.22</v>
      </c>
      <c r="DM6" s="22">
        <f t="shared" si="12"/>
        <v>48.05</v>
      </c>
      <c r="DN6" s="22">
        <f t="shared" si="12"/>
        <v>48.87</v>
      </c>
      <c r="DO6" s="22">
        <f t="shared" si="12"/>
        <v>49.92</v>
      </c>
      <c r="DP6" s="22">
        <f t="shared" si="12"/>
        <v>50.63</v>
      </c>
      <c r="DQ6" s="22">
        <f t="shared" si="12"/>
        <v>51.29</v>
      </c>
      <c r="DR6" s="21" t="str">
        <f>IF(DR7="","",IF(DR7="-","【-】","【"&amp;SUBSTITUTE(TEXT(DR7,"#,##0.00"),"-","△")&amp;"】"))</f>
        <v>【50.88】</v>
      </c>
      <c r="DS6" s="22">
        <f>IF(DS7="",NA(),DS7)</f>
        <v>22.54</v>
      </c>
      <c r="DT6" s="22">
        <f t="shared" ref="DT6:EB6" si="13">IF(DT7="",NA(),DT7)</f>
        <v>22.9</v>
      </c>
      <c r="DU6" s="22">
        <f t="shared" si="13"/>
        <v>24.1</v>
      </c>
      <c r="DV6" s="22">
        <f t="shared" si="13"/>
        <v>25.16</v>
      </c>
      <c r="DW6" s="22">
        <f t="shared" si="13"/>
        <v>26.81</v>
      </c>
      <c r="DX6" s="22">
        <f t="shared" si="13"/>
        <v>13.39</v>
      </c>
      <c r="DY6" s="22">
        <f t="shared" si="13"/>
        <v>14.85</v>
      </c>
      <c r="DZ6" s="22">
        <f t="shared" si="13"/>
        <v>16.88</v>
      </c>
      <c r="EA6" s="22">
        <f t="shared" si="13"/>
        <v>18.28</v>
      </c>
      <c r="EB6" s="22">
        <f t="shared" si="13"/>
        <v>19.61</v>
      </c>
      <c r="EC6" s="21" t="str">
        <f>IF(EC7="","",IF(EC7="-","【-】","【"&amp;SUBSTITUTE(TEXT(EC7,"#,##0.00"),"-","△")&amp;"】"))</f>
        <v>【22.30】</v>
      </c>
      <c r="ED6" s="22">
        <f>IF(ED7="",NA(),ED7)</f>
        <v>0.3</v>
      </c>
      <c r="EE6" s="22">
        <f t="shared" ref="EE6:EM6" si="14">IF(EE7="",NA(),EE7)</f>
        <v>0.06</v>
      </c>
      <c r="EF6" s="22">
        <f t="shared" si="14"/>
        <v>0.13</v>
      </c>
      <c r="EG6" s="22">
        <f t="shared" si="14"/>
        <v>0.06</v>
      </c>
      <c r="EH6" s="22">
        <f t="shared" si="14"/>
        <v>0.16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102067</v>
      </c>
      <c r="D7" s="24">
        <v>46</v>
      </c>
      <c r="E7" s="24">
        <v>1</v>
      </c>
      <c r="F7" s="24">
        <v>0</v>
      </c>
      <c r="G7" s="24">
        <v>1</v>
      </c>
      <c r="H7" s="24" t="s">
        <v>93</v>
      </c>
      <c r="I7" s="24" t="s">
        <v>94</v>
      </c>
      <c r="J7" s="24" t="s">
        <v>95</v>
      </c>
      <c r="K7" s="24" t="s">
        <v>96</v>
      </c>
      <c r="L7" s="24" t="s">
        <v>97</v>
      </c>
      <c r="M7" s="24" t="s">
        <v>98</v>
      </c>
      <c r="N7" s="25" t="s">
        <v>99</v>
      </c>
      <c r="O7" s="25">
        <v>83.96</v>
      </c>
      <c r="P7" s="25">
        <v>51.86</v>
      </c>
      <c r="Q7" s="25">
        <v>2510</v>
      </c>
      <c r="R7" s="25">
        <v>46009</v>
      </c>
      <c r="S7" s="25">
        <v>443.46</v>
      </c>
      <c r="T7" s="25">
        <v>103.75</v>
      </c>
      <c r="U7" s="25">
        <v>23711</v>
      </c>
      <c r="V7" s="25">
        <v>9.85</v>
      </c>
      <c r="W7" s="25">
        <v>2407.21</v>
      </c>
      <c r="X7" s="25">
        <v>121.98</v>
      </c>
      <c r="Y7" s="25">
        <v>115.86</v>
      </c>
      <c r="Z7" s="25">
        <v>112.07</v>
      </c>
      <c r="AA7" s="25">
        <v>111.91</v>
      </c>
      <c r="AB7" s="25">
        <v>99.62</v>
      </c>
      <c r="AC7" s="25">
        <v>110.05</v>
      </c>
      <c r="AD7" s="25">
        <v>108.87</v>
      </c>
      <c r="AE7" s="25">
        <v>108.61</v>
      </c>
      <c r="AF7" s="25">
        <v>108.35</v>
      </c>
      <c r="AG7" s="25">
        <v>108.84</v>
      </c>
      <c r="AH7" s="25">
        <v>111.39</v>
      </c>
      <c r="AI7" s="25">
        <v>0</v>
      </c>
      <c r="AJ7" s="25">
        <v>0</v>
      </c>
      <c r="AK7" s="25">
        <v>0</v>
      </c>
      <c r="AL7" s="25">
        <v>0</v>
      </c>
      <c r="AM7" s="25">
        <v>0.4</v>
      </c>
      <c r="AN7" s="25">
        <v>2.64</v>
      </c>
      <c r="AO7" s="25">
        <v>3.16</v>
      </c>
      <c r="AP7" s="25">
        <v>3.59</v>
      </c>
      <c r="AQ7" s="25">
        <v>3.98</v>
      </c>
      <c r="AR7" s="25">
        <v>6.02</v>
      </c>
      <c r="AS7" s="25">
        <v>1.3</v>
      </c>
      <c r="AT7" s="25">
        <v>980.27</v>
      </c>
      <c r="AU7" s="25">
        <v>1047.02</v>
      </c>
      <c r="AV7" s="25">
        <v>1097.48</v>
      </c>
      <c r="AW7" s="25">
        <v>1013.62</v>
      </c>
      <c r="AX7" s="25">
        <v>743.67</v>
      </c>
      <c r="AY7" s="25">
        <v>359.47</v>
      </c>
      <c r="AZ7" s="25">
        <v>369.69</v>
      </c>
      <c r="BA7" s="25">
        <v>379.08</v>
      </c>
      <c r="BB7" s="25">
        <v>367.55</v>
      </c>
      <c r="BC7" s="25">
        <v>378.56</v>
      </c>
      <c r="BD7" s="25">
        <v>261.51</v>
      </c>
      <c r="BE7" s="25">
        <v>125.09</v>
      </c>
      <c r="BF7" s="25">
        <v>141.72</v>
      </c>
      <c r="BG7" s="25">
        <v>150.97</v>
      </c>
      <c r="BH7" s="25">
        <v>144.62</v>
      </c>
      <c r="BI7" s="25">
        <v>142.4</v>
      </c>
      <c r="BJ7" s="25">
        <v>401.79</v>
      </c>
      <c r="BK7" s="25">
        <v>402.99</v>
      </c>
      <c r="BL7" s="25">
        <v>398.98</v>
      </c>
      <c r="BM7" s="25">
        <v>418.68</v>
      </c>
      <c r="BN7" s="25">
        <v>395.68</v>
      </c>
      <c r="BO7" s="25">
        <v>265.16000000000003</v>
      </c>
      <c r="BP7" s="25">
        <v>117.11</v>
      </c>
      <c r="BQ7" s="25">
        <v>110.78</v>
      </c>
      <c r="BR7" s="25">
        <v>105.89</v>
      </c>
      <c r="BS7" s="25">
        <v>107.95</v>
      </c>
      <c r="BT7" s="25">
        <v>95.7</v>
      </c>
      <c r="BU7" s="25">
        <v>100.12</v>
      </c>
      <c r="BV7" s="25">
        <v>98.66</v>
      </c>
      <c r="BW7" s="25">
        <v>98.64</v>
      </c>
      <c r="BX7" s="25">
        <v>94.78</v>
      </c>
      <c r="BY7" s="25">
        <v>97.59</v>
      </c>
      <c r="BZ7" s="25">
        <v>102.35</v>
      </c>
      <c r="CA7" s="25">
        <v>101.67</v>
      </c>
      <c r="CB7" s="25">
        <v>107.26</v>
      </c>
      <c r="CC7" s="25">
        <v>112.9</v>
      </c>
      <c r="CD7" s="25">
        <v>111.99</v>
      </c>
      <c r="CE7" s="25">
        <v>126.26</v>
      </c>
      <c r="CF7" s="25">
        <v>174.97</v>
      </c>
      <c r="CG7" s="25">
        <v>178.59</v>
      </c>
      <c r="CH7" s="25">
        <v>178.92</v>
      </c>
      <c r="CI7" s="25">
        <v>181.3</v>
      </c>
      <c r="CJ7" s="25">
        <v>181.71</v>
      </c>
      <c r="CK7" s="25">
        <v>167.74</v>
      </c>
      <c r="CL7" s="25">
        <v>37.380000000000003</v>
      </c>
      <c r="CM7" s="25">
        <v>37.590000000000003</v>
      </c>
      <c r="CN7" s="25">
        <v>37.4</v>
      </c>
      <c r="CO7" s="25">
        <v>36.369999999999997</v>
      </c>
      <c r="CP7" s="25">
        <v>37.32</v>
      </c>
      <c r="CQ7" s="25">
        <v>55.63</v>
      </c>
      <c r="CR7" s="25">
        <v>55.03</v>
      </c>
      <c r="CS7" s="25">
        <v>55.14</v>
      </c>
      <c r="CT7" s="25">
        <v>55.89</v>
      </c>
      <c r="CU7" s="25">
        <v>55.72</v>
      </c>
      <c r="CV7" s="25">
        <v>60.29</v>
      </c>
      <c r="CW7" s="25">
        <v>83.39</v>
      </c>
      <c r="CX7" s="25">
        <v>82.34</v>
      </c>
      <c r="CY7" s="25">
        <v>80.73</v>
      </c>
      <c r="CZ7" s="25">
        <v>82.57</v>
      </c>
      <c r="DA7" s="25">
        <v>78.37</v>
      </c>
      <c r="DB7" s="25">
        <v>82.04</v>
      </c>
      <c r="DC7" s="25">
        <v>81.900000000000006</v>
      </c>
      <c r="DD7" s="25">
        <v>81.39</v>
      </c>
      <c r="DE7" s="25">
        <v>81.27</v>
      </c>
      <c r="DF7" s="25">
        <v>81.260000000000005</v>
      </c>
      <c r="DG7" s="25">
        <v>90.12</v>
      </c>
      <c r="DH7" s="25">
        <v>60.65</v>
      </c>
      <c r="DI7" s="25">
        <v>61.44</v>
      </c>
      <c r="DJ7" s="25">
        <v>62.12</v>
      </c>
      <c r="DK7" s="25">
        <v>62.77</v>
      </c>
      <c r="DL7" s="25">
        <v>64.22</v>
      </c>
      <c r="DM7" s="25">
        <v>48.05</v>
      </c>
      <c r="DN7" s="25">
        <v>48.87</v>
      </c>
      <c r="DO7" s="25">
        <v>49.92</v>
      </c>
      <c r="DP7" s="25">
        <v>50.63</v>
      </c>
      <c r="DQ7" s="25">
        <v>51.29</v>
      </c>
      <c r="DR7" s="25">
        <v>50.88</v>
      </c>
      <c r="DS7" s="25">
        <v>22.54</v>
      </c>
      <c r="DT7" s="25">
        <v>22.9</v>
      </c>
      <c r="DU7" s="25">
        <v>24.1</v>
      </c>
      <c r="DV7" s="25">
        <v>25.16</v>
      </c>
      <c r="DW7" s="25">
        <v>26.81</v>
      </c>
      <c r="DX7" s="25">
        <v>13.39</v>
      </c>
      <c r="DY7" s="25">
        <v>14.85</v>
      </c>
      <c r="DZ7" s="25">
        <v>16.88</v>
      </c>
      <c r="EA7" s="25">
        <v>18.28</v>
      </c>
      <c r="EB7" s="25">
        <v>19.61</v>
      </c>
      <c r="EC7" s="25">
        <v>22.3</v>
      </c>
      <c r="ED7" s="25">
        <v>0.3</v>
      </c>
      <c r="EE7" s="25">
        <v>0.06</v>
      </c>
      <c r="EF7" s="25">
        <v>0.13</v>
      </c>
      <c r="EG7" s="25">
        <v>0.06</v>
      </c>
      <c r="EH7" s="25">
        <v>0.16</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2022-12-01T00:55:15Z</dcterms:created>
  <dcterms:modified xsi:type="dcterms:W3CDTF">2023-02-03T02:51:16Z</dcterms:modified>
  <cp:category/>
</cp:coreProperties>
</file>