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\\10.1.36.23\地方債係\210-公営企業決算調査\07経営比較分析表\R04（R3決算）\04 各団体回答\○08 渋川市\"/>
    </mc:Choice>
  </mc:AlternateContent>
  <xr:revisionPtr revIDLastSave="0" documentId="13_ncr:1_{C0F16F96-A694-4FF1-A7BE-38C66C5618FD}" xr6:coauthVersionLast="36" xr6:coauthVersionMax="36" xr10:uidLastSave="{00000000-0000-0000-0000-000000000000}"/>
  <workbookProtection workbookAlgorithmName="SHA-512" workbookHashValue="b8ZDD6w0BhBRhW0ROUxhrmRWkBGWnqD4B63gLnu06CfN0ndhHlGQ5MZSExmDkUIvMgocJgGKlR+pYPbgfylITw==" workbookSaltValue="HA0XdyZqWoyX5i61CJBuVw==" workbookSpinCount="100000" lockStructure="1"/>
  <bookViews>
    <workbookView xWindow="0" yWindow="0" windowWidth="15360" windowHeight="764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AL10" i="4" s="1"/>
  <c r="T6" i="5"/>
  <c r="S6" i="5"/>
  <c r="R6" i="5"/>
  <c r="AL8" i="4" s="1"/>
  <c r="Q6" i="5"/>
  <c r="P6" i="5"/>
  <c r="P10" i="4" s="1"/>
  <c r="O6" i="5"/>
  <c r="I10" i="4" s="1"/>
  <c r="N6" i="5"/>
  <c r="B10" i="4" s="1"/>
  <c r="M6" i="5"/>
  <c r="L6" i="5"/>
  <c r="K6" i="5"/>
  <c r="J6" i="5"/>
  <c r="I6" i="5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H85" i="4"/>
  <c r="F85" i="4"/>
  <c r="AT10" i="4"/>
  <c r="W10" i="4"/>
  <c r="BB8" i="4"/>
  <c r="AT8" i="4"/>
  <c r="AD8" i="4"/>
  <c r="W8" i="4"/>
  <c r="P8" i="4"/>
  <c r="I8" i="4"/>
  <c r="B8" i="4"/>
</calcChain>
</file>

<file path=xl/sharedStrings.xml><?xml version="1.0" encoding="utf-8"?>
<sst xmlns="http://schemas.openxmlformats.org/spreadsheetml/2006/main" count="228" uniqueCount="112">
  <si>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</si>
  <si>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</si>
  <si>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</si>
  <si>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</si>
  <si>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</si>
  <si>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</si>
  <si>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</si>
  <si>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</si>
  <si>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</si>
  <si>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</si>
  <si>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</si>
  <si>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</si>
  <si>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</si>
  <si>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</si>
  <si>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</si>
  <si>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</si>
  <si>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</si>
  <si>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</si>
  <si>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</si>
  <si>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</si>
  <si>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</si>
  <si>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</si>
  <si>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</si>
  <si>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</si>
  <si>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</si>
  <si>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</si>
  <si>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</si>
  <si>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</si>
  <si>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</si>
  <si>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</si>
  <si>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</si>
  <si>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</si>
  <si>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</si>
  <si>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</si>
  <si>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</si>
  <si>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</si>
  <si>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</si>
  <si>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</si>
  <si>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</si>
  <si>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</si>
  <si>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</si>
  <si>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</si>
  <si>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</si>
  <si>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</si>
  <si>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</si>
  <si>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</si>
  <si>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</si>
  <si>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</si>
  <si>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</si>
  <si>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</si>
  <si>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</si>
  <si>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</si>
  <si>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</si>
  <si>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</si>
  <si>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</si>
  <si>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</si>
  <si>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</si>
  <si>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</si>
  <si>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</si>
  <si>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</si>
  <si>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</si>
  <si>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</si>
  <si>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</si>
  <si>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</si>
  <si>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</si>
  <si>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</si>
  <si>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</si>
  <si>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</si>
  <si>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</si>
  <si>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</si>
  <si>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</si>
  <si>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</si>
  <si>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</si>
  <si>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</si>
  <si>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</si>
  <si>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</si>
  <si>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</si>
  <si>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</si>
  <si>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</si>
  <si>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</si>
  <si>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</si>
  <si>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</si>
  <si>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</si>
  <si>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</si>
  <si>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</si>
  <si>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</si>
  <si>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</si>
  <si>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</si>
  <si>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</si>
  <si>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</si>
  <si>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</si>
  <si>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</si>
  <si>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渋川市</t>
  </si>
  <si>
    <t>法適用</t>
  </si>
  <si>
    <t>水道事業</t>
  </si>
  <si>
    <t>末端給水事業</t>
  </si>
  <si>
    <t>A4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</si>
  <si>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</si>
  <si>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</si>
  <si>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</si>
  <si>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</si>
  <si>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</si>
  <si>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</si>
  <si>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</si>
  <si>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</si>
  <si>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</si>
  <si>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</si>
  <si>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</si>
  <si>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</si>
  <si>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
　類似団体平均値を上回っており老朽化が進んでいることが分かる。計画的な更新が必要である。
②管路経年化率
　他事業関連の管路移設が多く、老朽管更新を先送りしていることもあり、類似団体平均値を上回っている。重点的・計画的な更新が必要である。
③管路更新率
　他事業関連の管路移設が多く、老朽管更新を先送りしていることもあり、類似団体平均値を上回っている。重点的・計画的な更新が必要である。</t>
    <rPh sb="1" eb="3">
      <t>ユウケイ</t>
    </rPh>
    <rPh sb="3" eb="7">
      <t>コテイシサン</t>
    </rPh>
    <rPh sb="7" eb="9">
      <t>ゲンカ</t>
    </rPh>
    <rPh sb="9" eb="12">
      <t>ショウキャクリツ</t>
    </rPh>
    <rPh sb="14" eb="16">
      <t>ルイジ</t>
    </rPh>
    <rPh sb="16" eb="18">
      <t>ダンタイ</t>
    </rPh>
    <rPh sb="18" eb="20">
      <t>ヘイキン</t>
    </rPh>
    <rPh sb="20" eb="21">
      <t>チ</t>
    </rPh>
    <rPh sb="22" eb="24">
      <t>ウワマワ</t>
    </rPh>
    <rPh sb="28" eb="31">
      <t>ロウキュウカ</t>
    </rPh>
    <rPh sb="32" eb="33">
      <t>スス</t>
    </rPh>
    <rPh sb="40" eb="41">
      <t>ワ</t>
    </rPh>
    <rPh sb="44" eb="47">
      <t>ケイカクテキ</t>
    </rPh>
    <rPh sb="48" eb="50">
      <t>コウシン</t>
    </rPh>
    <rPh sb="51" eb="53">
      <t>ヒツヨウ</t>
    </rPh>
    <rPh sb="59" eb="61">
      <t>カンロ</t>
    </rPh>
    <rPh sb="61" eb="63">
      <t>ケイネン</t>
    </rPh>
    <rPh sb="63" eb="64">
      <t>カ</t>
    </rPh>
    <rPh sb="64" eb="65">
      <t>リツ</t>
    </rPh>
    <rPh sb="67" eb="70">
      <t>タジギョウ</t>
    </rPh>
    <rPh sb="70" eb="72">
      <t>カンレン</t>
    </rPh>
    <rPh sb="73" eb="75">
      <t>カンロ</t>
    </rPh>
    <rPh sb="75" eb="77">
      <t>イセツ</t>
    </rPh>
    <rPh sb="78" eb="79">
      <t>オオ</t>
    </rPh>
    <rPh sb="134" eb="136">
      <t>カンロ</t>
    </rPh>
    <rPh sb="136" eb="138">
      <t>コウシン</t>
    </rPh>
    <rPh sb="138" eb="139">
      <t>リツ</t>
    </rPh>
    <phoneticPr fontId="4"/>
  </si>
  <si>
    <t>①経常収支比率
　昨年度に比べ悪化した。経常損失が発生しており、料金改定を含めた経営改善が早急に必要である。
②累積欠損金比率
　欠損金が発生しているが、利益積立金から補填するため資金面での問題はない。
③流動比率
　100％を上回っており短期債務の支払能力は問題ないが、減少が続いているため、料金改定を含めた経営改善が早急に必要である。
④企業債残高対給水収益比率
　類似団体平均を下回っている。今後企業債を計画的に利用し、施設更新を進める必要がある。
⑤料金回収率
　減少が続いているため、料金改定や経費削減、有収率向上等の経営改善が早急に必要である。
⑥給水原価
　類似団体平均を下回っているが増加が続いており、経費削減や合理化等の改善が必要である。
⑦施設利用率
　簡易水道事業統合の影響もあり、類似団体平均値を下回っている。施設の統廃合・ダウンサイジング等の検討が必要である。
⑧有収率
　類似団体平均を下回っており、早急に改善が必要である。引き続き漏水調査や管路更新等により改善を目指す。</t>
    <rPh sb="1" eb="3">
      <t>ケイジョウ</t>
    </rPh>
    <rPh sb="3" eb="5">
      <t>シュウシ</t>
    </rPh>
    <rPh sb="5" eb="7">
      <t>ヒリツ</t>
    </rPh>
    <rPh sb="9" eb="12">
      <t>サクネンド</t>
    </rPh>
    <rPh sb="13" eb="14">
      <t>クラ</t>
    </rPh>
    <rPh sb="15" eb="17">
      <t>アッカ</t>
    </rPh>
    <rPh sb="20" eb="22">
      <t>ケイジョウ</t>
    </rPh>
    <rPh sb="22" eb="24">
      <t>ソンシツ</t>
    </rPh>
    <rPh sb="25" eb="27">
      <t>ハッセイ</t>
    </rPh>
    <rPh sb="32" eb="34">
      <t>リョウキン</t>
    </rPh>
    <rPh sb="34" eb="36">
      <t>カイテイ</t>
    </rPh>
    <rPh sb="37" eb="38">
      <t>フク</t>
    </rPh>
    <rPh sb="40" eb="42">
      <t>ケイエイ</t>
    </rPh>
    <rPh sb="42" eb="44">
      <t>カイゼン</t>
    </rPh>
    <rPh sb="45" eb="47">
      <t>ソウキュウ</t>
    </rPh>
    <rPh sb="48" eb="50">
      <t>ヒツヨウ</t>
    </rPh>
    <rPh sb="56" eb="58">
      <t>ルイセキ</t>
    </rPh>
    <rPh sb="58" eb="61">
      <t>ケッソンキン</t>
    </rPh>
    <rPh sb="61" eb="63">
      <t>ヒリツ</t>
    </rPh>
    <rPh sb="65" eb="67">
      <t>ケッソン</t>
    </rPh>
    <rPh sb="67" eb="68">
      <t>キン</t>
    </rPh>
    <rPh sb="69" eb="71">
      <t>ハッセイ</t>
    </rPh>
    <rPh sb="77" eb="79">
      <t>リエキ</t>
    </rPh>
    <rPh sb="79" eb="82">
      <t>ツミタテキン</t>
    </rPh>
    <rPh sb="84" eb="86">
      <t>ホテン</t>
    </rPh>
    <rPh sb="90" eb="92">
      <t>シキン</t>
    </rPh>
    <rPh sb="92" eb="93">
      <t>メン</t>
    </rPh>
    <rPh sb="95" eb="97">
      <t>モンダイ</t>
    </rPh>
    <rPh sb="103" eb="105">
      <t>リュウドウ</t>
    </rPh>
    <rPh sb="105" eb="107">
      <t>ヒリツ</t>
    </rPh>
    <rPh sb="114" eb="116">
      <t>ウワマワ</t>
    </rPh>
    <rPh sb="120" eb="122">
      <t>タンキ</t>
    </rPh>
    <rPh sb="122" eb="124">
      <t>サイム</t>
    </rPh>
    <rPh sb="125" eb="127">
      <t>シハラ</t>
    </rPh>
    <rPh sb="127" eb="129">
      <t>ノウリョク</t>
    </rPh>
    <rPh sb="130" eb="132">
      <t>モンダイ</t>
    </rPh>
    <rPh sb="136" eb="138">
      <t>ゲンショウ</t>
    </rPh>
    <rPh sb="139" eb="140">
      <t>ツヅ</t>
    </rPh>
    <rPh sb="147" eb="149">
      <t>リョウキン</t>
    </rPh>
    <rPh sb="149" eb="151">
      <t>カイテイ</t>
    </rPh>
    <rPh sb="152" eb="153">
      <t>フク</t>
    </rPh>
    <rPh sb="155" eb="157">
      <t>ケイエイ</t>
    </rPh>
    <rPh sb="157" eb="159">
      <t>カイゼン</t>
    </rPh>
    <rPh sb="160" eb="162">
      <t>ソウキュウ</t>
    </rPh>
    <rPh sb="163" eb="165">
      <t>ヒツヨウ</t>
    </rPh>
    <rPh sb="171" eb="174">
      <t>キギョウサイ</t>
    </rPh>
    <rPh sb="174" eb="176">
      <t>ザンダカ</t>
    </rPh>
    <rPh sb="176" eb="177">
      <t>タイ</t>
    </rPh>
    <rPh sb="177" eb="179">
      <t>キュウスイ</t>
    </rPh>
    <rPh sb="179" eb="181">
      <t>シュウエキ</t>
    </rPh>
    <rPh sb="181" eb="183">
      <t>ヒリツ</t>
    </rPh>
    <rPh sb="185" eb="187">
      <t>ルイジ</t>
    </rPh>
    <rPh sb="187" eb="189">
      <t>ダンタイ</t>
    </rPh>
    <rPh sb="189" eb="191">
      <t>ヘイキン</t>
    </rPh>
    <rPh sb="196" eb="198">
      <t>コウシン</t>
    </rPh>
    <rPh sb="199" eb="200">
      <t>スス</t>
    </rPh>
    <rPh sb="202" eb="204">
      <t>ヒツヨウ</t>
    </rPh>
    <rPh sb="210" eb="212">
      <t>リョウキン</t>
    </rPh>
    <rPh sb="212" eb="215">
      <t>カイシュウリツ</t>
    </rPh>
    <rPh sb="217" eb="219">
      <t>ゲンショウ</t>
    </rPh>
    <rPh sb="220" eb="221">
      <t>ツヅ</t>
    </rPh>
    <rPh sb="228" eb="230">
      <t>リョウキン</t>
    </rPh>
    <rPh sb="230" eb="232">
      <t>カイテイ</t>
    </rPh>
    <rPh sb="233" eb="235">
      <t>ケイヒ</t>
    </rPh>
    <rPh sb="235" eb="237">
      <t>サクゲン</t>
    </rPh>
    <rPh sb="238" eb="240">
      <t>ユウシュウ</t>
    </rPh>
    <rPh sb="240" eb="241">
      <t>リツ</t>
    </rPh>
    <rPh sb="241" eb="243">
      <t>コウジョウ</t>
    </rPh>
    <rPh sb="243" eb="244">
      <t>トウ</t>
    </rPh>
    <rPh sb="245" eb="247">
      <t>ケイエイ</t>
    </rPh>
    <rPh sb="247" eb="249">
      <t>カイゼン</t>
    </rPh>
    <rPh sb="250" eb="252">
      <t>ソウキュウ</t>
    </rPh>
    <rPh sb="253" eb="255">
      <t>ヒツヨウ</t>
    </rPh>
    <rPh sb="364" eb="366">
      <t>シセツ</t>
    </rPh>
    <rPh sb="370" eb="373">
      <t>トウハイゴウ</t>
    </rPh>
    <rPh sb="382" eb="383">
      <t>トウ</t>
    </rPh>
    <rPh sb="384" eb="386">
      <t>ケントウ</t>
    </rPh>
    <rPh sb="387" eb="389">
      <t>ヒツヨウ</t>
    </rPh>
    <rPh sb="404" eb="405">
      <t>ヒ</t>
    </rPh>
    <rPh sb="406" eb="407">
      <t>ツヅ</t>
    </rPh>
    <rPh sb="408" eb="410">
      <t>ロウスイ</t>
    </rPh>
    <rPh sb="410" eb="412">
      <t>チョウサ</t>
    </rPh>
    <rPh sb="413" eb="415">
      <t>カンロ</t>
    </rPh>
    <rPh sb="415" eb="417">
      <t>コウシン</t>
    </rPh>
    <rPh sb="417" eb="418">
      <t>トウ</t>
    </rPh>
    <rPh sb="421" eb="423">
      <t>カイゼン</t>
    </rPh>
    <rPh sb="424" eb="426">
      <t>メザ</t>
    </rPh>
    <phoneticPr fontId="4"/>
  </si>
  <si>
    <t>　施設の老朽化が進んでおり、有収率や料金回収率の低下に影響していると考えられる。アセットマネジメントを含めた経営戦略に基づき、施設の更新・長寿命化を進める。
　昨年に続き経常収支比率が100％を下回っているため、経費削減等による経営改善を進めるとともに、適切な料金体系へ向けた料金改定の検討を進める。
　また、企業債を計画的に活用し、施設更新を進める。</t>
    <rPh sb="1" eb="3">
      <t>シセツ</t>
    </rPh>
    <rPh sb="4" eb="7">
      <t>ロウキュウカ</t>
    </rPh>
    <rPh sb="8" eb="9">
      <t>スス</t>
    </rPh>
    <rPh sb="14" eb="16">
      <t>ユウシュウ</t>
    </rPh>
    <rPh sb="16" eb="17">
      <t>リツ</t>
    </rPh>
    <rPh sb="18" eb="20">
      <t>リョウキン</t>
    </rPh>
    <rPh sb="20" eb="23">
      <t>カイシュウリツ</t>
    </rPh>
    <rPh sb="24" eb="26">
      <t>テイカ</t>
    </rPh>
    <rPh sb="27" eb="29">
      <t>エイキョウ</t>
    </rPh>
    <rPh sb="34" eb="35">
      <t>カンガ</t>
    </rPh>
    <rPh sb="51" eb="52">
      <t>フク</t>
    </rPh>
    <rPh sb="54" eb="56">
      <t>ケイエイ</t>
    </rPh>
    <rPh sb="56" eb="58">
      <t>センリャク</t>
    </rPh>
    <rPh sb="59" eb="60">
      <t>モト</t>
    </rPh>
    <rPh sb="63" eb="65">
      <t>シセツ</t>
    </rPh>
    <rPh sb="66" eb="68">
      <t>コウシン</t>
    </rPh>
    <rPh sb="69" eb="72">
      <t>チョウジュミョウ</t>
    </rPh>
    <rPh sb="72" eb="73">
      <t>カ</t>
    </rPh>
    <rPh sb="74" eb="75">
      <t>スス</t>
    </rPh>
    <rPh sb="80" eb="82">
      <t>サクネン</t>
    </rPh>
    <rPh sb="83" eb="84">
      <t>ツヅ</t>
    </rPh>
    <rPh sb="85" eb="87">
      <t>ケイジョウ</t>
    </rPh>
    <rPh sb="87" eb="89">
      <t>シュウシ</t>
    </rPh>
    <rPh sb="89" eb="91">
      <t>ヒリツ</t>
    </rPh>
    <rPh sb="97" eb="99">
      <t>シタマワ</t>
    </rPh>
    <rPh sb="106" eb="108">
      <t>ケイヒ</t>
    </rPh>
    <rPh sb="108" eb="110">
      <t>サクゲン</t>
    </rPh>
    <rPh sb="110" eb="111">
      <t>トウ</t>
    </rPh>
    <rPh sb="114" eb="116">
      <t>ケイエイ</t>
    </rPh>
    <rPh sb="116" eb="118">
      <t>カイゼン</t>
    </rPh>
    <rPh sb="119" eb="120">
      <t>スス</t>
    </rPh>
    <rPh sb="127" eb="129">
      <t>テキセツ</t>
    </rPh>
    <rPh sb="130" eb="132">
      <t>リョウキン</t>
    </rPh>
    <rPh sb="132" eb="134">
      <t>タイケイ</t>
    </rPh>
    <rPh sb="135" eb="136">
      <t>ム</t>
    </rPh>
    <rPh sb="138" eb="140">
      <t>リョウキン</t>
    </rPh>
    <rPh sb="140" eb="142">
      <t>カイテイ</t>
    </rPh>
    <rPh sb="143" eb="145">
      <t>ケントウ</t>
    </rPh>
    <rPh sb="146" eb="147">
      <t>スス</t>
    </rPh>
    <rPh sb="155" eb="158">
      <t>キギョウサイ</t>
    </rPh>
    <rPh sb="159" eb="162">
      <t>ケイカクテキ</t>
    </rPh>
    <rPh sb="163" eb="165">
      <t>カツヨウ</t>
    </rPh>
    <rPh sb="167" eb="169">
      <t>シセツ</t>
    </rPh>
    <rPh sb="169" eb="171">
      <t>コウシン</t>
    </rPh>
    <rPh sb="172" eb="173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</si>
</sst>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0.49</c:v>
                </c:pt>
                <c:pt idx="1">
                  <c:v>0.36</c:v>
                </c:pt>
                <c:pt idx="2">
                  <c:v>0.25</c:v>
                </c:pt>
                <c:pt idx="3">
                  <c:v>0.21</c:v>
                </c:pt>
                <c:pt idx="4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6-49B0-BAAF-71F0A870E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0.75</c:v>
                </c:pt>
                <c:pt idx="1">
                  <c:v>0.63</c:v>
                </c:pt>
                <c:pt idx="2">
                  <c:v>0.63</c:v>
                </c:pt>
                <c:pt idx="3">
                  <c:v>0.6</c:v>
                </c:pt>
                <c:pt idx="4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F6-49B0-BAAF-71F0A870E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50.53</c:v>
                </c:pt>
                <c:pt idx="1">
                  <c:v>50.12</c:v>
                </c:pt>
                <c:pt idx="2">
                  <c:v>58.35</c:v>
                </c:pt>
                <c:pt idx="3">
                  <c:v>57.61</c:v>
                </c:pt>
                <c:pt idx="4">
                  <c:v>55.75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F-4EBF-B4A1-55EA675F4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59.74</c:v>
                </c:pt>
                <c:pt idx="1">
                  <c:v>59.46</c:v>
                </c:pt>
                <c:pt idx="2">
                  <c:v>59.51</c:v>
                </c:pt>
                <c:pt idx="3">
                  <c:v>59.91</c:v>
                </c:pt>
                <c:pt idx="4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3F-4EBF-B4A1-55EA675F4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77.23</c:v>
                </c:pt>
                <c:pt idx="1">
                  <c:v>76.55</c:v>
                </c:pt>
                <c:pt idx="2">
                  <c:v>77.959999999999994</c:v>
                </c:pt>
                <c:pt idx="3">
                  <c:v>77.81</c:v>
                </c:pt>
                <c:pt idx="4">
                  <c:v>78.62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16-4A39-873D-0430BCF46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87.28</c:v>
                </c:pt>
                <c:pt idx="1">
                  <c:v>87.41</c:v>
                </c:pt>
                <c:pt idx="2">
                  <c:v>87.08</c:v>
                </c:pt>
                <c:pt idx="3">
                  <c:v>87.26</c:v>
                </c:pt>
                <c:pt idx="4">
                  <c:v>87.57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16-4A39-873D-0430BCF46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103.14</c:v>
                </c:pt>
                <c:pt idx="1">
                  <c:v>101.47</c:v>
                </c:pt>
                <c:pt idx="2">
                  <c:v>98.63</c:v>
                </c:pt>
                <c:pt idx="3">
                  <c:v>99.31</c:v>
                </c:pt>
                <c:pt idx="4">
                  <c:v>98.5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72-4C5F-9AA2-C8A1ADEAB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112.15</c:v>
                </c:pt>
                <c:pt idx="1">
                  <c:v>111.44</c:v>
                </c:pt>
                <c:pt idx="2">
                  <c:v>111.17</c:v>
                </c:pt>
                <c:pt idx="3">
                  <c:v>110.91</c:v>
                </c:pt>
                <c:pt idx="4">
                  <c:v>111.49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72-4C5F-9AA2-C8A1ADEAB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48.44</c:v>
                </c:pt>
                <c:pt idx="1">
                  <c:v>49.66</c:v>
                </c:pt>
                <c:pt idx="2">
                  <c:v>51.06</c:v>
                </c:pt>
                <c:pt idx="3">
                  <c:v>52.38</c:v>
                </c:pt>
                <c:pt idx="4">
                  <c:v>53.86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74F-8BA1-DD7D9D223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46.94</c:v>
                </c:pt>
                <c:pt idx="1">
                  <c:v>47.62</c:v>
                </c:pt>
                <c:pt idx="2">
                  <c:v>48.55</c:v>
                </c:pt>
                <c:pt idx="3">
                  <c:v>49.2</c:v>
                </c:pt>
                <c:pt idx="4">
                  <c:v>50.01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71-474F-8BA1-DD7D9D223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29.34</c:v>
                </c:pt>
                <c:pt idx="1">
                  <c:v>29.44</c:v>
                </c:pt>
                <c:pt idx="2">
                  <c:v>30.48</c:v>
                </c:pt>
                <c:pt idx="3">
                  <c:v>30.87</c:v>
                </c:pt>
                <c:pt idx="4">
                  <c:v>31.28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08-4EBB-B4B8-C4FFF4854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14.48</c:v>
                </c:pt>
                <c:pt idx="1">
                  <c:v>16.27</c:v>
                </c:pt>
                <c:pt idx="2">
                  <c:v>17.11</c:v>
                </c:pt>
                <c:pt idx="3">
                  <c:v>18.329999999999998</c:v>
                </c:pt>
                <c:pt idx="4">
                  <c:v>20.27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08-4EBB-B4B8-C4FFF4854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1.01</c:v>
                </c:pt>
                <c:pt idx="3" formatCode="#,##0.00;&quot;△&quot;#,##0.00;&quot;-&quot;">
                  <c:v>1.1399999999999999</c:v>
                </c:pt>
                <c:pt idx="4" formatCode="#,##0.00;&quot;△&quot;#,##0.00;&quot;-&quot;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AB-4EEC-A831-6921038FD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</c:v>
                </c:pt>
                <c:pt idx="1">
                  <c:v>1.03</c:v>
                </c:pt>
                <c:pt idx="2">
                  <c:v>0.78</c:v>
                </c:pt>
                <c:pt idx="3">
                  <c:v>0.92</c:v>
                </c:pt>
                <c:pt idx="4">
                  <c:v>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AB-4EEC-A831-6921038FD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218.63</c:v>
                </c:pt>
                <c:pt idx="1">
                  <c:v>201.02</c:v>
                </c:pt>
                <c:pt idx="2">
                  <c:v>194.35</c:v>
                </c:pt>
                <c:pt idx="3">
                  <c:v>163.68</c:v>
                </c:pt>
                <c:pt idx="4">
                  <c:v>149.25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E6-47EB-9A49-7E07719B0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355.5</c:v>
                </c:pt>
                <c:pt idx="1">
                  <c:v>349.83</c:v>
                </c:pt>
                <c:pt idx="2">
                  <c:v>360.86</c:v>
                </c:pt>
                <c:pt idx="3">
                  <c:v>350.79</c:v>
                </c:pt>
                <c:pt idx="4">
                  <c:v>354.57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E6-47EB-9A49-7E07719B0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276.64</c:v>
                </c:pt>
                <c:pt idx="1">
                  <c:v>258.24</c:v>
                </c:pt>
                <c:pt idx="2">
                  <c:v>240.22</c:v>
                </c:pt>
                <c:pt idx="3">
                  <c:v>221.34</c:v>
                </c:pt>
                <c:pt idx="4">
                  <c:v>205.6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A6-41B5-9E0F-6D672A300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312.58</c:v>
                </c:pt>
                <c:pt idx="1">
                  <c:v>314.87</c:v>
                </c:pt>
                <c:pt idx="2">
                  <c:v>309.27999999999997</c:v>
                </c:pt>
                <c:pt idx="3">
                  <c:v>322.92</c:v>
                </c:pt>
                <c:pt idx="4">
                  <c:v>303.45999999999998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A6-41B5-9E0F-6D672A300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98.09</c:v>
                </c:pt>
                <c:pt idx="1">
                  <c:v>96.59</c:v>
                </c:pt>
                <c:pt idx="2">
                  <c:v>93.54</c:v>
                </c:pt>
                <c:pt idx="3">
                  <c:v>94.32</c:v>
                </c:pt>
                <c:pt idx="4">
                  <c:v>92.37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20-418B-AD05-FF682573C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104.57</c:v>
                </c:pt>
                <c:pt idx="1">
                  <c:v>103.54</c:v>
                </c:pt>
                <c:pt idx="2">
                  <c:v>103.32</c:v>
                </c:pt>
                <c:pt idx="3">
                  <c:v>100.85</c:v>
                </c:pt>
                <c:pt idx="4">
                  <c:v>103.79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20-418B-AD05-FF682573C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153.13</c:v>
                </c:pt>
                <c:pt idx="1">
                  <c:v>156.63</c:v>
                </c:pt>
                <c:pt idx="2">
                  <c:v>161.91999999999999</c:v>
                </c:pt>
                <c:pt idx="3">
                  <c:v>158.16</c:v>
                </c:pt>
                <c:pt idx="4">
                  <c:v>162.16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90-430B-88BC-5D481AE59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165.47</c:v>
                </c:pt>
                <c:pt idx="1">
                  <c:v>167.46</c:v>
                </c:pt>
                <c:pt idx="2">
                  <c:v>168.56</c:v>
                </c:pt>
                <c:pt idx="3">
                  <c:v>167.1</c:v>
                </c:pt>
                <c:pt idx="4">
                  <c:v>167.86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90-430B-88BC-5D481AE59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</row>
    <row r="3" spans="1:78" ht="9.75" customHeight="1" x14ac:dyDescent="0.2">
      <c r="A3" s="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</row>
    <row r="4" spans="1:78" ht="9.75" customHeight="1" x14ac:dyDescent="0.2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2" t="str">
        <f>データ!H6</f>
        <v>群馬県　渋川市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3"/>
      <c r="AF6" s="33"/>
      <c r="AG6" s="3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4" t="s">
        <v>1</v>
      </c>
      <c r="C7" s="35"/>
      <c r="D7" s="35"/>
      <c r="E7" s="35"/>
      <c r="F7" s="35"/>
      <c r="G7" s="35"/>
      <c r="H7" s="35"/>
      <c r="I7" s="34" t="s">
        <v>2</v>
      </c>
      <c r="J7" s="35"/>
      <c r="K7" s="35"/>
      <c r="L7" s="35"/>
      <c r="M7" s="35"/>
      <c r="N7" s="35"/>
      <c r="O7" s="36"/>
      <c r="P7" s="37" t="s">
        <v>3</v>
      </c>
      <c r="Q7" s="37"/>
      <c r="R7" s="37"/>
      <c r="S7" s="37"/>
      <c r="T7" s="37"/>
      <c r="U7" s="37"/>
      <c r="V7" s="37"/>
      <c r="W7" s="37" t="s">
        <v>4</v>
      </c>
      <c r="X7" s="37"/>
      <c r="Y7" s="37"/>
      <c r="Z7" s="37"/>
      <c r="AA7" s="37"/>
      <c r="AB7" s="37"/>
      <c r="AC7" s="37"/>
      <c r="AD7" s="37" t="s">
        <v>5</v>
      </c>
      <c r="AE7" s="37"/>
      <c r="AF7" s="37"/>
      <c r="AG7" s="37"/>
      <c r="AH7" s="37"/>
      <c r="AI7" s="37"/>
      <c r="AJ7" s="37"/>
      <c r="AK7" s="2"/>
      <c r="AL7" s="37" t="s">
        <v>6</v>
      </c>
      <c r="AM7" s="37"/>
      <c r="AN7" s="37"/>
      <c r="AO7" s="37"/>
      <c r="AP7" s="37"/>
      <c r="AQ7" s="37"/>
      <c r="AR7" s="37"/>
      <c r="AS7" s="37"/>
      <c r="AT7" s="34" t="s">
        <v>7</v>
      </c>
      <c r="AU7" s="35"/>
      <c r="AV7" s="35"/>
      <c r="AW7" s="35"/>
      <c r="AX7" s="35"/>
      <c r="AY7" s="35"/>
      <c r="AZ7" s="35"/>
      <c r="BA7" s="35"/>
      <c r="BB7" s="37" t="s">
        <v>8</v>
      </c>
      <c r="BC7" s="37"/>
      <c r="BD7" s="37"/>
      <c r="BE7" s="37"/>
      <c r="BF7" s="37"/>
      <c r="BG7" s="37"/>
      <c r="BH7" s="37"/>
      <c r="BI7" s="37"/>
      <c r="BJ7" s="3"/>
      <c r="BK7" s="3"/>
      <c r="BL7" s="38" t="s">
        <v>9</v>
      </c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40"/>
    </row>
    <row r="8" spans="1:78" ht="18.75" customHeight="1" x14ac:dyDescent="0.2">
      <c r="A8" s="2"/>
      <c r="B8" s="41" t="str">
        <f>データ!$I$6</f>
        <v>法適用</v>
      </c>
      <c r="C8" s="42"/>
      <c r="D8" s="42"/>
      <c r="E8" s="42"/>
      <c r="F8" s="42"/>
      <c r="G8" s="42"/>
      <c r="H8" s="42"/>
      <c r="I8" s="41" t="str">
        <f>データ!$J$6</f>
        <v>水道事業</v>
      </c>
      <c r="J8" s="42"/>
      <c r="K8" s="42"/>
      <c r="L8" s="42"/>
      <c r="M8" s="42"/>
      <c r="N8" s="42"/>
      <c r="O8" s="43"/>
      <c r="P8" s="44" t="str">
        <f>データ!$K$6</f>
        <v>末端給水事業</v>
      </c>
      <c r="Q8" s="44"/>
      <c r="R8" s="44"/>
      <c r="S8" s="44"/>
      <c r="T8" s="44"/>
      <c r="U8" s="44"/>
      <c r="V8" s="44"/>
      <c r="W8" s="44" t="str">
        <f>データ!$L$6</f>
        <v>A4</v>
      </c>
      <c r="X8" s="44"/>
      <c r="Y8" s="44"/>
      <c r="Z8" s="44"/>
      <c r="AA8" s="44"/>
      <c r="AB8" s="44"/>
      <c r="AC8" s="44"/>
      <c r="AD8" s="44" t="str">
        <f>データ!$M$6</f>
        <v>非設置</v>
      </c>
      <c r="AE8" s="44"/>
      <c r="AF8" s="44"/>
      <c r="AG8" s="44"/>
      <c r="AH8" s="44"/>
      <c r="AI8" s="44"/>
      <c r="AJ8" s="44"/>
      <c r="AK8" s="2"/>
      <c r="AL8" s="45">
        <f>データ!$R$6</f>
        <v>74856</v>
      </c>
      <c r="AM8" s="45"/>
      <c r="AN8" s="45"/>
      <c r="AO8" s="45"/>
      <c r="AP8" s="45"/>
      <c r="AQ8" s="45"/>
      <c r="AR8" s="45"/>
      <c r="AS8" s="45"/>
      <c r="AT8" s="46">
        <f>データ!$S$6</f>
        <v>240.27</v>
      </c>
      <c r="AU8" s="47"/>
      <c r="AV8" s="47"/>
      <c r="AW8" s="47"/>
      <c r="AX8" s="47"/>
      <c r="AY8" s="47"/>
      <c r="AZ8" s="47"/>
      <c r="BA8" s="47"/>
      <c r="BB8" s="48">
        <f>データ!$T$6</f>
        <v>311.55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10</v>
      </c>
      <c r="BM8" s="50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 x14ac:dyDescent="0.2">
      <c r="A9" s="2"/>
      <c r="B9" s="34" t="s">
        <v>12</v>
      </c>
      <c r="C9" s="35"/>
      <c r="D9" s="35"/>
      <c r="E9" s="35"/>
      <c r="F9" s="35"/>
      <c r="G9" s="35"/>
      <c r="H9" s="35"/>
      <c r="I9" s="34" t="s">
        <v>13</v>
      </c>
      <c r="J9" s="35"/>
      <c r="K9" s="35"/>
      <c r="L9" s="35"/>
      <c r="M9" s="35"/>
      <c r="N9" s="35"/>
      <c r="O9" s="36"/>
      <c r="P9" s="37" t="s">
        <v>14</v>
      </c>
      <c r="Q9" s="37"/>
      <c r="R9" s="37"/>
      <c r="S9" s="37"/>
      <c r="T9" s="37"/>
      <c r="U9" s="37"/>
      <c r="V9" s="37"/>
      <c r="W9" s="37" t="s">
        <v>15</v>
      </c>
      <c r="X9" s="37"/>
      <c r="Y9" s="37"/>
      <c r="Z9" s="37"/>
      <c r="AA9" s="37"/>
      <c r="AB9" s="37"/>
      <c r="AC9" s="37"/>
      <c r="AD9" s="2"/>
      <c r="AE9" s="2"/>
      <c r="AF9" s="2"/>
      <c r="AG9" s="2"/>
      <c r="AH9" s="2"/>
      <c r="AI9" s="2"/>
      <c r="AJ9" s="2"/>
      <c r="AK9" s="2"/>
      <c r="AL9" s="37" t="s">
        <v>16</v>
      </c>
      <c r="AM9" s="37"/>
      <c r="AN9" s="37"/>
      <c r="AO9" s="37"/>
      <c r="AP9" s="37"/>
      <c r="AQ9" s="37"/>
      <c r="AR9" s="37"/>
      <c r="AS9" s="37"/>
      <c r="AT9" s="34" t="s">
        <v>17</v>
      </c>
      <c r="AU9" s="35"/>
      <c r="AV9" s="35"/>
      <c r="AW9" s="35"/>
      <c r="AX9" s="35"/>
      <c r="AY9" s="35"/>
      <c r="AZ9" s="35"/>
      <c r="BA9" s="35"/>
      <c r="BB9" s="37" t="s">
        <v>18</v>
      </c>
      <c r="BC9" s="37"/>
      <c r="BD9" s="37"/>
      <c r="BE9" s="37"/>
      <c r="BF9" s="37"/>
      <c r="BG9" s="37"/>
      <c r="BH9" s="37"/>
      <c r="BI9" s="37"/>
      <c r="BJ9" s="3"/>
      <c r="BK9" s="3"/>
      <c r="BL9" s="53" t="s">
        <v>19</v>
      </c>
      <c r="BM9" s="54"/>
      <c r="BN9" s="55" t="s">
        <v>20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 x14ac:dyDescent="0.2">
      <c r="A10" s="2"/>
      <c r="B10" s="46" t="str">
        <f>データ!$N$6</f>
        <v>-</v>
      </c>
      <c r="C10" s="47"/>
      <c r="D10" s="47"/>
      <c r="E10" s="47"/>
      <c r="F10" s="47"/>
      <c r="G10" s="47"/>
      <c r="H10" s="47"/>
      <c r="I10" s="46">
        <f>データ!$O$6</f>
        <v>81.78</v>
      </c>
      <c r="J10" s="47"/>
      <c r="K10" s="47"/>
      <c r="L10" s="47"/>
      <c r="M10" s="47"/>
      <c r="N10" s="47"/>
      <c r="O10" s="81"/>
      <c r="P10" s="48">
        <f>データ!$P$6</f>
        <v>98.88</v>
      </c>
      <c r="Q10" s="48"/>
      <c r="R10" s="48"/>
      <c r="S10" s="48"/>
      <c r="T10" s="48"/>
      <c r="U10" s="48"/>
      <c r="V10" s="48"/>
      <c r="W10" s="45">
        <f>データ!$Q$6</f>
        <v>2475</v>
      </c>
      <c r="X10" s="45"/>
      <c r="Y10" s="45"/>
      <c r="Z10" s="45"/>
      <c r="AA10" s="45"/>
      <c r="AB10" s="45"/>
      <c r="AC10" s="45"/>
      <c r="AD10" s="2"/>
      <c r="AE10" s="2"/>
      <c r="AF10" s="2"/>
      <c r="AG10" s="2"/>
      <c r="AH10" s="2"/>
      <c r="AI10" s="2"/>
      <c r="AJ10" s="2"/>
      <c r="AK10" s="2"/>
      <c r="AL10" s="45">
        <f>データ!$U$6</f>
        <v>73617</v>
      </c>
      <c r="AM10" s="45"/>
      <c r="AN10" s="45"/>
      <c r="AO10" s="45"/>
      <c r="AP10" s="45"/>
      <c r="AQ10" s="45"/>
      <c r="AR10" s="45"/>
      <c r="AS10" s="45"/>
      <c r="AT10" s="46">
        <f>データ!$V$6</f>
        <v>136.33000000000001</v>
      </c>
      <c r="AU10" s="47"/>
      <c r="AV10" s="47"/>
      <c r="AW10" s="47"/>
      <c r="AX10" s="47"/>
      <c r="AY10" s="47"/>
      <c r="AZ10" s="47"/>
      <c r="BA10" s="47"/>
      <c r="BB10" s="48">
        <f>データ!$W$6</f>
        <v>539.99</v>
      </c>
      <c r="BC10" s="48"/>
      <c r="BD10" s="48"/>
      <c r="BE10" s="48"/>
      <c r="BF10" s="48"/>
      <c r="BG10" s="48"/>
      <c r="BH10" s="48"/>
      <c r="BI10" s="48"/>
      <c r="BJ10" s="2"/>
      <c r="BK10" s="2"/>
      <c r="BL10" s="63" t="s">
        <v>21</v>
      </c>
      <c r="BM10" s="64"/>
      <c r="BN10" s="65" t="s">
        <v>22</v>
      </c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2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2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7" t="s">
        <v>110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5" t="s">
        <v>26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7" t="s">
        <v>109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 x14ac:dyDescent="0.2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 x14ac:dyDescent="0.2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5" t="s">
        <v>28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7" t="s">
        <v>111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【111.39】</v>
      </c>
      <c r="F85" s="13" t="str">
        <f>データ!AS6</f>
        <v>【1.30】</v>
      </c>
      <c r="G85" s="13" t="str">
        <f>データ!BD6</f>
        <v>【261.51】</v>
      </c>
      <c r="H85" s="13" t="str">
        <f>データ!BO6</f>
        <v>【265.16】</v>
      </c>
      <c r="I85" s="13" t="str">
        <f>データ!BZ6</f>
        <v>【102.35】</v>
      </c>
      <c r="J85" s="13" t="str">
        <f>データ!CK6</f>
        <v>【167.74】</v>
      </c>
      <c r="K85" s="13" t="str">
        <f>データ!CV6</f>
        <v>【60.29】</v>
      </c>
      <c r="L85" s="13" t="str">
        <f>データ!DG6</f>
        <v>【90.12】</v>
      </c>
      <c r="M85" s="13" t="str">
        <f>データ!DR6</f>
        <v>【50.88】</v>
      </c>
      <c r="N85" s="13" t="str">
        <f>データ!EC6</f>
        <v>【22.30】</v>
      </c>
      <c r="O85" s="13" t="str">
        <f>データ!EN6</f>
        <v>【0.66】</v>
      </c>
    </row>
  </sheetData>
  <sheetProtection algorithmName="SHA-512" hashValue="aZpfPGqMA/cLoYwKTRWYFCN6fssBoLYJr57yzIiVdWlKOUI/435MAdsHbgvKrmpy7cSD4XpC8bi5jAKj0HNorQ==" saltValue="g+ivDzxJSfds4G3CF+mPrw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" x14ac:dyDescent="0.2"/>
  <cols>
    <col min="2" max="144" width="11.9062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27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2">
      <c r="A4" s="15" t="s">
        <v>52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53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54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55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56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57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58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59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60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61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62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63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2">
      <c r="A5" s="15" t="s">
        <v>64</v>
      </c>
      <c r="B5" s="18"/>
      <c r="C5" s="18"/>
      <c r="D5" s="18"/>
      <c r="E5" s="18"/>
      <c r="F5" s="18"/>
      <c r="G5" s="18"/>
      <c r="H5" s="19" t="s">
        <v>65</v>
      </c>
      <c r="I5" s="19" t="s">
        <v>66</v>
      </c>
      <c r="J5" s="19" t="s">
        <v>67</v>
      </c>
      <c r="K5" s="19" t="s">
        <v>68</v>
      </c>
      <c r="L5" s="19" t="s">
        <v>69</v>
      </c>
      <c r="M5" s="19" t="s">
        <v>5</v>
      </c>
      <c r="N5" s="19" t="s">
        <v>70</v>
      </c>
      <c r="O5" s="19" t="s">
        <v>71</v>
      </c>
      <c r="P5" s="19" t="s">
        <v>72</v>
      </c>
      <c r="Q5" s="19" t="s">
        <v>73</v>
      </c>
      <c r="R5" s="19" t="s">
        <v>74</v>
      </c>
      <c r="S5" s="19" t="s">
        <v>75</v>
      </c>
      <c r="T5" s="19" t="s">
        <v>76</v>
      </c>
      <c r="U5" s="19" t="s">
        <v>77</v>
      </c>
      <c r="V5" s="19" t="s">
        <v>78</v>
      </c>
      <c r="W5" s="19" t="s">
        <v>79</v>
      </c>
      <c r="X5" s="19" t="s">
        <v>80</v>
      </c>
      <c r="Y5" s="19" t="s">
        <v>81</v>
      </c>
      <c r="Z5" s="19" t="s">
        <v>82</v>
      </c>
      <c r="AA5" s="19" t="s">
        <v>83</v>
      </c>
      <c r="AB5" s="19" t="s">
        <v>84</v>
      </c>
      <c r="AC5" s="19" t="s">
        <v>85</v>
      </c>
      <c r="AD5" s="19" t="s">
        <v>86</v>
      </c>
      <c r="AE5" s="19" t="s">
        <v>87</v>
      </c>
      <c r="AF5" s="19" t="s">
        <v>88</v>
      </c>
      <c r="AG5" s="19" t="s">
        <v>89</v>
      </c>
      <c r="AH5" s="19" t="s">
        <v>29</v>
      </c>
      <c r="AI5" s="19" t="s">
        <v>80</v>
      </c>
      <c r="AJ5" s="19" t="s">
        <v>81</v>
      </c>
      <c r="AK5" s="19" t="s">
        <v>82</v>
      </c>
      <c r="AL5" s="19" t="s">
        <v>83</v>
      </c>
      <c r="AM5" s="19" t="s">
        <v>84</v>
      </c>
      <c r="AN5" s="19" t="s">
        <v>85</v>
      </c>
      <c r="AO5" s="19" t="s">
        <v>86</v>
      </c>
      <c r="AP5" s="19" t="s">
        <v>87</v>
      </c>
      <c r="AQ5" s="19" t="s">
        <v>88</v>
      </c>
      <c r="AR5" s="19" t="s">
        <v>89</v>
      </c>
      <c r="AS5" s="19" t="s">
        <v>90</v>
      </c>
      <c r="AT5" s="19" t="s">
        <v>80</v>
      </c>
      <c r="AU5" s="19" t="s">
        <v>81</v>
      </c>
      <c r="AV5" s="19" t="s">
        <v>82</v>
      </c>
      <c r="AW5" s="19" t="s">
        <v>83</v>
      </c>
      <c r="AX5" s="19" t="s">
        <v>84</v>
      </c>
      <c r="AY5" s="19" t="s">
        <v>85</v>
      </c>
      <c r="AZ5" s="19" t="s">
        <v>86</v>
      </c>
      <c r="BA5" s="19" t="s">
        <v>87</v>
      </c>
      <c r="BB5" s="19" t="s">
        <v>88</v>
      </c>
      <c r="BC5" s="19" t="s">
        <v>89</v>
      </c>
      <c r="BD5" s="19" t="s">
        <v>90</v>
      </c>
      <c r="BE5" s="19" t="s">
        <v>80</v>
      </c>
      <c r="BF5" s="19" t="s">
        <v>81</v>
      </c>
      <c r="BG5" s="19" t="s">
        <v>82</v>
      </c>
      <c r="BH5" s="19" t="s">
        <v>83</v>
      </c>
      <c r="BI5" s="19" t="s">
        <v>84</v>
      </c>
      <c r="BJ5" s="19" t="s">
        <v>85</v>
      </c>
      <c r="BK5" s="19" t="s">
        <v>86</v>
      </c>
      <c r="BL5" s="19" t="s">
        <v>87</v>
      </c>
      <c r="BM5" s="19" t="s">
        <v>88</v>
      </c>
      <c r="BN5" s="19" t="s">
        <v>89</v>
      </c>
      <c r="BO5" s="19" t="s">
        <v>90</v>
      </c>
      <c r="BP5" s="19" t="s">
        <v>80</v>
      </c>
      <c r="BQ5" s="19" t="s">
        <v>81</v>
      </c>
      <c r="BR5" s="19" t="s">
        <v>82</v>
      </c>
      <c r="BS5" s="19" t="s">
        <v>83</v>
      </c>
      <c r="BT5" s="19" t="s">
        <v>84</v>
      </c>
      <c r="BU5" s="19" t="s">
        <v>85</v>
      </c>
      <c r="BV5" s="19" t="s">
        <v>86</v>
      </c>
      <c r="BW5" s="19" t="s">
        <v>87</v>
      </c>
      <c r="BX5" s="19" t="s">
        <v>88</v>
      </c>
      <c r="BY5" s="19" t="s">
        <v>89</v>
      </c>
      <c r="BZ5" s="19" t="s">
        <v>90</v>
      </c>
      <c r="CA5" s="19" t="s">
        <v>80</v>
      </c>
      <c r="CB5" s="19" t="s">
        <v>81</v>
      </c>
      <c r="CC5" s="19" t="s">
        <v>82</v>
      </c>
      <c r="CD5" s="19" t="s">
        <v>83</v>
      </c>
      <c r="CE5" s="19" t="s">
        <v>84</v>
      </c>
      <c r="CF5" s="19" t="s">
        <v>85</v>
      </c>
      <c r="CG5" s="19" t="s">
        <v>86</v>
      </c>
      <c r="CH5" s="19" t="s">
        <v>87</v>
      </c>
      <c r="CI5" s="19" t="s">
        <v>88</v>
      </c>
      <c r="CJ5" s="19" t="s">
        <v>89</v>
      </c>
      <c r="CK5" s="19" t="s">
        <v>90</v>
      </c>
      <c r="CL5" s="19" t="s">
        <v>80</v>
      </c>
      <c r="CM5" s="19" t="s">
        <v>81</v>
      </c>
      <c r="CN5" s="19" t="s">
        <v>82</v>
      </c>
      <c r="CO5" s="19" t="s">
        <v>83</v>
      </c>
      <c r="CP5" s="19" t="s">
        <v>84</v>
      </c>
      <c r="CQ5" s="19" t="s">
        <v>85</v>
      </c>
      <c r="CR5" s="19" t="s">
        <v>86</v>
      </c>
      <c r="CS5" s="19" t="s">
        <v>87</v>
      </c>
      <c r="CT5" s="19" t="s">
        <v>88</v>
      </c>
      <c r="CU5" s="19" t="s">
        <v>89</v>
      </c>
      <c r="CV5" s="19" t="s">
        <v>90</v>
      </c>
      <c r="CW5" s="19" t="s">
        <v>80</v>
      </c>
      <c r="CX5" s="19" t="s">
        <v>81</v>
      </c>
      <c r="CY5" s="19" t="s">
        <v>82</v>
      </c>
      <c r="CZ5" s="19" t="s">
        <v>83</v>
      </c>
      <c r="DA5" s="19" t="s">
        <v>84</v>
      </c>
      <c r="DB5" s="19" t="s">
        <v>85</v>
      </c>
      <c r="DC5" s="19" t="s">
        <v>86</v>
      </c>
      <c r="DD5" s="19" t="s">
        <v>87</v>
      </c>
      <c r="DE5" s="19" t="s">
        <v>88</v>
      </c>
      <c r="DF5" s="19" t="s">
        <v>89</v>
      </c>
      <c r="DG5" s="19" t="s">
        <v>90</v>
      </c>
      <c r="DH5" s="19" t="s">
        <v>80</v>
      </c>
      <c r="DI5" s="19" t="s">
        <v>81</v>
      </c>
      <c r="DJ5" s="19" t="s">
        <v>82</v>
      </c>
      <c r="DK5" s="19" t="s">
        <v>83</v>
      </c>
      <c r="DL5" s="19" t="s">
        <v>84</v>
      </c>
      <c r="DM5" s="19" t="s">
        <v>85</v>
      </c>
      <c r="DN5" s="19" t="s">
        <v>86</v>
      </c>
      <c r="DO5" s="19" t="s">
        <v>87</v>
      </c>
      <c r="DP5" s="19" t="s">
        <v>88</v>
      </c>
      <c r="DQ5" s="19" t="s">
        <v>89</v>
      </c>
      <c r="DR5" s="19" t="s">
        <v>90</v>
      </c>
      <c r="DS5" s="19" t="s">
        <v>80</v>
      </c>
      <c r="DT5" s="19" t="s">
        <v>81</v>
      </c>
      <c r="DU5" s="19" t="s">
        <v>82</v>
      </c>
      <c r="DV5" s="19" t="s">
        <v>83</v>
      </c>
      <c r="DW5" s="19" t="s">
        <v>84</v>
      </c>
      <c r="DX5" s="19" t="s">
        <v>85</v>
      </c>
      <c r="DY5" s="19" t="s">
        <v>86</v>
      </c>
      <c r="DZ5" s="19" t="s">
        <v>87</v>
      </c>
      <c r="EA5" s="19" t="s">
        <v>88</v>
      </c>
      <c r="EB5" s="19" t="s">
        <v>89</v>
      </c>
      <c r="EC5" s="19" t="s">
        <v>90</v>
      </c>
      <c r="ED5" s="19" t="s">
        <v>80</v>
      </c>
      <c r="EE5" s="19" t="s">
        <v>81</v>
      </c>
      <c r="EF5" s="19" t="s">
        <v>82</v>
      </c>
      <c r="EG5" s="19" t="s">
        <v>83</v>
      </c>
      <c r="EH5" s="19" t="s">
        <v>84</v>
      </c>
      <c r="EI5" s="19" t="s">
        <v>85</v>
      </c>
      <c r="EJ5" s="19" t="s">
        <v>86</v>
      </c>
      <c r="EK5" s="19" t="s">
        <v>87</v>
      </c>
      <c r="EL5" s="19" t="s">
        <v>88</v>
      </c>
      <c r="EM5" s="19" t="s">
        <v>89</v>
      </c>
      <c r="EN5" s="19" t="s">
        <v>90</v>
      </c>
    </row>
    <row r="6" spans="1:144" s="23" customFormat="1" x14ac:dyDescent="0.2">
      <c r="A6" s="15" t="s">
        <v>91</v>
      </c>
      <c r="B6" s="20">
        <f>B7</f>
        <v>2021</v>
      </c>
      <c r="C6" s="20">
        <f t="shared" ref="C6:W6" si="3">C7</f>
        <v>102083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群馬県　渋川市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A4</v>
      </c>
      <c r="M6" s="20" t="str">
        <f t="shared" si="3"/>
        <v>非設置</v>
      </c>
      <c r="N6" s="21" t="str">
        <f t="shared" si="3"/>
        <v>-</v>
      </c>
      <c r="O6" s="21">
        <f t="shared" si="3"/>
        <v>81.78</v>
      </c>
      <c r="P6" s="21">
        <f t="shared" si="3"/>
        <v>98.88</v>
      </c>
      <c r="Q6" s="21">
        <f t="shared" si="3"/>
        <v>2475</v>
      </c>
      <c r="R6" s="21">
        <f t="shared" si="3"/>
        <v>74856</v>
      </c>
      <c r="S6" s="21">
        <f t="shared" si="3"/>
        <v>240.27</v>
      </c>
      <c r="T6" s="21">
        <f t="shared" si="3"/>
        <v>311.55</v>
      </c>
      <c r="U6" s="21">
        <f t="shared" si="3"/>
        <v>73617</v>
      </c>
      <c r="V6" s="21">
        <f t="shared" si="3"/>
        <v>136.33000000000001</v>
      </c>
      <c r="W6" s="21">
        <f t="shared" si="3"/>
        <v>539.99</v>
      </c>
      <c r="X6" s="22">
        <f>IF(X7="",NA(),X7)</f>
        <v>103.14</v>
      </c>
      <c r="Y6" s="22">
        <f t="shared" ref="Y6:AG6" si="4">IF(Y7="",NA(),Y7)</f>
        <v>101.47</v>
      </c>
      <c r="Z6" s="22">
        <f t="shared" si="4"/>
        <v>98.63</v>
      </c>
      <c r="AA6" s="22">
        <f t="shared" si="4"/>
        <v>99.31</v>
      </c>
      <c r="AB6" s="22">
        <f t="shared" si="4"/>
        <v>98.5</v>
      </c>
      <c r="AC6" s="22">
        <f t="shared" si="4"/>
        <v>112.15</v>
      </c>
      <c r="AD6" s="22">
        <f t="shared" si="4"/>
        <v>111.44</v>
      </c>
      <c r="AE6" s="22">
        <f t="shared" si="4"/>
        <v>111.17</v>
      </c>
      <c r="AF6" s="22">
        <f t="shared" si="4"/>
        <v>110.91</v>
      </c>
      <c r="AG6" s="22">
        <f t="shared" si="4"/>
        <v>111.49</v>
      </c>
      <c r="AH6" s="21" t="str">
        <f>IF(AH7="","",IF(AH7="-","【-】","【"&amp;SUBSTITUTE(TEXT(AH7,"#,##0.00"),"-","△")&amp;"】"))</f>
        <v>【111.39】</v>
      </c>
      <c r="AI6" s="21">
        <f>IF(AI7="",NA(),AI7)</f>
        <v>0</v>
      </c>
      <c r="AJ6" s="21">
        <f t="shared" ref="AJ6:AR6" si="5">IF(AJ7="",NA(),AJ7)</f>
        <v>0</v>
      </c>
      <c r="AK6" s="22">
        <f t="shared" si="5"/>
        <v>1.01</v>
      </c>
      <c r="AL6" s="22">
        <f t="shared" si="5"/>
        <v>1.1399999999999999</v>
      </c>
      <c r="AM6" s="22">
        <f t="shared" si="5"/>
        <v>0.75</v>
      </c>
      <c r="AN6" s="22">
        <f t="shared" si="5"/>
        <v>1</v>
      </c>
      <c r="AO6" s="22">
        <f t="shared" si="5"/>
        <v>1.03</v>
      </c>
      <c r="AP6" s="22">
        <f t="shared" si="5"/>
        <v>0.78</v>
      </c>
      <c r="AQ6" s="22">
        <f t="shared" si="5"/>
        <v>0.92</v>
      </c>
      <c r="AR6" s="22">
        <f t="shared" si="5"/>
        <v>0.87</v>
      </c>
      <c r="AS6" s="21" t="str">
        <f>IF(AS7="","",IF(AS7="-","【-】","【"&amp;SUBSTITUTE(TEXT(AS7,"#,##0.00"),"-","△")&amp;"】"))</f>
        <v>【1.30】</v>
      </c>
      <c r="AT6" s="22">
        <f>IF(AT7="",NA(),AT7)</f>
        <v>218.63</v>
      </c>
      <c r="AU6" s="22">
        <f t="shared" ref="AU6:BC6" si="6">IF(AU7="",NA(),AU7)</f>
        <v>201.02</v>
      </c>
      <c r="AV6" s="22">
        <f t="shared" si="6"/>
        <v>194.35</v>
      </c>
      <c r="AW6" s="22">
        <f t="shared" si="6"/>
        <v>163.68</v>
      </c>
      <c r="AX6" s="22">
        <f t="shared" si="6"/>
        <v>149.25</v>
      </c>
      <c r="AY6" s="22">
        <f t="shared" si="6"/>
        <v>355.5</v>
      </c>
      <c r="AZ6" s="22">
        <f t="shared" si="6"/>
        <v>349.83</v>
      </c>
      <c r="BA6" s="22">
        <f t="shared" si="6"/>
        <v>360.86</v>
      </c>
      <c r="BB6" s="22">
        <f t="shared" si="6"/>
        <v>350.79</v>
      </c>
      <c r="BC6" s="22">
        <f t="shared" si="6"/>
        <v>354.57</v>
      </c>
      <c r="BD6" s="21" t="str">
        <f>IF(BD7="","",IF(BD7="-","【-】","【"&amp;SUBSTITUTE(TEXT(BD7,"#,##0.00"),"-","△")&amp;"】"))</f>
        <v>【261.51】</v>
      </c>
      <c r="BE6" s="22">
        <f>IF(BE7="",NA(),BE7)</f>
        <v>276.64</v>
      </c>
      <c r="BF6" s="22">
        <f t="shared" ref="BF6:BN6" si="7">IF(BF7="",NA(),BF7)</f>
        <v>258.24</v>
      </c>
      <c r="BG6" s="22">
        <f t="shared" si="7"/>
        <v>240.22</v>
      </c>
      <c r="BH6" s="22">
        <f t="shared" si="7"/>
        <v>221.34</v>
      </c>
      <c r="BI6" s="22">
        <f t="shared" si="7"/>
        <v>205.6</v>
      </c>
      <c r="BJ6" s="22">
        <f t="shared" si="7"/>
        <v>312.58</v>
      </c>
      <c r="BK6" s="22">
        <f t="shared" si="7"/>
        <v>314.87</v>
      </c>
      <c r="BL6" s="22">
        <f t="shared" si="7"/>
        <v>309.27999999999997</v>
      </c>
      <c r="BM6" s="22">
        <f t="shared" si="7"/>
        <v>322.92</v>
      </c>
      <c r="BN6" s="22">
        <f t="shared" si="7"/>
        <v>303.45999999999998</v>
      </c>
      <c r="BO6" s="21" t="str">
        <f>IF(BO7="","",IF(BO7="-","【-】","【"&amp;SUBSTITUTE(TEXT(BO7,"#,##0.00"),"-","△")&amp;"】"))</f>
        <v>【265.16】</v>
      </c>
      <c r="BP6" s="22">
        <f>IF(BP7="",NA(),BP7)</f>
        <v>98.09</v>
      </c>
      <c r="BQ6" s="22">
        <f t="shared" ref="BQ6:BY6" si="8">IF(BQ7="",NA(),BQ7)</f>
        <v>96.59</v>
      </c>
      <c r="BR6" s="22">
        <f t="shared" si="8"/>
        <v>93.54</v>
      </c>
      <c r="BS6" s="22">
        <f t="shared" si="8"/>
        <v>94.32</v>
      </c>
      <c r="BT6" s="22">
        <f t="shared" si="8"/>
        <v>92.37</v>
      </c>
      <c r="BU6" s="22">
        <f t="shared" si="8"/>
        <v>104.57</v>
      </c>
      <c r="BV6" s="22">
        <f t="shared" si="8"/>
        <v>103.54</v>
      </c>
      <c r="BW6" s="22">
        <f t="shared" si="8"/>
        <v>103.32</v>
      </c>
      <c r="BX6" s="22">
        <f t="shared" si="8"/>
        <v>100.85</v>
      </c>
      <c r="BY6" s="22">
        <f t="shared" si="8"/>
        <v>103.79</v>
      </c>
      <c r="BZ6" s="21" t="str">
        <f>IF(BZ7="","",IF(BZ7="-","【-】","【"&amp;SUBSTITUTE(TEXT(BZ7,"#,##0.00"),"-","△")&amp;"】"))</f>
        <v>【102.35】</v>
      </c>
      <c r="CA6" s="22">
        <f>IF(CA7="",NA(),CA7)</f>
        <v>153.13</v>
      </c>
      <c r="CB6" s="22">
        <f t="shared" ref="CB6:CJ6" si="9">IF(CB7="",NA(),CB7)</f>
        <v>156.63</v>
      </c>
      <c r="CC6" s="22">
        <f t="shared" si="9"/>
        <v>161.91999999999999</v>
      </c>
      <c r="CD6" s="22">
        <f t="shared" si="9"/>
        <v>158.16</v>
      </c>
      <c r="CE6" s="22">
        <f t="shared" si="9"/>
        <v>162.16</v>
      </c>
      <c r="CF6" s="22">
        <f t="shared" si="9"/>
        <v>165.47</v>
      </c>
      <c r="CG6" s="22">
        <f t="shared" si="9"/>
        <v>167.46</v>
      </c>
      <c r="CH6" s="22">
        <f t="shared" si="9"/>
        <v>168.56</v>
      </c>
      <c r="CI6" s="22">
        <f t="shared" si="9"/>
        <v>167.1</v>
      </c>
      <c r="CJ6" s="22">
        <f t="shared" si="9"/>
        <v>167.86</v>
      </c>
      <c r="CK6" s="21" t="str">
        <f>IF(CK7="","",IF(CK7="-","【-】","【"&amp;SUBSTITUTE(TEXT(CK7,"#,##0.00"),"-","△")&amp;"】"))</f>
        <v>【167.74】</v>
      </c>
      <c r="CL6" s="22">
        <f>IF(CL7="",NA(),CL7)</f>
        <v>50.53</v>
      </c>
      <c r="CM6" s="22">
        <f t="shared" ref="CM6:CU6" si="10">IF(CM7="",NA(),CM7)</f>
        <v>50.12</v>
      </c>
      <c r="CN6" s="22">
        <f t="shared" si="10"/>
        <v>58.35</v>
      </c>
      <c r="CO6" s="22">
        <f t="shared" si="10"/>
        <v>57.61</v>
      </c>
      <c r="CP6" s="22">
        <f t="shared" si="10"/>
        <v>55.75</v>
      </c>
      <c r="CQ6" s="22">
        <f t="shared" si="10"/>
        <v>59.74</v>
      </c>
      <c r="CR6" s="22">
        <f t="shared" si="10"/>
        <v>59.46</v>
      </c>
      <c r="CS6" s="22">
        <f t="shared" si="10"/>
        <v>59.51</v>
      </c>
      <c r="CT6" s="22">
        <f t="shared" si="10"/>
        <v>59.91</v>
      </c>
      <c r="CU6" s="22">
        <f t="shared" si="10"/>
        <v>59.4</v>
      </c>
      <c r="CV6" s="21" t="str">
        <f>IF(CV7="","",IF(CV7="-","【-】","【"&amp;SUBSTITUTE(TEXT(CV7,"#,##0.00"),"-","△")&amp;"】"))</f>
        <v>【60.29】</v>
      </c>
      <c r="CW6" s="22">
        <f>IF(CW7="",NA(),CW7)</f>
        <v>77.23</v>
      </c>
      <c r="CX6" s="22">
        <f t="shared" ref="CX6:DF6" si="11">IF(CX7="",NA(),CX7)</f>
        <v>76.55</v>
      </c>
      <c r="CY6" s="22">
        <f t="shared" si="11"/>
        <v>77.959999999999994</v>
      </c>
      <c r="CZ6" s="22">
        <f t="shared" si="11"/>
        <v>77.81</v>
      </c>
      <c r="DA6" s="22">
        <f t="shared" si="11"/>
        <v>78.62</v>
      </c>
      <c r="DB6" s="22">
        <f t="shared" si="11"/>
        <v>87.28</v>
      </c>
      <c r="DC6" s="22">
        <f t="shared" si="11"/>
        <v>87.41</v>
      </c>
      <c r="DD6" s="22">
        <f t="shared" si="11"/>
        <v>87.08</v>
      </c>
      <c r="DE6" s="22">
        <f t="shared" si="11"/>
        <v>87.26</v>
      </c>
      <c r="DF6" s="22">
        <f t="shared" si="11"/>
        <v>87.57</v>
      </c>
      <c r="DG6" s="21" t="str">
        <f>IF(DG7="","",IF(DG7="-","【-】","【"&amp;SUBSTITUTE(TEXT(DG7,"#,##0.00"),"-","△")&amp;"】"))</f>
        <v>【90.12】</v>
      </c>
      <c r="DH6" s="22">
        <f>IF(DH7="",NA(),DH7)</f>
        <v>48.44</v>
      </c>
      <c r="DI6" s="22">
        <f t="shared" ref="DI6:DQ6" si="12">IF(DI7="",NA(),DI7)</f>
        <v>49.66</v>
      </c>
      <c r="DJ6" s="22">
        <f t="shared" si="12"/>
        <v>51.06</v>
      </c>
      <c r="DK6" s="22">
        <f t="shared" si="12"/>
        <v>52.38</v>
      </c>
      <c r="DL6" s="22">
        <f t="shared" si="12"/>
        <v>53.86</v>
      </c>
      <c r="DM6" s="22">
        <f t="shared" si="12"/>
        <v>46.94</v>
      </c>
      <c r="DN6" s="22">
        <f t="shared" si="12"/>
        <v>47.62</v>
      </c>
      <c r="DO6" s="22">
        <f t="shared" si="12"/>
        <v>48.55</v>
      </c>
      <c r="DP6" s="22">
        <f t="shared" si="12"/>
        <v>49.2</v>
      </c>
      <c r="DQ6" s="22">
        <f t="shared" si="12"/>
        <v>50.01</v>
      </c>
      <c r="DR6" s="21" t="str">
        <f>IF(DR7="","",IF(DR7="-","【-】","【"&amp;SUBSTITUTE(TEXT(DR7,"#,##0.00"),"-","△")&amp;"】"))</f>
        <v>【50.88】</v>
      </c>
      <c r="DS6" s="22">
        <f>IF(DS7="",NA(),DS7)</f>
        <v>29.34</v>
      </c>
      <c r="DT6" s="22">
        <f t="shared" ref="DT6:EB6" si="13">IF(DT7="",NA(),DT7)</f>
        <v>29.44</v>
      </c>
      <c r="DU6" s="22">
        <f t="shared" si="13"/>
        <v>30.48</v>
      </c>
      <c r="DV6" s="22">
        <f t="shared" si="13"/>
        <v>30.87</v>
      </c>
      <c r="DW6" s="22">
        <f t="shared" si="13"/>
        <v>31.28</v>
      </c>
      <c r="DX6" s="22">
        <f t="shared" si="13"/>
        <v>14.48</v>
      </c>
      <c r="DY6" s="22">
        <f t="shared" si="13"/>
        <v>16.27</v>
      </c>
      <c r="DZ6" s="22">
        <f t="shared" si="13"/>
        <v>17.11</v>
      </c>
      <c r="EA6" s="22">
        <f t="shared" si="13"/>
        <v>18.329999999999998</v>
      </c>
      <c r="EB6" s="22">
        <f t="shared" si="13"/>
        <v>20.27</v>
      </c>
      <c r="EC6" s="21" t="str">
        <f>IF(EC7="","",IF(EC7="-","【-】","【"&amp;SUBSTITUTE(TEXT(EC7,"#,##0.00"),"-","△")&amp;"】"))</f>
        <v>【22.30】</v>
      </c>
      <c r="ED6" s="22">
        <f>IF(ED7="",NA(),ED7)</f>
        <v>0.49</v>
      </c>
      <c r="EE6" s="22">
        <f t="shared" ref="EE6:EM6" si="14">IF(EE7="",NA(),EE7)</f>
        <v>0.36</v>
      </c>
      <c r="EF6" s="22">
        <f t="shared" si="14"/>
        <v>0.25</v>
      </c>
      <c r="EG6" s="22">
        <f t="shared" si="14"/>
        <v>0.21</v>
      </c>
      <c r="EH6" s="22">
        <f t="shared" si="14"/>
        <v>0.08</v>
      </c>
      <c r="EI6" s="22">
        <f t="shared" si="14"/>
        <v>0.75</v>
      </c>
      <c r="EJ6" s="22">
        <f t="shared" si="14"/>
        <v>0.63</v>
      </c>
      <c r="EK6" s="22">
        <f t="shared" si="14"/>
        <v>0.63</v>
      </c>
      <c r="EL6" s="22">
        <f t="shared" si="14"/>
        <v>0.6</v>
      </c>
      <c r="EM6" s="22">
        <f t="shared" si="14"/>
        <v>0.56000000000000005</v>
      </c>
      <c r="EN6" s="21" t="str">
        <f>IF(EN7="","",IF(EN7="-","【-】","【"&amp;SUBSTITUTE(TEXT(EN7,"#,##0.00"),"-","△")&amp;"】"))</f>
        <v>【0.66】</v>
      </c>
    </row>
    <row r="7" spans="1:144" s="23" customFormat="1" x14ac:dyDescent="0.2">
      <c r="A7" s="15"/>
      <c r="B7" s="24">
        <v>2021</v>
      </c>
      <c r="C7" s="24">
        <v>102083</v>
      </c>
      <c r="D7" s="24">
        <v>46</v>
      </c>
      <c r="E7" s="24">
        <v>1</v>
      </c>
      <c r="F7" s="24">
        <v>0</v>
      </c>
      <c r="G7" s="24">
        <v>1</v>
      </c>
      <c r="H7" s="24" t="s">
        <v>92</v>
      </c>
      <c r="I7" s="24" t="s">
        <v>93</v>
      </c>
      <c r="J7" s="24" t="s">
        <v>94</v>
      </c>
      <c r="K7" s="24" t="s">
        <v>95</v>
      </c>
      <c r="L7" s="24" t="s">
        <v>96</v>
      </c>
      <c r="M7" s="24" t="s">
        <v>97</v>
      </c>
      <c r="N7" s="25" t="s">
        <v>98</v>
      </c>
      <c r="O7" s="25">
        <v>81.78</v>
      </c>
      <c r="P7" s="25">
        <v>98.88</v>
      </c>
      <c r="Q7" s="25">
        <v>2475</v>
      </c>
      <c r="R7" s="25">
        <v>74856</v>
      </c>
      <c r="S7" s="25">
        <v>240.27</v>
      </c>
      <c r="T7" s="25">
        <v>311.55</v>
      </c>
      <c r="U7" s="25">
        <v>73617</v>
      </c>
      <c r="V7" s="25">
        <v>136.33000000000001</v>
      </c>
      <c r="W7" s="25">
        <v>539.99</v>
      </c>
      <c r="X7" s="25">
        <v>103.14</v>
      </c>
      <c r="Y7" s="25">
        <v>101.47</v>
      </c>
      <c r="Z7" s="25">
        <v>98.63</v>
      </c>
      <c r="AA7" s="25">
        <v>99.31</v>
      </c>
      <c r="AB7" s="25">
        <v>98.5</v>
      </c>
      <c r="AC7" s="25">
        <v>112.15</v>
      </c>
      <c r="AD7" s="25">
        <v>111.44</v>
      </c>
      <c r="AE7" s="25">
        <v>111.17</v>
      </c>
      <c r="AF7" s="25">
        <v>110.91</v>
      </c>
      <c r="AG7" s="25">
        <v>111.49</v>
      </c>
      <c r="AH7" s="25">
        <v>111.39</v>
      </c>
      <c r="AI7" s="25">
        <v>0</v>
      </c>
      <c r="AJ7" s="25">
        <v>0</v>
      </c>
      <c r="AK7" s="25">
        <v>1.01</v>
      </c>
      <c r="AL7" s="25">
        <v>1.1399999999999999</v>
      </c>
      <c r="AM7" s="25">
        <v>0.75</v>
      </c>
      <c r="AN7" s="25">
        <v>1</v>
      </c>
      <c r="AO7" s="25">
        <v>1.03</v>
      </c>
      <c r="AP7" s="25">
        <v>0.78</v>
      </c>
      <c r="AQ7" s="25">
        <v>0.92</v>
      </c>
      <c r="AR7" s="25">
        <v>0.87</v>
      </c>
      <c r="AS7" s="25">
        <v>1.3</v>
      </c>
      <c r="AT7" s="25">
        <v>218.63</v>
      </c>
      <c r="AU7" s="25">
        <v>201.02</v>
      </c>
      <c r="AV7" s="25">
        <v>194.35</v>
      </c>
      <c r="AW7" s="25">
        <v>163.68</v>
      </c>
      <c r="AX7" s="25">
        <v>149.25</v>
      </c>
      <c r="AY7" s="25">
        <v>355.5</v>
      </c>
      <c r="AZ7" s="25">
        <v>349.83</v>
      </c>
      <c r="BA7" s="25">
        <v>360.86</v>
      </c>
      <c r="BB7" s="25">
        <v>350.79</v>
      </c>
      <c r="BC7" s="25">
        <v>354.57</v>
      </c>
      <c r="BD7" s="25">
        <v>261.51</v>
      </c>
      <c r="BE7" s="25">
        <v>276.64</v>
      </c>
      <c r="BF7" s="25">
        <v>258.24</v>
      </c>
      <c r="BG7" s="25">
        <v>240.22</v>
      </c>
      <c r="BH7" s="25">
        <v>221.34</v>
      </c>
      <c r="BI7" s="25">
        <v>205.6</v>
      </c>
      <c r="BJ7" s="25">
        <v>312.58</v>
      </c>
      <c r="BK7" s="25">
        <v>314.87</v>
      </c>
      <c r="BL7" s="25">
        <v>309.27999999999997</v>
      </c>
      <c r="BM7" s="25">
        <v>322.92</v>
      </c>
      <c r="BN7" s="25">
        <v>303.45999999999998</v>
      </c>
      <c r="BO7" s="25">
        <v>265.16000000000003</v>
      </c>
      <c r="BP7" s="25">
        <v>98.09</v>
      </c>
      <c r="BQ7" s="25">
        <v>96.59</v>
      </c>
      <c r="BR7" s="25">
        <v>93.54</v>
      </c>
      <c r="BS7" s="25">
        <v>94.32</v>
      </c>
      <c r="BT7" s="25">
        <v>92.37</v>
      </c>
      <c r="BU7" s="25">
        <v>104.57</v>
      </c>
      <c r="BV7" s="25">
        <v>103.54</v>
      </c>
      <c r="BW7" s="25">
        <v>103.32</v>
      </c>
      <c r="BX7" s="25">
        <v>100.85</v>
      </c>
      <c r="BY7" s="25">
        <v>103.79</v>
      </c>
      <c r="BZ7" s="25">
        <v>102.35</v>
      </c>
      <c r="CA7" s="25">
        <v>153.13</v>
      </c>
      <c r="CB7" s="25">
        <v>156.63</v>
      </c>
      <c r="CC7" s="25">
        <v>161.91999999999999</v>
      </c>
      <c r="CD7" s="25">
        <v>158.16</v>
      </c>
      <c r="CE7" s="25">
        <v>162.16</v>
      </c>
      <c r="CF7" s="25">
        <v>165.47</v>
      </c>
      <c r="CG7" s="25">
        <v>167.46</v>
      </c>
      <c r="CH7" s="25">
        <v>168.56</v>
      </c>
      <c r="CI7" s="25">
        <v>167.1</v>
      </c>
      <c r="CJ7" s="25">
        <v>167.86</v>
      </c>
      <c r="CK7" s="25">
        <v>167.74</v>
      </c>
      <c r="CL7" s="25">
        <v>50.53</v>
      </c>
      <c r="CM7" s="25">
        <v>50.12</v>
      </c>
      <c r="CN7" s="25">
        <v>58.35</v>
      </c>
      <c r="CO7" s="25">
        <v>57.61</v>
      </c>
      <c r="CP7" s="25">
        <v>55.75</v>
      </c>
      <c r="CQ7" s="25">
        <v>59.74</v>
      </c>
      <c r="CR7" s="25">
        <v>59.46</v>
      </c>
      <c r="CS7" s="25">
        <v>59.51</v>
      </c>
      <c r="CT7" s="25">
        <v>59.91</v>
      </c>
      <c r="CU7" s="25">
        <v>59.4</v>
      </c>
      <c r="CV7" s="25">
        <v>60.29</v>
      </c>
      <c r="CW7" s="25">
        <v>77.23</v>
      </c>
      <c r="CX7" s="25">
        <v>76.55</v>
      </c>
      <c r="CY7" s="25">
        <v>77.959999999999994</v>
      </c>
      <c r="CZ7" s="25">
        <v>77.81</v>
      </c>
      <c r="DA7" s="25">
        <v>78.62</v>
      </c>
      <c r="DB7" s="25">
        <v>87.28</v>
      </c>
      <c r="DC7" s="25">
        <v>87.41</v>
      </c>
      <c r="DD7" s="25">
        <v>87.08</v>
      </c>
      <c r="DE7" s="25">
        <v>87.26</v>
      </c>
      <c r="DF7" s="25">
        <v>87.57</v>
      </c>
      <c r="DG7" s="25">
        <v>90.12</v>
      </c>
      <c r="DH7" s="25">
        <v>48.44</v>
      </c>
      <c r="DI7" s="25">
        <v>49.66</v>
      </c>
      <c r="DJ7" s="25">
        <v>51.06</v>
      </c>
      <c r="DK7" s="25">
        <v>52.38</v>
      </c>
      <c r="DL7" s="25">
        <v>53.86</v>
      </c>
      <c r="DM7" s="25">
        <v>46.94</v>
      </c>
      <c r="DN7" s="25">
        <v>47.62</v>
      </c>
      <c r="DO7" s="25">
        <v>48.55</v>
      </c>
      <c r="DP7" s="25">
        <v>49.2</v>
      </c>
      <c r="DQ7" s="25">
        <v>50.01</v>
      </c>
      <c r="DR7" s="25">
        <v>50.88</v>
      </c>
      <c r="DS7" s="25">
        <v>29.34</v>
      </c>
      <c r="DT7" s="25">
        <v>29.44</v>
      </c>
      <c r="DU7" s="25">
        <v>30.48</v>
      </c>
      <c r="DV7" s="25">
        <v>30.87</v>
      </c>
      <c r="DW7" s="25">
        <v>31.28</v>
      </c>
      <c r="DX7" s="25">
        <v>14.48</v>
      </c>
      <c r="DY7" s="25">
        <v>16.27</v>
      </c>
      <c r="DZ7" s="25">
        <v>17.11</v>
      </c>
      <c r="EA7" s="25">
        <v>18.329999999999998</v>
      </c>
      <c r="EB7" s="25">
        <v>20.27</v>
      </c>
      <c r="EC7" s="25">
        <v>22.3</v>
      </c>
      <c r="ED7" s="25">
        <v>0.49</v>
      </c>
      <c r="EE7" s="25">
        <v>0.36</v>
      </c>
      <c r="EF7" s="25">
        <v>0.25</v>
      </c>
      <c r="EG7" s="25">
        <v>0.21</v>
      </c>
      <c r="EH7" s="25">
        <v>0.08</v>
      </c>
      <c r="EI7" s="25">
        <v>0.75</v>
      </c>
      <c r="EJ7" s="25">
        <v>0.63</v>
      </c>
      <c r="EK7" s="25">
        <v>0.63</v>
      </c>
      <c r="EL7" s="25">
        <v>0.6</v>
      </c>
      <c r="EM7" s="25">
        <v>0.56000000000000005</v>
      </c>
      <c r="EN7" s="25">
        <v>0.66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99</v>
      </c>
      <c r="C9" s="28" t="s">
        <v>100</v>
      </c>
      <c r="D9" s="28" t="s">
        <v>101</v>
      </c>
      <c r="E9" s="28" t="s">
        <v>102</v>
      </c>
      <c r="F9" s="28" t="s">
        <v>103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104</v>
      </c>
    </row>
    <row r="12" spans="1:144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105</v>
      </c>
    </row>
    <row r="13" spans="1:144" x14ac:dyDescent="0.2">
      <c r="B13" t="s">
        <v>106</v>
      </c>
      <c r="C13" t="s">
        <v>106</v>
      </c>
      <c r="D13" t="s">
        <v>107</v>
      </c>
      <c r="E13" t="s">
        <v>107</v>
      </c>
      <c r="F13" t="s">
        <v>107</v>
      </c>
      <c r="G13" t="s">
        <v>108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2023-01-11T05:10:55Z</cp:lastPrinted>
  <dcterms:created xsi:type="dcterms:W3CDTF">2022-12-01T00:55:16Z</dcterms:created>
  <dcterms:modified xsi:type="dcterms:W3CDTF">2023-02-03T03:01:25Z</dcterms:modified>
  <cp:category/>
</cp:coreProperties>
</file>