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9 藤岡市\"/>
    </mc:Choice>
  </mc:AlternateContent>
  <xr:revisionPtr revIDLastSave="0" documentId="13_ncr:1_{F26F7982-A640-4547-8F2C-93667B8AC3D7}" xr6:coauthVersionLast="36" xr6:coauthVersionMax="40" xr10:uidLastSave="{00000000-0000-0000-0000-000000000000}"/>
  <workbookProtection workbookAlgorithmName="SHA-512" workbookHashValue="vsVYBoww/uQnK003/6EmZC0SUEopoF2+37PmcHEuB//kVB7P1TdY4ara9rlgf/Uu/jYUaVStzfVHzKYdRuhJtw==" workbookSaltValue="QVBdqcjtwC5ZUknm+1GpwQ=="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F85" i="4"/>
  <c r="BB10" i="4"/>
  <c r="AT10" i="4"/>
  <c r="AL10" i="4"/>
  <c r="I10" i="4"/>
  <c r="B10" i="4"/>
  <c r="BB8" i="4"/>
  <c r="AT8" i="4"/>
  <c r="AD8" i="4"/>
  <c r="P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<sst xmlns="http://schemas.openxmlformats.org/spreadsheetml/2006/main" count="228" uniqueCount="115">
  <si>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</si>
  <si>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</si>
  <si>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</si>
  <si>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</si>
  <si>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</si>
  <si>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</si>
  <si>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</si>
  <si>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</si>
  <si>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</si>
  <si>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</si>
  <si>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</si>
  <si>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</si>
  <si>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</si>
  <si>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</si>
  <si>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</si>
  <si>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</si>
  <si>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</si>
  <si>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</si>
  <si>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</si>
  <si>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</si>
  <si>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</si>
  <si>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</si>
  <si>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</si>
  <si>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</si>
  <si>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</si>
  <si>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</si>
  <si>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</si>
  <si>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</si>
  <si>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</si>
  <si>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</si>
  <si>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</si>
  <si>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</si>
  <si>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</si>
  <si>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</si>
  <si>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</si>
  <si>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</si>
  <si>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</si>
  <si>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</si>
  <si>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</si>
  <si>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</si>
  <si>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</si>
  <si>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</si>
  <si>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</si>
  <si>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</si>
  <si>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</si>
  <si>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</si>
  <si>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</si>
  <si>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</si>
  <si>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</si>
  <si>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</si>
  <si>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</si>
  <si>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</si>
  <si>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</si>
  <si>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</si>
  <si>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</si>
  <si>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</si>
  <si>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</si>
  <si>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</si>
  <si>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</si>
  <si>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</si>
  <si>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</si>
  <si>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</si>
  <si>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</si>
  <si>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</si>
  <si>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</si>
  <si>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</si>
  <si>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</si>
  <si>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</si>
  <si>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</si>
  <si>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</si>
  <si>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</si>
  <si>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</si>
  <si>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</si>
  <si>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</si>
  <si>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</si>
  <si>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</si>
  <si>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</si>
  <si>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</si>
  <si>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</si>
  <si>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</si>
  <si>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</si>
  <si>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</si>
  <si>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</si>
  <si>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</si>
  <si>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</si>
  <si>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</si>
  <si>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</si>
  <si>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</si>
  <si>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</si>
  <si>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</si>
  <si>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</si>
  <si>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</si>
  <si>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</si>
  <si>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</si>
  <si>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</si>
  <si>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</si>
  <si>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</si>
  <si>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</si>
  <si>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</si>
  <si>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</si>
  <si>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</si>
  <si>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</si>
  <si>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</si>
  <si>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</si>
  <si>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</si>
  <si>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</si>
  <si>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</si>
  <si>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</si>
  <si>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</si>
  <si>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</si>
  <si>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</si>
  <si>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</si>
  <si>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主に取水、浄水設備の更新の遅れにより、有形固定資産減価償却率は年々増加傾向にあるが、藤岡市新水道ビジョンに掲げた更新を計画的に行い数値の改善を図っていく。
②管路経年化率
　老朽管の更新を計画的に行ってきたことから管路経年化率は類似団体の平均値と比較すると良好な値である。
③管路更新率
　これまでに石綿管などの老朽管の更新を計画的に行ってきたことにより、類似団体の平均値と比較して低い値である。</t>
    <rPh sb="14" eb="15">
      <t>オモ</t>
    </rPh>
    <rPh sb="56" eb="59">
      <t>フジオカシ</t>
    </rPh>
    <rPh sb="59" eb="60">
      <t>シン</t>
    </rPh>
    <rPh sb="60" eb="62">
      <t>スイドウ</t>
    </rPh>
    <rPh sb="67" eb="68">
      <t>カカ</t>
    </rPh>
    <rPh sb="70" eb="72">
      <t>コウシン</t>
    </rPh>
    <rPh sb="73" eb="76">
      <t>ケイカクテキ</t>
    </rPh>
    <rPh sb="77" eb="78">
      <t>オコナ</t>
    </rPh>
    <rPh sb="79" eb="81">
      <t>スウチ</t>
    </rPh>
    <rPh sb="82" eb="84">
      <t>カイゼン</t>
    </rPh>
    <rPh sb="85" eb="86">
      <t>ハカ</t>
    </rPh>
    <phoneticPr fontId="4"/>
  </si>
  <si>
    <t>　収支が継続して黒字であり、債務に対する一定の支払い能力も備えていることから、事業の経営状況は健全で安定していると考えられる。
　今後、収益の大半を占める料金収入は減少していく一方で、老朽化施設への投資が控えており、将来にわたり健全な経営を継続していくためには、平成30年度に策定した経営戦略をベースに、更なる経費の削減を図っていく必要がある。また物価・エネルギー価格高騰による経費の増加が懸念されるため、今後の厳しい経営状況が見込まれるところであり、より一層の経費削減等の企業努力が必要とされる。</t>
    <rPh sb="65" eb="67">
      <t>コンゴ</t>
    </rPh>
    <rPh sb="68" eb="70">
      <t>シュウエキ</t>
    </rPh>
    <rPh sb="71" eb="73">
      <t>タイハン</t>
    </rPh>
    <rPh sb="74" eb="75">
      <t>シ</t>
    </rPh>
    <rPh sb="77" eb="79">
      <t>リョウキン</t>
    </rPh>
    <rPh sb="79" eb="81">
      <t>シュウニュウ</t>
    </rPh>
    <rPh sb="82" eb="84">
      <t>ゲンショウ</t>
    </rPh>
    <rPh sb="88" eb="90">
      <t>イッポウ</t>
    </rPh>
    <rPh sb="92" eb="95">
      <t>ロウキュウカ</t>
    </rPh>
    <rPh sb="95" eb="97">
      <t>シセツ</t>
    </rPh>
    <rPh sb="99" eb="101">
      <t>トウシ</t>
    </rPh>
    <rPh sb="102" eb="103">
      <t>ヒカ</t>
    </rPh>
    <rPh sb="108" eb="110">
      <t>ショウライ</t>
    </rPh>
    <rPh sb="114" eb="116">
      <t>ケンゼン</t>
    </rPh>
    <rPh sb="117" eb="119">
      <t>ケイエイ</t>
    </rPh>
    <rPh sb="120" eb="122">
      <t>ケイゾク</t>
    </rPh>
    <rPh sb="138" eb="140">
      <t>サクテイ</t>
    </rPh>
    <rPh sb="152" eb="153">
      <t>サラ</t>
    </rPh>
    <rPh sb="189" eb="191">
      <t>ケイヒ</t>
    </rPh>
    <rPh sb="192" eb="194">
      <t>ゾウカ</t>
    </rPh>
    <rPh sb="195" eb="197">
      <t>ケネン</t>
    </rPh>
    <rPh sb="203" eb="205">
      <t>コンゴ</t>
    </rPh>
    <rPh sb="206" eb="207">
      <t>キビ</t>
    </rPh>
    <rPh sb="209" eb="211">
      <t>ケイエイ</t>
    </rPh>
    <rPh sb="211" eb="213">
      <t>ジョウキョウ</t>
    </rPh>
    <rPh sb="214" eb="216">
      <t>ミコ</t>
    </rPh>
    <rPh sb="228" eb="230">
      <t>イッソウ</t>
    </rPh>
    <rPh sb="231" eb="233">
      <t>ケイヒ</t>
    </rPh>
    <rPh sb="233" eb="235">
      <t>サクゲン</t>
    </rPh>
    <rPh sb="235" eb="236">
      <t>トウ</t>
    </rPh>
    <rPh sb="237" eb="239">
      <t>キギョウ</t>
    </rPh>
    <rPh sb="239" eb="241">
      <t>ドリョク</t>
    </rPh>
    <rPh sb="242" eb="244">
      <t>ヒツヨウ</t>
    </rPh>
    <phoneticPr fontId="4"/>
  </si>
  <si>
    <t>①経常収支比率
　常に100％を上回っており収支は健全である。また類似団体の平均値と比較しても良好な値である。
②累積欠損金比率
　欠損金は発生していない。
③流動比率
　常に100％を上回っており、短期の債務に対して支払い能力を備えている。
④企業債残高対給水収益比率
　前年度比1.59ポイント低下したが、類似団体の平均値と比較して高い数値となっているため、計画的な投資により低減に努めていく必要がある。
⑤料金回収率
　常に100％を上回っており、類似団体の平均値と比較しても良好な値である。
⑥給水原価
　類似団体の平均を下回っており、効率の良い経営に努めている。
⑦施設利用率
　類似団体の平均値を下回ったが、おおむね横ばいで推移している。
⑧有収率
　前年度比2.06ポイント増加したが、類似団体の平均値を下回っており、今後も漏水対策等に努めていく必要がある。</t>
    <rPh sb="170" eb="172">
      <t>スウチ</t>
    </rPh>
    <rPh sb="181" eb="184">
      <t>ケイカクテキ</t>
    </rPh>
    <rPh sb="185" eb="187">
      <t>トウシ</t>
    </rPh>
    <rPh sb="190" eb="192">
      <t>テイゲン</t>
    </rPh>
    <rPh sb="193" eb="194">
      <t>ツト</t>
    </rPh>
    <rPh sb="198" eb="200">
      <t>ヒツヨウ</t>
    </rPh>
    <rPh sb="265" eb="267">
      <t>シタマワ</t>
    </rPh>
    <rPh sb="272" eb="274">
      <t>コウリツ</t>
    </rPh>
    <rPh sb="275" eb="276">
      <t>ヨ</t>
    </rPh>
    <rPh sb="277" eb="279">
      <t>ケイエイ</t>
    </rPh>
    <rPh sb="280" eb="281">
      <t>ツト</t>
    </rPh>
    <rPh sb="304" eb="306">
      <t>シタマワ</t>
    </rPh>
    <rPh sb="344" eb="346">
      <t>ゾウカ</t>
    </rPh>
    <rPh sb="366" eb="368">
      <t>コンゴ</t>
    </rPh>
    <rPh sb="369" eb="371">
      <t>ロウスイ</t>
    </rPh>
    <rPh sb="371" eb="373">
      <t>タイサク</t>
    </rPh>
    <rPh sb="373" eb="374">
      <t>トウ</t>
    </rPh>
    <rPh sb="375" eb="376">
      <t>ツト</t>
    </rPh>
    <rPh sb="380" eb="3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</si>
</sst>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0.54</c:v>
                </c:pt>
                <c:pt idx="2">
                  <c:v>0.52</c:v>
                </c:pt>
                <c:pt idx="3">
                  <c:v>0.43</c:v>
                </c:pt>
                <c:pt idx="4">
                  <c:v>0.25</c:v>
                </c:pt>
              </c:numCache>
            </c:numRef>
          </c:val>
          <c:extLst>
            <c:ext xmlns:c16="http://schemas.microsoft.com/office/drawing/2014/chart" uri="{C3380CC4-5D6E-409C-BE32-E72D297353CC}">
              <c16:uniqueId val="{00000000-56FC-4D09-9C79-D78C2E0080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56FC-4D09-9C79-D78C2E0080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60.74</c:v>
                </c:pt>
                <c:pt idx="1">
                  <c:v>60.82</c:v>
                </c:pt>
                <c:pt idx="2">
                  <c:v>60.37</c:v>
                </c:pt>
                <c:pt idx="3">
                  <c:v>60.98</c:v>
                </c:pt>
                <c:pt idx="4">
                  <c:v>59.26</c:v>
                </c:pt>
              </c:numCache>
            </c:numRef>
          </c:val>
          <c:extLst>
            <c:ext xmlns:c16="http://schemas.microsoft.com/office/drawing/2014/chart" uri="{C3380CC4-5D6E-409C-BE32-E72D297353CC}">
              <c16:uniqueId val="{00000000-9BA2-41DD-89FF-0CB5200F32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BA2-41DD-89FF-0CB5200F32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85.81</c:v>
                </c:pt>
                <c:pt idx="1">
                  <c:v>85</c:v>
                </c:pt>
                <c:pt idx="2">
                  <c:v>83.74</c:v>
                </c:pt>
                <c:pt idx="3">
                  <c:v>83.72</c:v>
                </c:pt>
                <c:pt idx="4">
                  <c:v>85.78</c:v>
                </c:pt>
              </c:numCache>
            </c:numRef>
          </c:val>
          <c:extLst>
            <c:ext xmlns:c16="http://schemas.microsoft.com/office/drawing/2014/chart" uri="{C3380CC4-5D6E-409C-BE32-E72D297353CC}">
              <c16:uniqueId val="{00000000-BA42-479E-B7F2-0A5BF12E5A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A42-479E-B7F2-0A5BF12E5A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121.87</c:v>
                </c:pt>
                <c:pt idx="1">
                  <c:v>124.72</c:v>
                </c:pt>
                <c:pt idx="2">
                  <c:v>122.02</c:v>
                </c:pt>
                <c:pt idx="3">
                  <c:v>121.68</c:v>
                </c:pt>
                <c:pt idx="4">
                  <c:v>119.31</c:v>
                </c:pt>
              </c:numCache>
            </c:numRef>
          </c:val>
          <c:extLst>
            <c:ext xmlns:c16="http://schemas.microsoft.com/office/drawing/2014/chart" uri="{C3380CC4-5D6E-409C-BE32-E72D297353CC}">
              <c16:uniqueId val="{00000000-F3B2-4829-A578-4564E6E3F1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3B2-4829-A578-4564E6E3F1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48.2</c:v>
                </c:pt>
                <c:pt idx="1">
                  <c:v>49.61</c:v>
                </c:pt>
                <c:pt idx="2">
                  <c:v>50.85</c:v>
                </c:pt>
                <c:pt idx="3">
                  <c:v>52.4</c:v>
                </c:pt>
                <c:pt idx="4">
                  <c:v>52.03</c:v>
                </c:pt>
              </c:numCache>
            </c:numRef>
          </c:val>
          <c:extLst>
            <c:ext xmlns:c16="http://schemas.microsoft.com/office/drawing/2014/chart" uri="{C3380CC4-5D6E-409C-BE32-E72D297353CC}">
              <c16:uniqueId val="{00000000-486A-4C87-BDEB-BD5F3F53EB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486A-4C87-BDEB-BD5F3F53EB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0.64</c:v>
                </c:pt>
                <c:pt idx="1">
                  <c:v>0.62</c:v>
                </c:pt>
                <c:pt idx="2">
                  <c:v>2.4900000000000002</c:v>
                </c:pt>
                <c:pt idx="3">
                  <c:v>3.57</c:v>
                </c:pt>
                <c:pt idx="4">
                  <c:v>3.56</c:v>
                </c:pt>
              </c:numCache>
            </c:numRef>
          </c:val>
          <c:extLst>
            <c:ext xmlns:c16="http://schemas.microsoft.com/office/drawing/2014/chart" uri="{C3380CC4-5D6E-409C-BE32-E72D297353CC}">
              <c16:uniqueId val="{00000000-F16B-4D5F-B379-9546229ADD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16B-4D5F-B379-9546229ADD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F1-4CE0-AF4C-92491E95CF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C6F1-4CE0-AF4C-92491E95CF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390.79</c:v>
                </c:pt>
                <c:pt idx="1">
                  <c:v>416.45</c:v>
                </c:pt>
                <c:pt idx="2">
                  <c:v>416.46</c:v>
                </c:pt>
                <c:pt idx="3">
                  <c:v>405.36</c:v>
                </c:pt>
                <c:pt idx="4">
                  <c:v>364.84</c:v>
                </c:pt>
              </c:numCache>
            </c:numRef>
          </c:val>
          <c:extLst>
            <c:ext xmlns:c16="http://schemas.microsoft.com/office/drawing/2014/chart" uri="{C3380CC4-5D6E-409C-BE32-E72D297353CC}">
              <c16:uniqueId val="{00000000-0CB1-48D3-946C-D31DDF15C5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0CB1-48D3-946C-D31DDF15C5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480.62</c:v>
                </c:pt>
                <c:pt idx="1">
                  <c:v>468.33</c:v>
                </c:pt>
                <c:pt idx="2">
                  <c:v>449.29</c:v>
                </c:pt>
                <c:pt idx="3">
                  <c:v>417.07</c:v>
                </c:pt>
                <c:pt idx="4">
                  <c:v>415.48</c:v>
                </c:pt>
              </c:numCache>
            </c:numRef>
          </c:val>
          <c:extLst>
            <c:ext xmlns:c16="http://schemas.microsoft.com/office/drawing/2014/chart" uri="{C3380CC4-5D6E-409C-BE32-E72D297353CC}">
              <c16:uniqueId val="{00000000-F6A0-4319-83FD-E222B13707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6A0-4319-83FD-E222B13707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116.63</c:v>
                </c:pt>
                <c:pt idx="1">
                  <c:v>121.31</c:v>
                </c:pt>
                <c:pt idx="2">
                  <c:v>117.96</c:v>
                </c:pt>
                <c:pt idx="3">
                  <c:v>118.84</c:v>
                </c:pt>
                <c:pt idx="4">
                  <c:v>116.77</c:v>
                </c:pt>
              </c:numCache>
            </c:numRef>
          </c:val>
          <c:extLst>
            <c:ext xmlns:c16="http://schemas.microsoft.com/office/drawing/2014/chart" uri="{C3380CC4-5D6E-409C-BE32-E72D297353CC}">
              <c16:uniqueId val="{00000000-F874-47DB-987B-589D9D1922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874-47DB-987B-589D9D1922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136.83000000000001</c:v>
                </c:pt>
                <c:pt idx="1">
                  <c:v>131.44</c:v>
                </c:pt>
                <c:pt idx="2">
                  <c:v>135.33000000000001</c:v>
                </c:pt>
                <c:pt idx="3">
                  <c:v>134.12</c:v>
                </c:pt>
                <c:pt idx="4">
                  <c:v>136.79</c:v>
                </c:pt>
              </c:numCache>
            </c:numRef>
          </c:val>
          <c:extLst>
            <c:ext xmlns:c16="http://schemas.microsoft.com/office/drawing/2014/chart" uri="{C3380CC4-5D6E-409C-BE32-E72D297353CC}">
              <c16:uniqueId val="{00000000-3A35-41FC-8284-5593F13223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3A35-41FC-8284-5593F13223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藤岡市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63564</v>
      </c>
      <c r="AM8" s="45"/>
      <c r="AN8" s="45"/>
      <c r="AO8" s="45"/>
      <c r="AP8" s="45"/>
      <c r="AQ8" s="45"/>
      <c r="AR8" s="45"/>
      <c r="AS8" s="45"/>
      <c r="AT8" s="46">
        <f>データ!$S$6</f>
        <v>180.29</v>
      </c>
      <c r="AU8" s="47"/>
      <c r="AV8" s="47"/>
      <c r="AW8" s="47"/>
      <c r="AX8" s="47"/>
      <c r="AY8" s="47"/>
      <c r="AZ8" s="47"/>
      <c r="BA8" s="47"/>
      <c r="BB8" s="48">
        <f>データ!$T$6</f>
        <v>352.57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69.790000000000006</v>
      </c>
      <c r="J10" s="47"/>
      <c r="K10" s="47"/>
      <c r="L10" s="47"/>
      <c r="M10" s="47"/>
      <c r="N10" s="47"/>
      <c r="O10" s="81"/>
      <c r="P10" s="48">
        <f>データ!$P$6</f>
        <v>97.62</v>
      </c>
      <c r="Q10" s="48"/>
      <c r="R10" s="48"/>
      <c r="S10" s="48"/>
      <c r="T10" s="48"/>
      <c r="U10" s="48"/>
      <c r="V10" s="48"/>
      <c r="W10" s="45">
        <f>データ!$Q$6</f>
        <v>2840</v>
      </c>
      <c r="X10" s="45"/>
      <c r="Y10" s="45"/>
      <c r="Z10" s="45"/>
      <c r="AA10" s="45"/>
      <c r="AB10" s="45"/>
      <c r="AC10" s="45"/>
      <c r="AD10" s="2"/>
      <c r="AE10" s="2"/>
      <c r="AF10" s="2"/>
      <c r="AG10" s="2"/>
      <c r="AH10" s="2"/>
      <c r="AI10" s="2"/>
      <c r="AJ10" s="2"/>
      <c r="AK10" s="2"/>
      <c r="AL10" s="45">
        <f>データ!$U$6</f>
        <v>61783</v>
      </c>
      <c r="AM10" s="45"/>
      <c r="AN10" s="45"/>
      <c r="AO10" s="45"/>
      <c r="AP10" s="45"/>
      <c r="AQ10" s="45"/>
      <c r="AR10" s="45"/>
      <c r="AS10" s="45"/>
      <c r="AT10" s="46">
        <f>データ!$V$6</f>
        <v>83.9</v>
      </c>
      <c r="AU10" s="47"/>
      <c r="AV10" s="47"/>
      <c r="AW10" s="47"/>
      <c r="AX10" s="47"/>
      <c r="AY10" s="47"/>
      <c r="AZ10" s="47"/>
      <c r="BA10" s="47"/>
      <c r="BB10" s="48">
        <f>データ!$W$6</f>
        <v>736.39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R1DwvPeAbemPnzzwkyQXTZBxZLUTVw7afRAKpB8mw2au7zRnzhyRhLHRdHl++WwJbvylIBgCbUePCP3MCeeVQ==" saltValue="WBqdVoRy2ATgGngAn6lP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102091</v>
      </c>
      <c r="D6" s="20">
        <f t="shared" si="3"/>
        <v>46</v>
      </c>
      <c r="E6" s="20">
        <f t="shared" si="3"/>
        <v>1</v>
      </c>
      <c r="F6" s="20">
        <f t="shared" si="3"/>
        <v>0</v>
      </c>
      <c r="G6" s="20">
        <f t="shared" si="3"/>
        <v>1</v>
      </c>
      <c r="H6" s="20" t="str">
        <f t="shared" si="3"/>
        <v>群馬県　藤岡市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69.790000000000006</v>
      </c>
      <c r="P6" s="21">
        <f t="shared" si="3"/>
        <v>97.62</v>
      </c>
      <c r="Q6" s="21">
        <f t="shared" si="3"/>
        <v>2840</v>
      </c>
      <c r="R6" s="21">
        <f t="shared" si="3"/>
        <v>63564</v>
      </c>
      <c r="S6" s="21">
        <f t="shared" si="3"/>
        <v>180.29</v>
      </c>
      <c r="T6" s="21">
        <f t="shared" si="3"/>
        <v>352.57</v>
      </c>
      <c r="U6" s="21">
        <f t="shared" si="3"/>
        <v>61783</v>
      </c>
      <c r="V6" s="21">
        <f t="shared" si="3"/>
        <v>83.9</v>
      </c>
      <c r="W6" s="21">
        <f t="shared" si="3"/>
        <v>736.39</v>
      </c>
      <c r="X6" s="22">
        <f>IF(X7="",NA(),X7)</f>
        <v>121.87</v>
      </c>
      <c r="Y6" s="22">
        <f t="shared" ref="Y6:AG6" si="4">IF(Y7="",NA(),Y7)</f>
        <v>124.72</v>
      </c>
      <c r="Z6" s="22">
        <f t="shared" si="4"/>
        <v>122.02</v>
      </c>
      <c r="AA6" s="22">
        <f t="shared" si="4"/>
        <v>121.68</v>
      </c>
      <c r="AB6" s="22">
        <f t="shared" si="4"/>
        <v>119.31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390.79</v>
      </c>
      <c r="AU6" s="22">
        <f t="shared" ref="AU6:BC6" si="6">IF(AU7="",NA(),AU7)</f>
        <v>416.45</v>
      </c>
      <c r="AV6" s="22">
        <f t="shared" si="6"/>
        <v>416.46</v>
      </c>
      <c r="AW6" s="22">
        <f t="shared" si="6"/>
        <v>405.36</v>
      </c>
      <c r="AX6" s="22">
        <f t="shared" si="6"/>
        <v>364.84</v>
      </c>
      <c r="AY6" s="22">
        <f t="shared" si="6"/>
        <v>355.5</v>
      </c>
      <c r="AZ6" s="22">
        <f t="shared" si="6"/>
        <v>349.83</v>
      </c>
      <c r="BA6" s="22">
        <f t="shared" si="6"/>
        <v>360.86</v>
      </c>
      <c r="BB6" s="22">
        <f t="shared" si="6"/>
        <v>350.79</v>
      </c>
      <c r="BC6" s="22">
        <f t="shared" si="6"/>
        <v>354.57</v>
      </c>
      <c r="BD6" s="21" t="str">
        <f>IF(BD7="","",IF(BD7="-","【-】","【"&amp;SUBSTITUTE(TEXT(BD7,"#,##0.00"),"-","△")&amp;"】"))</f>
        <v>【261.51】</v>
      </c>
      <c r="BE6" s="22">
        <f>IF(BE7="",NA(),BE7)</f>
        <v>480.62</v>
      </c>
      <c r="BF6" s="22">
        <f t="shared" ref="BF6:BN6" si="7">IF(BF7="",NA(),BF7)</f>
        <v>468.33</v>
      </c>
      <c r="BG6" s="22">
        <f t="shared" si="7"/>
        <v>449.29</v>
      </c>
      <c r="BH6" s="22">
        <f t="shared" si="7"/>
        <v>417.07</v>
      </c>
      <c r="BI6" s="22">
        <f t="shared" si="7"/>
        <v>415.48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116.63</v>
      </c>
      <c r="BQ6" s="22">
        <f t="shared" ref="BQ6:BY6" si="8">IF(BQ7="",NA(),BQ7)</f>
        <v>121.31</v>
      </c>
      <c r="BR6" s="22">
        <f t="shared" si="8"/>
        <v>117.96</v>
      </c>
      <c r="BS6" s="22">
        <f t="shared" si="8"/>
        <v>118.84</v>
      </c>
      <c r="BT6" s="22">
        <f t="shared" si="8"/>
        <v>116.77</v>
      </c>
      <c r="BU6" s="22">
        <f t="shared" si="8"/>
        <v>104.57</v>
      </c>
      <c r="BV6" s="22">
        <f t="shared" si="8"/>
        <v>103.54</v>
      </c>
      <c r="BW6" s="22">
        <f t="shared" si="8"/>
        <v>103.32</v>
      </c>
      <c r="BX6" s="22">
        <f t="shared" si="8"/>
        <v>100.85</v>
      </c>
      <c r="BY6" s="22">
        <f t="shared" si="8"/>
        <v>103.79</v>
      </c>
      <c r="BZ6" s="21" t="str">
        <f>IF(BZ7="","",IF(BZ7="-","【-】","【"&amp;SUBSTITUTE(TEXT(BZ7,"#,##0.00"),"-","△")&amp;"】"))</f>
        <v>【102.35】</v>
      </c>
      <c r="CA6" s="22">
        <f>IF(CA7="",NA(),CA7)</f>
        <v>136.83000000000001</v>
      </c>
      <c r="CB6" s="22">
        <f t="shared" ref="CB6:CJ6" si="9">IF(CB7="",NA(),CB7)</f>
        <v>131.44</v>
      </c>
      <c r="CC6" s="22">
        <f t="shared" si="9"/>
        <v>135.33000000000001</v>
      </c>
      <c r="CD6" s="22">
        <f t="shared" si="9"/>
        <v>134.12</v>
      </c>
      <c r="CE6" s="22">
        <f t="shared" si="9"/>
        <v>136.79</v>
      </c>
      <c r="CF6" s="22">
        <f t="shared" si="9"/>
        <v>165.47</v>
      </c>
      <c r="CG6" s="22">
        <f t="shared" si="9"/>
        <v>167.46</v>
      </c>
      <c r="CH6" s="22">
        <f t="shared" si="9"/>
        <v>168.56</v>
      </c>
      <c r="CI6" s="22">
        <f t="shared" si="9"/>
        <v>167.1</v>
      </c>
      <c r="CJ6" s="22">
        <f t="shared" si="9"/>
        <v>167.86</v>
      </c>
      <c r="CK6" s="21" t="str">
        <f>IF(CK7="","",IF(CK7="-","【-】","【"&amp;SUBSTITUTE(TEXT(CK7,"#,##0.00"),"-","△")&amp;"】"))</f>
        <v>【167.74】</v>
      </c>
      <c r="CL6" s="22">
        <f>IF(CL7="",NA(),CL7)</f>
        <v>60.74</v>
      </c>
      <c r="CM6" s="22">
        <f t="shared" ref="CM6:CU6" si="10">IF(CM7="",NA(),CM7)</f>
        <v>60.82</v>
      </c>
      <c r="CN6" s="22">
        <f t="shared" si="10"/>
        <v>60.37</v>
      </c>
      <c r="CO6" s="22">
        <f t="shared" si="10"/>
        <v>60.98</v>
      </c>
      <c r="CP6" s="22">
        <f t="shared" si="10"/>
        <v>59.26</v>
      </c>
      <c r="CQ6" s="22">
        <f t="shared" si="10"/>
        <v>59.74</v>
      </c>
      <c r="CR6" s="22">
        <f t="shared" si="10"/>
        <v>59.46</v>
      </c>
      <c r="CS6" s="22">
        <f t="shared" si="10"/>
        <v>59.51</v>
      </c>
      <c r="CT6" s="22">
        <f t="shared" si="10"/>
        <v>59.91</v>
      </c>
      <c r="CU6" s="22">
        <f t="shared" si="10"/>
        <v>59.4</v>
      </c>
      <c r="CV6" s="21" t="str">
        <f>IF(CV7="","",IF(CV7="-","【-】","【"&amp;SUBSTITUTE(TEXT(CV7,"#,##0.00"),"-","△")&amp;"】"))</f>
        <v>【60.29】</v>
      </c>
      <c r="CW6" s="22">
        <f>IF(CW7="",NA(),CW7)</f>
        <v>85.81</v>
      </c>
      <c r="CX6" s="22">
        <f t="shared" ref="CX6:DF6" si="11">IF(CX7="",NA(),CX7)</f>
        <v>85</v>
      </c>
      <c r="CY6" s="22">
        <f t="shared" si="11"/>
        <v>83.74</v>
      </c>
      <c r="CZ6" s="22">
        <f t="shared" si="11"/>
        <v>83.72</v>
      </c>
      <c r="DA6" s="22">
        <f t="shared" si="11"/>
        <v>85.78</v>
      </c>
      <c r="DB6" s="22">
        <f t="shared" si="11"/>
        <v>87.28</v>
      </c>
      <c r="DC6" s="22">
        <f t="shared" si="11"/>
        <v>87.41</v>
      </c>
      <c r="DD6" s="22">
        <f t="shared" si="11"/>
        <v>87.08</v>
      </c>
      <c r="DE6" s="22">
        <f t="shared" si="11"/>
        <v>87.26</v>
      </c>
      <c r="DF6" s="22">
        <f t="shared" si="11"/>
        <v>87.57</v>
      </c>
      <c r="DG6" s="21" t="str">
        <f>IF(DG7="","",IF(DG7="-","【-】","【"&amp;SUBSTITUTE(TEXT(DG7,"#,##0.00"),"-","△")&amp;"】"))</f>
        <v>【90.12】</v>
      </c>
      <c r="DH6" s="22">
        <f>IF(DH7="",NA(),DH7)</f>
        <v>48.2</v>
      </c>
      <c r="DI6" s="22">
        <f t="shared" ref="DI6:DQ6" si="12">IF(DI7="",NA(),DI7)</f>
        <v>49.61</v>
      </c>
      <c r="DJ6" s="22">
        <f t="shared" si="12"/>
        <v>50.85</v>
      </c>
      <c r="DK6" s="22">
        <f t="shared" si="12"/>
        <v>52.4</v>
      </c>
      <c r="DL6" s="22">
        <f t="shared" si="12"/>
        <v>52.03</v>
      </c>
      <c r="DM6" s="22">
        <f t="shared" si="12"/>
        <v>46.94</v>
      </c>
      <c r="DN6" s="22">
        <f t="shared" si="12"/>
        <v>47.62</v>
      </c>
      <c r="DO6" s="22">
        <f t="shared" si="12"/>
        <v>48.55</v>
      </c>
      <c r="DP6" s="22">
        <f t="shared" si="12"/>
        <v>49.2</v>
      </c>
      <c r="DQ6" s="22">
        <f t="shared" si="12"/>
        <v>50.01</v>
      </c>
      <c r="DR6" s="21" t="str">
        <f>IF(DR7="","",IF(DR7="-","【-】","【"&amp;SUBSTITUTE(TEXT(DR7,"#,##0.00"),"-","△")&amp;"】"))</f>
        <v>【50.88】</v>
      </c>
      <c r="DS6" s="22">
        <f>IF(DS7="",NA(),DS7)</f>
        <v>0.64</v>
      </c>
      <c r="DT6" s="22">
        <f t="shared" ref="DT6:EB6" si="13">IF(DT7="",NA(),DT7)</f>
        <v>0.62</v>
      </c>
      <c r="DU6" s="22">
        <f t="shared" si="13"/>
        <v>2.4900000000000002</v>
      </c>
      <c r="DV6" s="22">
        <f t="shared" si="13"/>
        <v>3.57</v>
      </c>
      <c r="DW6" s="22">
        <f t="shared" si="13"/>
        <v>3.56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0.37</v>
      </c>
      <c r="EE6" s="22">
        <f t="shared" ref="EE6:EM6" si="14">IF(EE7="",NA(),EE7)</f>
        <v>0.54</v>
      </c>
      <c r="EF6" s="22">
        <f t="shared" si="14"/>
        <v>0.52</v>
      </c>
      <c r="EG6" s="22">
        <f t="shared" si="14"/>
        <v>0.43</v>
      </c>
      <c r="EH6" s="22">
        <f t="shared" si="14"/>
        <v>0.25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102091</v>
      </c>
      <c r="D7" s="24">
        <v>46</v>
      </c>
      <c r="E7" s="24">
        <v>1</v>
      </c>
      <c r="F7" s="24">
        <v>0</v>
      </c>
      <c r="G7" s="24">
        <v>1</v>
      </c>
      <c r="H7" s="24" t="s">
        <v>93</v>
      </c>
      <c r="I7" s="24" t="s">
        <v>94</v>
      </c>
      <c r="J7" s="24" t="s">
        <v>95</v>
      </c>
      <c r="K7" s="24" t="s">
        <v>96</v>
      </c>
      <c r="L7" s="24" t="s">
        <v>97</v>
      </c>
      <c r="M7" s="24" t="s">
        <v>98</v>
      </c>
      <c r="N7" s="25" t="s">
        <v>99</v>
      </c>
      <c r="O7" s="25">
        <v>69.790000000000006</v>
      </c>
      <c r="P7" s="25">
        <v>97.62</v>
      </c>
      <c r="Q7" s="25">
        <v>2840</v>
      </c>
      <c r="R7" s="25">
        <v>63564</v>
      </c>
      <c r="S7" s="25">
        <v>180.29</v>
      </c>
      <c r="T7" s="25">
        <v>352.57</v>
      </c>
      <c r="U7" s="25">
        <v>61783</v>
      </c>
      <c r="V7" s="25">
        <v>83.9</v>
      </c>
      <c r="W7" s="25">
        <v>736.39</v>
      </c>
      <c r="X7" s="25">
        <v>121.87</v>
      </c>
      <c r="Y7" s="25">
        <v>124.72</v>
      </c>
      <c r="Z7" s="25">
        <v>122.02</v>
      </c>
      <c r="AA7" s="25">
        <v>121.68</v>
      </c>
      <c r="AB7" s="25">
        <v>119.31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390.79</v>
      </c>
      <c r="AU7" s="25">
        <v>416.45</v>
      </c>
      <c r="AV7" s="25">
        <v>416.46</v>
      </c>
      <c r="AW7" s="25">
        <v>405.36</v>
      </c>
      <c r="AX7" s="25">
        <v>364.84</v>
      </c>
      <c r="AY7" s="25">
        <v>355.5</v>
      </c>
      <c r="AZ7" s="25">
        <v>349.83</v>
      </c>
      <c r="BA7" s="25">
        <v>360.86</v>
      </c>
      <c r="BB7" s="25">
        <v>350.79</v>
      </c>
      <c r="BC7" s="25">
        <v>354.57</v>
      </c>
      <c r="BD7" s="25">
        <v>261.51</v>
      </c>
      <c r="BE7" s="25">
        <v>480.62</v>
      </c>
      <c r="BF7" s="25">
        <v>468.33</v>
      </c>
      <c r="BG7" s="25">
        <v>449.29</v>
      </c>
      <c r="BH7" s="25">
        <v>417.07</v>
      </c>
      <c r="BI7" s="25">
        <v>415.48</v>
      </c>
      <c r="BJ7" s="25">
        <v>312.58</v>
      </c>
      <c r="BK7" s="25">
        <v>314.87</v>
      </c>
      <c r="BL7" s="25">
        <v>309.27999999999997</v>
      </c>
      <c r="BM7" s="25">
        <v>322.92</v>
      </c>
      <c r="BN7" s="25">
        <v>303.45999999999998</v>
      </c>
      <c r="BO7" s="25">
        <v>265.16000000000003</v>
      </c>
      <c r="BP7" s="25">
        <v>116.63</v>
      </c>
      <c r="BQ7" s="25">
        <v>121.31</v>
      </c>
      <c r="BR7" s="25">
        <v>117.96</v>
      </c>
      <c r="BS7" s="25">
        <v>118.84</v>
      </c>
      <c r="BT7" s="25">
        <v>116.77</v>
      </c>
      <c r="BU7" s="25">
        <v>104.57</v>
      </c>
      <c r="BV7" s="25">
        <v>103.54</v>
      </c>
      <c r="BW7" s="25">
        <v>103.32</v>
      </c>
      <c r="BX7" s="25">
        <v>100.85</v>
      </c>
      <c r="BY7" s="25">
        <v>103.79</v>
      </c>
      <c r="BZ7" s="25">
        <v>102.35</v>
      </c>
      <c r="CA7" s="25">
        <v>136.83000000000001</v>
      </c>
      <c r="CB7" s="25">
        <v>131.44</v>
      </c>
      <c r="CC7" s="25">
        <v>135.33000000000001</v>
      </c>
      <c r="CD7" s="25">
        <v>134.12</v>
      </c>
      <c r="CE7" s="25">
        <v>136.79</v>
      </c>
      <c r="CF7" s="25">
        <v>165.47</v>
      </c>
      <c r="CG7" s="25">
        <v>167.46</v>
      </c>
      <c r="CH7" s="25">
        <v>168.56</v>
      </c>
      <c r="CI7" s="25">
        <v>167.1</v>
      </c>
      <c r="CJ7" s="25">
        <v>167.86</v>
      </c>
      <c r="CK7" s="25">
        <v>167.74</v>
      </c>
      <c r="CL7" s="25">
        <v>60.74</v>
      </c>
      <c r="CM7" s="25">
        <v>60.82</v>
      </c>
      <c r="CN7" s="25">
        <v>60.37</v>
      </c>
      <c r="CO7" s="25">
        <v>60.98</v>
      </c>
      <c r="CP7" s="25">
        <v>59.26</v>
      </c>
      <c r="CQ7" s="25">
        <v>59.74</v>
      </c>
      <c r="CR7" s="25">
        <v>59.46</v>
      </c>
      <c r="CS7" s="25">
        <v>59.51</v>
      </c>
      <c r="CT7" s="25">
        <v>59.91</v>
      </c>
      <c r="CU7" s="25">
        <v>59.4</v>
      </c>
      <c r="CV7" s="25">
        <v>60.29</v>
      </c>
      <c r="CW7" s="25">
        <v>85.81</v>
      </c>
      <c r="CX7" s="25">
        <v>85</v>
      </c>
      <c r="CY7" s="25">
        <v>83.74</v>
      </c>
      <c r="CZ7" s="25">
        <v>83.72</v>
      </c>
      <c r="DA7" s="25">
        <v>85.78</v>
      </c>
      <c r="DB7" s="25">
        <v>87.28</v>
      </c>
      <c r="DC7" s="25">
        <v>87.41</v>
      </c>
      <c r="DD7" s="25">
        <v>87.08</v>
      </c>
      <c r="DE7" s="25">
        <v>87.26</v>
      </c>
      <c r="DF7" s="25">
        <v>87.57</v>
      </c>
      <c r="DG7" s="25">
        <v>90.12</v>
      </c>
      <c r="DH7" s="25">
        <v>48.2</v>
      </c>
      <c r="DI7" s="25">
        <v>49.61</v>
      </c>
      <c r="DJ7" s="25">
        <v>50.85</v>
      </c>
      <c r="DK7" s="25">
        <v>52.4</v>
      </c>
      <c r="DL7" s="25">
        <v>52.03</v>
      </c>
      <c r="DM7" s="25">
        <v>46.94</v>
      </c>
      <c r="DN7" s="25">
        <v>47.62</v>
      </c>
      <c r="DO7" s="25">
        <v>48.55</v>
      </c>
      <c r="DP7" s="25">
        <v>49.2</v>
      </c>
      <c r="DQ7" s="25">
        <v>50.01</v>
      </c>
      <c r="DR7" s="25">
        <v>50.88</v>
      </c>
      <c r="DS7" s="25">
        <v>0.64</v>
      </c>
      <c r="DT7" s="25">
        <v>0.62</v>
      </c>
      <c r="DU7" s="25">
        <v>2.4900000000000002</v>
      </c>
      <c r="DV7" s="25">
        <v>3.57</v>
      </c>
      <c r="DW7" s="25">
        <v>3.56</v>
      </c>
      <c r="DX7" s="25">
        <v>14.48</v>
      </c>
      <c r="DY7" s="25">
        <v>16.27</v>
      </c>
      <c r="DZ7" s="25">
        <v>17.11</v>
      </c>
      <c r="EA7" s="25">
        <v>18.329999999999998</v>
      </c>
      <c r="EB7" s="25">
        <v>20.27</v>
      </c>
      <c r="EC7" s="25">
        <v>22.3</v>
      </c>
      <c r="ED7" s="25">
        <v>0.37</v>
      </c>
      <c r="EE7" s="25">
        <v>0.54</v>
      </c>
      <c r="EF7" s="25">
        <v>0.52</v>
      </c>
      <c r="EG7" s="25">
        <v>0.43</v>
      </c>
      <c r="EH7" s="25">
        <v>0.25</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2023-01-17T04:06:18Z</cp:lastPrinted>
  <dcterms:created xsi:type="dcterms:W3CDTF">2022-12-01T00:55:17Z</dcterms:created>
  <dcterms:modified xsi:type="dcterms:W3CDTF">2023-02-03T03:49:45Z</dcterms:modified>
  <cp:category/>
</cp:coreProperties>
</file>