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4（R3決算）\04 各団体回答\○10 富岡市\"/>
    </mc:Choice>
  </mc:AlternateContent>
  <xr:revisionPtr revIDLastSave="0" documentId="13_ncr:1_{4AB3F067-0B4D-47DD-B35B-A3336EC33C8C}" xr6:coauthVersionLast="36" xr6:coauthVersionMax="36" xr10:uidLastSave="{00000000-0000-0000-0000-000000000000}"/>
  <workbookProtection workbookAlgorithmName="SHA-512" workbookHashValue="DwSJWg5XCWSbpRC3w+OAYMyOfl965FEJb8PYUFnwIkM4bnyyF+nf5vNmjVrUIuDp3TxTIinANu2LZJ1tjjKG+w==" workbookSaltValue="HuZPPuxcILD+XpkYlhDUcA==" workbookSpinCount="100000" lockStructure="1"/>
  <bookViews>
    <workbookView xWindow="0" yWindow="0" windowWidth="15360" windowHeight="76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H85" i="4"/>
  <c r="G85" i="4"/>
  <c r="F85" i="4"/>
  <c r="BB10" i="4"/>
  <c r="AT10" i="4"/>
  <c r="AL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<sst xmlns="http://schemas.openxmlformats.org/spreadsheetml/2006/main" count="228" uniqueCount="114">
  <si>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</si>
  <si>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</si>
  <si>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</si>
  <si>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</si>
  <si>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</si>
  <si>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</si>
  <si>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</si>
  <si>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</si>
  <si>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</si>
  <si>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</si>
  <si>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</si>
  <si>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</si>
  <si>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</si>
  <si>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</si>
  <si>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</si>
  <si>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</si>
  <si>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</si>
  <si>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</si>
  <si>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</si>
  <si>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</si>
  <si>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</si>
  <si>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</si>
  <si>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</si>
  <si>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</si>
  <si>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</si>
  <si>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</si>
  <si>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</si>
  <si>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</si>
  <si>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</si>
  <si>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</si>
  <si>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</si>
  <si>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</si>
  <si>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</si>
  <si>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</si>
  <si>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</si>
  <si>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</si>
  <si>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</si>
  <si>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</si>
  <si>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</si>
  <si>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</si>
  <si>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</si>
  <si>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</si>
  <si>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</si>
  <si>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</si>
  <si>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</si>
  <si>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</si>
  <si>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</si>
  <si>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</si>
  <si>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</si>
  <si>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</si>
  <si>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</si>
  <si>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</si>
  <si>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</si>
  <si>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</si>
  <si>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</si>
  <si>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</si>
  <si>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</si>
  <si>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</si>
  <si>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</si>
  <si>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</si>
  <si>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</si>
  <si>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</si>
  <si>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</si>
  <si>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</si>
  <si>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</si>
  <si>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</si>
  <si>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</si>
  <si>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</si>
  <si>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</si>
  <si>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</si>
  <si>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</si>
  <si>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</si>
  <si>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</si>
  <si>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</si>
  <si>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</si>
  <si>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</si>
  <si>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</si>
  <si>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</si>
  <si>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</si>
  <si>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</si>
  <si>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</si>
  <si>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</si>
  <si>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</si>
  <si>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</si>
  <si>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</si>
  <si>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</si>
  <si>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</si>
  <si>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</si>
  <si>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</si>
  <si>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</si>
  <si>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</si>
  <si>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</si>
  <si>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</si>
  <si>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富岡市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</si>
  <si>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</si>
  <si>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</si>
  <si>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</si>
  <si>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</si>
  <si>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</si>
  <si>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</si>
  <si>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</si>
  <si>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</si>
  <si>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</si>
  <si>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</si>
  <si>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</si>
  <si>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</si>
  <si>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</si>
  <si>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</si>
  <si>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</si>
  <si>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</si>
  <si>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</si>
  <si>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経営の健全性は概ね良好であり、収益性などは確保されていますが、施設の効率性の向上に取り組む必要があると考えます。　　　　　　　　　　　　　　　　　　　　　　　　　　　　　　　　　　　　　　　　　　　　　　　　　　　　今後、収入の多くを占める水道料金収入は、人口減少社会の到来や節水意識、機器の節水性能向上などの影響で減収することが予想されます。　　　　　　　　　　　　　　　　　　　　　　　　　　　　　　　　　　　　　　よって、中長期的な水道事業経営戦略に基づき財源の確保や、適正な規模での効果的な管路、施設整備や耐震化、漏水防止につながる更新事業を行うとともに、効率的な事業運営につとめ、健全経営を維持していきたい。</t>
    <rPh sb="45" eb="47">
      <t>ヒツヨウ</t>
    </rPh>
    <rPh sb="143" eb="145">
      <t>キキ</t>
    </rPh>
    <rPh sb="146" eb="148">
      <t>セッスイ</t>
    </rPh>
    <rPh sb="148" eb="150">
      <t>セイノウ</t>
    </rPh>
    <rPh sb="219" eb="221">
      <t>スイドウ</t>
    </rPh>
    <rPh sb="221" eb="223">
      <t>ジギョウ</t>
    </rPh>
    <rPh sb="223" eb="227">
      <t>ケイエイセンリャク</t>
    </rPh>
    <rPh sb="228" eb="229">
      <t>モト</t>
    </rPh>
    <rPh sb="295" eb="297">
      <t>ケンゼン</t>
    </rPh>
    <rPh sb="297" eb="299">
      <t>ケイエイ</t>
    </rPh>
    <rPh sb="300" eb="302">
      <t>イジ</t>
    </rPh>
    <phoneticPr fontId="4"/>
  </si>
  <si>
    <t>①「有形固定資産減価償却率」は、全国平均値、類似団体平均値を下回っていますが、資産の老朽化は進んでいると考えます。
②「管路経年化率」は、増加傾向にあり、管路の経年化が進んでいると考えます。(※)
③「管路更新率」は、計画的に管路の更新を実施していますが、工事との関連で増減があると考えます。必要性が高い管路や水道事業基本計画（水道事業ビジョン）に基づき、管路更新率向上を目指したいと考えます。
○昭和40～50年代の事業拡張時に布設した管路の耐用年数の経過により、経年管が増加傾向にあり、計画的な更新が必要な時期を迎えています。
水道事業基本計画（水道事業ビジョン）に基づき、効率的な管路更新が重要であると考えます。
（※注記）H29年度は、法定耐用年数を超えた管路延長の集計誤りにより、管路経年化率に誤りがあります。
（正しい値）H29年度：11.16</t>
    <rPh sb="146" eb="149">
      <t>ヒツヨウセイ</t>
    </rPh>
    <rPh sb="150" eb="151">
      <t>タカ</t>
    </rPh>
    <rPh sb="152" eb="154">
      <t>カンロ</t>
    </rPh>
    <rPh sb="155" eb="157">
      <t>スイドウ</t>
    </rPh>
    <rPh sb="157" eb="159">
      <t>ジギョウ</t>
    </rPh>
    <rPh sb="159" eb="161">
      <t>キホン</t>
    </rPh>
    <rPh sb="161" eb="163">
      <t>ケイカク</t>
    </rPh>
    <rPh sb="164" eb="166">
      <t>スイドウ</t>
    </rPh>
    <rPh sb="166" eb="168">
      <t>ジギョウ</t>
    </rPh>
    <rPh sb="174" eb="175">
      <t>モト</t>
    </rPh>
    <rPh sb="178" eb="180">
      <t>カンロ</t>
    </rPh>
    <rPh sb="180" eb="182">
      <t>コウシン</t>
    </rPh>
    <rPh sb="182" eb="183">
      <t>リツ</t>
    </rPh>
    <rPh sb="183" eb="185">
      <t>コウジョウ</t>
    </rPh>
    <rPh sb="186" eb="188">
      <t>メザ</t>
    </rPh>
    <rPh sb="266" eb="268">
      <t>スイドウ</t>
    </rPh>
    <rPh sb="268" eb="270">
      <t>ジギョウ</t>
    </rPh>
    <rPh sb="270" eb="272">
      <t>キホン</t>
    </rPh>
    <rPh sb="272" eb="274">
      <t>ケイカク</t>
    </rPh>
    <rPh sb="275" eb="277">
      <t>スイドウ</t>
    </rPh>
    <rPh sb="277" eb="279">
      <t>ジギョウ</t>
    </rPh>
    <rPh sb="285" eb="286">
      <t>モト</t>
    </rPh>
    <phoneticPr fontId="4"/>
  </si>
  <si>
    <t>①「経常収支比率」は、前年度比微減ですが、100％を上回っており、収支は健全な水準であるといえます。
②「累積欠損金比率」は、累積欠損金がないため0％となっています。
③「流動比率」は、100％を大幅に上回り、短期的な債務に対する支払能力は良好であるといえます。
④「企業債残高対給水収益比率」は、類似団体平均値より低い比率であります。また、企業債の返済により残高が減少しているため、減少傾向にあります。
⑤「料金回収率」は前年度比で微減しましたが、100％を上回っており、給水に係る費用は、給水収益で賄えているといえます。
⑥「給水原価」は、全国平均値、類似団体平均値を大幅に下回り、低い水準にあるといえます。
⑦「施設利用率」は、給水量減少等に伴い全国平均値、類似団体平均値を下回っています。
⑧「有収率」は、前年比では微増しており、引き続き管路更新率向上とあわせ有収率向上を目指します。
〇経常収支比率が100％を上回っており、収益性は良好であるとともに、経営に必要な経費は給水収益で賄えており、健全経営といえます。一方、今後の企業債の発行については、水道事業経営戦略に基づき、検証する必要があると考えます。また、施設利用率を上げるべく適正な施設規模等について、最大稼働率、負荷率等と併せて、検証する必要があると考えます。</t>
    <rPh sb="3" eb="4">
      <t>ジョウ</t>
    </rPh>
    <rPh sb="4" eb="6">
      <t>シュウシ</t>
    </rPh>
    <rPh sb="16" eb="17">
      <t>ゲン</t>
    </rPh>
    <rPh sb="33" eb="35">
      <t>シュウシ</t>
    </rPh>
    <rPh sb="36" eb="38">
      <t>ケンゼン</t>
    </rPh>
    <rPh sb="39" eb="41">
      <t>スイジュン</t>
    </rPh>
    <rPh sb="322" eb="323">
      <t>トウ</t>
    </rPh>
    <rPh sb="357" eb="360">
      <t>ゼンネンヒ</t>
    </rPh>
    <rPh sb="362" eb="364">
      <t>ビゾウ</t>
    </rPh>
    <rPh sb="369" eb="370">
      <t>ヒ</t>
    </rPh>
    <rPh sb="371" eb="372">
      <t>ツヅ</t>
    </rPh>
    <rPh sb="373" eb="375">
      <t>カンロ</t>
    </rPh>
    <rPh sb="375" eb="377">
      <t>コウシン</t>
    </rPh>
    <rPh sb="377" eb="378">
      <t>リツ</t>
    </rPh>
    <rPh sb="378" eb="380">
      <t>コウジョウ</t>
    </rPh>
    <rPh sb="384" eb="387">
      <t>ユウシュウリツ</t>
    </rPh>
    <rPh sb="387" eb="389">
      <t>コウジョウ</t>
    </rPh>
    <rPh sb="390" eb="392">
      <t>メザ</t>
    </rPh>
    <rPh sb="479" eb="481">
      <t>スイドウ</t>
    </rPh>
    <rPh sb="481" eb="483">
      <t>ジギョウ</t>
    </rPh>
    <rPh sb="483" eb="485">
      <t>ケイエイ</t>
    </rPh>
    <rPh sb="485" eb="487">
      <t>センリャク</t>
    </rPh>
    <rPh sb="516" eb="517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</si>
</sst>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0.38</c:v>
                </c:pt>
                <c:pt idx="1">
                  <c:v>0.52</c:v>
                </c:pt>
                <c:pt idx="2">
                  <c:v>0.56999999999999995</c:v>
                </c:pt>
                <c:pt idx="3">
                  <c:v>0.56000000000000005</c:v>
                </c:pt>
                <c:pt idx="4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8-4E02-BB9F-7FD351A94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0.51</c:v>
                </c:pt>
                <c:pt idx="1">
                  <c:v>0.57999999999999996</c:v>
                </c:pt>
                <c:pt idx="2">
                  <c:v>0.54</c:v>
                </c:pt>
                <c:pt idx="3">
                  <c:v>0.56999999999999995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8-4E02-BB9F-7FD351A94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126.35</c:v>
                </c:pt>
                <c:pt idx="1">
                  <c:v>122.55</c:v>
                </c:pt>
                <c:pt idx="2">
                  <c:v>123.94</c:v>
                </c:pt>
                <c:pt idx="3">
                  <c:v>126.85</c:v>
                </c:pt>
                <c:pt idx="4">
                  <c:v>125.77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4-4751-8059-3125B184E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110.68</c:v>
                </c:pt>
                <c:pt idx="1">
                  <c:v>110.66</c:v>
                </c:pt>
                <c:pt idx="2">
                  <c:v>109.01</c:v>
                </c:pt>
                <c:pt idx="3">
                  <c:v>108.83</c:v>
                </c:pt>
                <c:pt idx="4">
                  <c:v>109.23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4-4751-8059-3125B184E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42.87</c:v>
                </c:pt>
                <c:pt idx="1">
                  <c:v>44.49</c:v>
                </c:pt>
                <c:pt idx="2">
                  <c:v>45.66</c:v>
                </c:pt>
                <c:pt idx="3">
                  <c:v>46.96</c:v>
                </c:pt>
                <c:pt idx="4">
                  <c:v>48.33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E-4B1D-A6BB-46DE12D02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47.28</c:v>
                </c:pt>
                <c:pt idx="1">
                  <c:v>47.66</c:v>
                </c:pt>
                <c:pt idx="2">
                  <c:v>48.17</c:v>
                </c:pt>
                <c:pt idx="3">
                  <c:v>48.83</c:v>
                </c:pt>
                <c:pt idx="4">
                  <c:v>49.96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E-4B1D-A6BB-46DE12D02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1.76</c:v>
                </c:pt>
                <c:pt idx="1">
                  <c:v>11.68</c:v>
                </c:pt>
                <c:pt idx="2">
                  <c:v>11.91</c:v>
                </c:pt>
                <c:pt idx="3">
                  <c:v>12.29</c:v>
                </c:pt>
                <c:pt idx="4">
                  <c:v>12.58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2-4B53-854B-BDDD3925F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12.19</c:v>
                </c:pt>
                <c:pt idx="1">
                  <c:v>15.1</c:v>
                </c:pt>
                <c:pt idx="2">
                  <c:v>17.12</c:v>
                </c:pt>
                <c:pt idx="3">
                  <c:v>18.18</c:v>
                </c:pt>
                <c:pt idx="4">
                  <c:v>19.32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2-4B53-854B-BDDD3925F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D-46F6-AC24-117EF0E52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3.56</c:v>
                </c:pt>
                <c:pt idx="1">
                  <c:v>2.74</c:v>
                </c:pt>
                <c:pt idx="2">
                  <c:v>3.7</c:v>
                </c:pt>
                <c:pt idx="3">
                  <c:v>4.34</c:v>
                </c:pt>
                <c:pt idx="4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D-46F6-AC24-117EF0E52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245.69</c:v>
                </c:pt>
                <c:pt idx="1">
                  <c:v>229.49</c:v>
                </c:pt>
                <c:pt idx="2">
                  <c:v>285.98</c:v>
                </c:pt>
                <c:pt idx="3">
                  <c:v>301.56</c:v>
                </c:pt>
                <c:pt idx="4">
                  <c:v>370.48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0-4A5B-B0BB-3C59A1AC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357.34</c:v>
                </c:pt>
                <c:pt idx="1">
                  <c:v>366.03</c:v>
                </c:pt>
                <c:pt idx="2">
                  <c:v>365.18</c:v>
                </c:pt>
                <c:pt idx="3">
                  <c:v>327.77</c:v>
                </c:pt>
                <c:pt idx="4">
                  <c:v>338.02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0-4A5B-B0BB-3C59A1AC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334.33</c:v>
                </c:pt>
                <c:pt idx="1">
                  <c:v>308.45</c:v>
                </c:pt>
                <c:pt idx="2">
                  <c:v>292.14999999999998</c:v>
                </c:pt>
                <c:pt idx="3">
                  <c:v>268.5</c:v>
                </c:pt>
                <c:pt idx="4">
                  <c:v>242.99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8-4BFA-A2A7-867C1C4E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373.69</c:v>
                </c:pt>
                <c:pt idx="1">
                  <c:v>370.12</c:v>
                </c:pt>
                <c:pt idx="2">
                  <c:v>371.65</c:v>
                </c:pt>
                <c:pt idx="3">
                  <c:v>397.1</c:v>
                </c:pt>
                <c:pt idx="4">
                  <c:v>379.91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8-4BFA-A2A7-867C1C4E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121.46</c:v>
                </c:pt>
                <c:pt idx="1">
                  <c:v>122.27</c:v>
                </c:pt>
                <c:pt idx="2">
                  <c:v>122.39</c:v>
                </c:pt>
                <c:pt idx="3">
                  <c:v>125.58</c:v>
                </c:pt>
                <c:pt idx="4">
                  <c:v>124.01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1-4B89-984F-ADD698336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99.87</c:v>
                </c:pt>
                <c:pt idx="1">
                  <c:v>100.42</c:v>
                </c:pt>
                <c:pt idx="2">
                  <c:v>98.77</c:v>
                </c:pt>
                <c:pt idx="3">
                  <c:v>95.79</c:v>
                </c:pt>
                <c:pt idx="4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1-4B89-984F-ADD698336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142.43</c:v>
                </c:pt>
                <c:pt idx="1">
                  <c:v>141.57</c:v>
                </c:pt>
                <c:pt idx="2">
                  <c:v>141.61000000000001</c:v>
                </c:pt>
                <c:pt idx="3">
                  <c:v>137.76</c:v>
                </c:pt>
                <c:pt idx="4">
                  <c:v>139.82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5-4D0C-A6B4-7D83A480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171.81</c:v>
                </c:pt>
                <c:pt idx="1">
                  <c:v>171.67</c:v>
                </c:pt>
                <c:pt idx="2">
                  <c:v>173.67</c:v>
                </c:pt>
                <c:pt idx="3">
                  <c:v>171.13</c:v>
                </c:pt>
                <c:pt idx="4">
                  <c:v>173.7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5-4D0C-A6B4-7D83A480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54.52</c:v>
                </c:pt>
                <c:pt idx="1">
                  <c:v>55.33</c:v>
                </c:pt>
                <c:pt idx="2">
                  <c:v>51.86</c:v>
                </c:pt>
                <c:pt idx="3">
                  <c:v>51.24</c:v>
                </c:pt>
                <c:pt idx="4">
                  <c:v>50.78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D-4F35-95FC-174138D10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59.74</c:v>
                </c:pt>
                <c:pt idx="2">
                  <c:v>59.67</c:v>
                </c:pt>
                <c:pt idx="3">
                  <c:v>60.12</c:v>
                </c:pt>
                <c:pt idx="4">
                  <c:v>60.34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D-4F35-95FC-174138D10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90.07</c:v>
                </c:pt>
                <c:pt idx="1">
                  <c:v>87.09</c:v>
                </c:pt>
                <c:pt idx="2">
                  <c:v>91.09</c:v>
                </c:pt>
                <c:pt idx="3">
                  <c:v>92.14</c:v>
                </c:pt>
                <c:pt idx="4">
                  <c:v>92.18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9-4328-B473-EB02883DC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84.81</c:v>
                </c:pt>
                <c:pt idx="1">
                  <c:v>84.8</c:v>
                </c:pt>
                <c:pt idx="2">
                  <c:v>84.6</c:v>
                </c:pt>
                <c:pt idx="3">
                  <c:v>84.24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9-4328-B473-EB02883DC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 x14ac:dyDescent="0.2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 x14ac:dyDescent="0.2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8" t="str">
        <f>データ!H6</f>
        <v>群馬県　富岡市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9"/>
      <c r="AE6" s="79"/>
      <c r="AF6" s="79"/>
      <c r="AG6" s="79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68"/>
      <c r="P7" s="48" t="s">
        <v>3</v>
      </c>
      <c r="Q7" s="48"/>
      <c r="R7" s="48"/>
      <c r="S7" s="48"/>
      <c r="T7" s="48"/>
      <c r="U7" s="48"/>
      <c r="V7" s="48"/>
      <c r="W7" s="48" t="s">
        <v>4</v>
      </c>
      <c r="X7" s="48"/>
      <c r="Y7" s="48"/>
      <c r="Z7" s="48"/>
      <c r="AA7" s="48"/>
      <c r="AB7" s="48"/>
      <c r="AC7" s="48"/>
      <c r="AD7" s="48" t="s">
        <v>5</v>
      </c>
      <c r="AE7" s="48"/>
      <c r="AF7" s="48"/>
      <c r="AG7" s="48"/>
      <c r="AH7" s="48"/>
      <c r="AI7" s="48"/>
      <c r="AJ7" s="48"/>
      <c r="AK7" s="2"/>
      <c r="AL7" s="48" t="s">
        <v>6</v>
      </c>
      <c r="AM7" s="48"/>
      <c r="AN7" s="48"/>
      <c r="AO7" s="48"/>
      <c r="AP7" s="48"/>
      <c r="AQ7" s="48"/>
      <c r="AR7" s="48"/>
      <c r="AS7" s="48"/>
      <c r="AT7" s="46" t="s">
        <v>7</v>
      </c>
      <c r="AU7" s="47"/>
      <c r="AV7" s="47"/>
      <c r="AW7" s="47"/>
      <c r="AX7" s="47"/>
      <c r="AY7" s="47"/>
      <c r="AZ7" s="47"/>
      <c r="BA7" s="47"/>
      <c r="BB7" s="48" t="s">
        <v>8</v>
      </c>
      <c r="BC7" s="48"/>
      <c r="BD7" s="48"/>
      <c r="BE7" s="48"/>
      <c r="BF7" s="48"/>
      <c r="BG7" s="48"/>
      <c r="BH7" s="48"/>
      <c r="BI7" s="48"/>
      <c r="BJ7" s="3"/>
      <c r="BK7" s="3"/>
      <c r="BL7" s="80" t="s">
        <v>9</v>
      </c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2"/>
    </row>
    <row r="8" spans="1:78" ht="18.75" customHeight="1" x14ac:dyDescent="0.2">
      <c r="A8" s="2"/>
      <c r="B8" s="73" t="str">
        <f>データ!$I$6</f>
        <v>法適用</v>
      </c>
      <c r="C8" s="74"/>
      <c r="D8" s="74"/>
      <c r="E8" s="74"/>
      <c r="F8" s="74"/>
      <c r="G8" s="74"/>
      <c r="H8" s="74"/>
      <c r="I8" s="73" t="str">
        <f>データ!$J$6</f>
        <v>水道事業</v>
      </c>
      <c r="J8" s="74"/>
      <c r="K8" s="74"/>
      <c r="L8" s="74"/>
      <c r="M8" s="74"/>
      <c r="N8" s="74"/>
      <c r="O8" s="75"/>
      <c r="P8" s="76" t="str">
        <f>データ!$K$6</f>
        <v>末端給水事業</v>
      </c>
      <c r="Q8" s="76"/>
      <c r="R8" s="76"/>
      <c r="S8" s="76"/>
      <c r="T8" s="76"/>
      <c r="U8" s="76"/>
      <c r="V8" s="76"/>
      <c r="W8" s="76" t="str">
        <f>データ!$L$6</f>
        <v>A5</v>
      </c>
      <c r="X8" s="76"/>
      <c r="Y8" s="76"/>
      <c r="Z8" s="76"/>
      <c r="AA8" s="76"/>
      <c r="AB8" s="76"/>
      <c r="AC8" s="76"/>
      <c r="AD8" s="76" t="str">
        <f>データ!$M$6</f>
        <v>非設置</v>
      </c>
      <c r="AE8" s="76"/>
      <c r="AF8" s="76"/>
      <c r="AG8" s="76"/>
      <c r="AH8" s="76"/>
      <c r="AI8" s="76"/>
      <c r="AJ8" s="76"/>
      <c r="AK8" s="2"/>
      <c r="AL8" s="67">
        <f>データ!$R$6</f>
        <v>47021</v>
      </c>
      <c r="AM8" s="67"/>
      <c r="AN8" s="67"/>
      <c r="AO8" s="67"/>
      <c r="AP8" s="67"/>
      <c r="AQ8" s="67"/>
      <c r="AR8" s="67"/>
      <c r="AS8" s="67"/>
      <c r="AT8" s="37">
        <f>データ!$S$6</f>
        <v>122.85</v>
      </c>
      <c r="AU8" s="38"/>
      <c r="AV8" s="38"/>
      <c r="AW8" s="38"/>
      <c r="AX8" s="38"/>
      <c r="AY8" s="38"/>
      <c r="AZ8" s="38"/>
      <c r="BA8" s="38"/>
      <c r="BB8" s="56">
        <f>データ!$T$6</f>
        <v>382.75</v>
      </c>
      <c r="BC8" s="56"/>
      <c r="BD8" s="56"/>
      <c r="BE8" s="56"/>
      <c r="BF8" s="56"/>
      <c r="BG8" s="56"/>
      <c r="BH8" s="56"/>
      <c r="BI8" s="56"/>
      <c r="BJ8" s="3"/>
      <c r="BK8" s="3"/>
      <c r="BL8" s="69" t="s">
        <v>10</v>
      </c>
      <c r="BM8" s="70"/>
      <c r="BN8" s="71" t="s">
        <v>11</v>
      </c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2"/>
    </row>
    <row r="9" spans="1:78" ht="18.75" customHeight="1" x14ac:dyDescent="0.2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68"/>
      <c r="P9" s="48" t="s">
        <v>14</v>
      </c>
      <c r="Q9" s="48"/>
      <c r="R9" s="48"/>
      <c r="S9" s="48"/>
      <c r="T9" s="48"/>
      <c r="U9" s="48"/>
      <c r="V9" s="48"/>
      <c r="W9" s="48" t="s">
        <v>15</v>
      </c>
      <c r="X9" s="48"/>
      <c r="Y9" s="48"/>
      <c r="Z9" s="48"/>
      <c r="AA9" s="48"/>
      <c r="AB9" s="48"/>
      <c r="AC9" s="48"/>
      <c r="AD9" s="2"/>
      <c r="AE9" s="2"/>
      <c r="AF9" s="2"/>
      <c r="AG9" s="2"/>
      <c r="AH9" s="2"/>
      <c r="AI9" s="2"/>
      <c r="AJ9" s="2"/>
      <c r="AK9" s="2"/>
      <c r="AL9" s="48" t="s">
        <v>16</v>
      </c>
      <c r="AM9" s="48"/>
      <c r="AN9" s="48"/>
      <c r="AO9" s="48"/>
      <c r="AP9" s="48"/>
      <c r="AQ9" s="48"/>
      <c r="AR9" s="48"/>
      <c r="AS9" s="48"/>
      <c r="AT9" s="46" t="s">
        <v>17</v>
      </c>
      <c r="AU9" s="47"/>
      <c r="AV9" s="47"/>
      <c r="AW9" s="47"/>
      <c r="AX9" s="47"/>
      <c r="AY9" s="47"/>
      <c r="AZ9" s="47"/>
      <c r="BA9" s="47"/>
      <c r="BB9" s="48" t="s">
        <v>18</v>
      </c>
      <c r="BC9" s="48"/>
      <c r="BD9" s="48"/>
      <c r="BE9" s="48"/>
      <c r="BF9" s="48"/>
      <c r="BG9" s="48"/>
      <c r="BH9" s="48"/>
      <c r="BI9" s="48"/>
      <c r="BJ9" s="3"/>
      <c r="BK9" s="3"/>
      <c r="BL9" s="49" t="s">
        <v>19</v>
      </c>
      <c r="BM9" s="50"/>
      <c r="BN9" s="51" t="s">
        <v>20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77.069999999999993</v>
      </c>
      <c r="J10" s="38"/>
      <c r="K10" s="38"/>
      <c r="L10" s="38"/>
      <c r="M10" s="38"/>
      <c r="N10" s="38"/>
      <c r="O10" s="66"/>
      <c r="P10" s="56">
        <f>データ!$P$6</f>
        <v>99.49</v>
      </c>
      <c r="Q10" s="56"/>
      <c r="R10" s="56"/>
      <c r="S10" s="56"/>
      <c r="T10" s="56"/>
      <c r="U10" s="56"/>
      <c r="V10" s="56"/>
      <c r="W10" s="67">
        <f>データ!$Q$6</f>
        <v>3069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46038</v>
      </c>
      <c r="AM10" s="67"/>
      <c r="AN10" s="67"/>
      <c r="AO10" s="67"/>
      <c r="AP10" s="67"/>
      <c r="AQ10" s="67"/>
      <c r="AR10" s="67"/>
      <c r="AS10" s="67"/>
      <c r="AT10" s="37">
        <f>データ!$V$6</f>
        <v>107.01</v>
      </c>
      <c r="AU10" s="38"/>
      <c r="AV10" s="38"/>
      <c r="AW10" s="38"/>
      <c r="AX10" s="38"/>
      <c r="AY10" s="38"/>
      <c r="AZ10" s="38"/>
      <c r="BA10" s="38"/>
      <c r="BB10" s="56">
        <f>データ!$W$6</f>
        <v>430.22</v>
      </c>
      <c r="BC10" s="56"/>
      <c r="BD10" s="56"/>
      <c r="BE10" s="56"/>
      <c r="BF10" s="56"/>
      <c r="BG10" s="56"/>
      <c r="BH10" s="56"/>
      <c r="BI10" s="56"/>
      <c r="BJ10" s="2"/>
      <c r="BK10" s="2"/>
      <c r="BL10" s="57" t="s">
        <v>21</v>
      </c>
      <c r="BM10" s="58"/>
      <c r="BN10" s="59" t="s">
        <v>22</v>
      </c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6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1" t="s">
        <v>23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 ht="13.5" customHeight="1" x14ac:dyDescent="0.2">
      <c r="A14" s="2"/>
      <c r="B14" s="63" t="s">
        <v>24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113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2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2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2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2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2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2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2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2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2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2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2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2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2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2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2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2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2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2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2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2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2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2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2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2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2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2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2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2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2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2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2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2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2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2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2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2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2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2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2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2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3" t="s">
        <v>27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42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42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2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2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111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2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2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2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2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2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2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2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2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2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2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2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2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2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2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2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w2zfRquzE511DyZReBiu1X2fmGtceKYGVWOq/EYviLdlK56NXOU7tb4Fwrgdlfp8whKlRPjwTBVFXYB+GlSkAg==" saltValue="1FCJLRpMLdS9LbJ7QoYo+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4" t="s">
        <v>50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90" t="s">
        <v>51</v>
      </c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 t="s">
        <v>52</v>
      </c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83" t="s">
        <v>54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 t="s">
        <v>55</v>
      </c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 t="s">
        <v>56</v>
      </c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 t="s">
        <v>57</v>
      </c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 t="s">
        <v>58</v>
      </c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 t="s">
        <v>59</v>
      </c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 t="s">
        <v>60</v>
      </c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 t="s">
        <v>61</v>
      </c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 t="s">
        <v>62</v>
      </c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 t="s">
        <v>63</v>
      </c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 t="s">
        <v>64</v>
      </c>
      <c r="EE4" s="83"/>
      <c r="EF4" s="83"/>
      <c r="EG4" s="83"/>
      <c r="EH4" s="83"/>
      <c r="EI4" s="83"/>
      <c r="EJ4" s="83"/>
      <c r="EK4" s="83"/>
      <c r="EL4" s="83"/>
      <c r="EM4" s="83"/>
      <c r="EN4" s="83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2021</v>
      </c>
      <c r="C6" s="20">
        <f t="shared" ref="C6:W6" si="3">C7</f>
        <v>102105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群馬県　富岡市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77.069999999999993</v>
      </c>
      <c r="P6" s="21">
        <f t="shared" si="3"/>
        <v>99.49</v>
      </c>
      <c r="Q6" s="21">
        <f t="shared" si="3"/>
        <v>3069</v>
      </c>
      <c r="R6" s="21">
        <f t="shared" si="3"/>
        <v>47021</v>
      </c>
      <c r="S6" s="21">
        <f t="shared" si="3"/>
        <v>122.85</v>
      </c>
      <c r="T6" s="21">
        <f t="shared" si="3"/>
        <v>382.75</v>
      </c>
      <c r="U6" s="21">
        <f t="shared" si="3"/>
        <v>46038</v>
      </c>
      <c r="V6" s="21">
        <f t="shared" si="3"/>
        <v>107.01</v>
      </c>
      <c r="W6" s="21">
        <f t="shared" si="3"/>
        <v>430.22</v>
      </c>
      <c r="X6" s="22">
        <f>IF(X7="",NA(),X7)</f>
        <v>126.35</v>
      </c>
      <c r="Y6" s="22">
        <f t="shared" ref="Y6:AG6" si="4">IF(Y7="",NA(),Y7)</f>
        <v>122.55</v>
      </c>
      <c r="Z6" s="22">
        <f t="shared" si="4"/>
        <v>123.94</v>
      </c>
      <c r="AA6" s="22">
        <f t="shared" si="4"/>
        <v>126.85</v>
      </c>
      <c r="AB6" s="22">
        <f t="shared" si="4"/>
        <v>125.77</v>
      </c>
      <c r="AC6" s="22">
        <f t="shared" si="4"/>
        <v>110.68</v>
      </c>
      <c r="AD6" s="22">
        <f t="shared" si="4"/>
        <v>110.66</v>
      </c>
      <c r="AE6" s="22">
        <f t="shared" si="4"/>
        <v>109.01</v>
      </c>
      <c r="AF6" s="22">
        <f t="shared" si="4"/>
        <v>108.83</v>
      </c>
      <c r="AG6" s="22">
        <f t="shared" si="4"/>
        <v>109.23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3.56</v>
      </c>
      <c r="AO6" s="22">
        <f t="shared" si="5"/>
        <v>2.74</v>
      </c>
      <c r="AP6" s="22">
        <f t="shared" si="5"/>
        <v>3.7</v>
      </c>
      <c r="AQ6" s="22">
        <f t="shared" si="5"/>
        <v>4.34</v>
      </c>
      <c r="AR6" s="22">
        <f t="shared" si="5"/>
        <v>4.6900000000000004</v>
      </c>
      <c r="AS6" s="21" t="str">
        <f>IF(AS7="","",IF(AS7="-","【-】","【"&amp;SUBSTITUTE(TEXT(AS7,"#,##0.00"),"-","△")&amp;"】"))</f>
        <v>【1.30】</v>
      </c>
      <c r="AT6" s="22">
        <f>IF(AT7="",NA(),AT7)</f>
        <v>245.69</v>
      </c>
      <c r="AU6" s="22">
        <f t="shared" ref="AU6:BC6" si="6">IF(AU7="",NA(),AU7)</f>
        <v>229.49</v>
      </c>
      <c r="AV6" s="22">
        <f t="shared" si="6"/>
        <v>285.98</v>
      </c>
      <c r="AW6" s="22">
        <f t="shared" si="6"/>
        <v>301.56</v>
      </c>
      <c r="AX6" s="22">
        <f t="shared" si="6"/>
        <v>370.48</v>
      </c>
      <c r="AY6" s="22">
        <f t="shared" si="6"/>
        <v>357.34</v>
      </c>
      <c r="AZ6" s="22">
        <f t="shared" si="6"/>
        <v>366.03</v>
      </c>
      <c r="BA6" s="22">
        <f t="shared" si="6"/>
        <v>365.18</v>
      </c>
      <c r="BB6" s="22">
        <f t="shared" si="6"/>
        <v>327.77</v>
      </c>
      <c r="BC6" s="22">
        <f t="shared" si="6"/>
        <v>338.02</v>
      </c>
      <c r="BD6" s="21" t="str">
        <f>IF(BD7="","",IF(BD7="-","【-】","【"&amp;SUBSTITUTE(TEXT(BD7,"#,##0.00"),"-","△")&amp;"】"))</f>
        <v>【261.51】</v>
      </c>
      <c r="BE6" s="22">
        <f>IF(BE7="",NA(),BE7)</f>
        <v>334.33</v>
      </c>
      <c r="BF6" s="22">
        <f t="shared" ref="BF6:BN6" si="7">IF(BF7="",NA(),BF7)</f>
        <v>308.45</v>
      </c>
      <c r="BG6" s="22">
        <f t="shared" si="7"/>
        <v>292.14999999999998</v>
      </c>
      <c r="BH6" s="22">
        <f t="shared" si="7"/>
        <v>268.5</v>
      </c>
      <c r="BI6" s="22">
        <f t="shared" si="7"/>
        <v>242.99</v>
      </c>
      <c r="BJ6" s="22">
        <f t="shared" si="7"/>
        <v>373.69</v>
      </c>
      <c r="BK6" s="22">
        <f t="shared" si="7"/>
        <v>370.12</v>
      </c>
      <c r="BL6" s="22">
        <f t="shared" si="7"/>
        <v>371.65</v>
      </c>
      <c r="BM6" s="22">
        <f t="shared" si="7"/>
        <v>397.1</v>
      </c>
      <c r="BN6" s="22">
        <f t="shared" si="7"/>
        <v>379.91</v>
      </c>
      <c r="BO6" s="21" t="str">
        <f>IF(BO7="","",IF(BO7="-","【-】","【"&amp;SUBSTITUTE(TEXT(BO7,"#,##0.00"),"-","△")&amp;"】"))</f>
        <v>【265.16】</v>
      </c>
      <c r="BP6" s="22">
        <f>IF(BP7="",NA(),BP7)</f>
        <v>121.46</v>
      </c>
      <c r="BQ6" s="22">
        <f t="shared" ref="BQ6:BY6" si="8">IF(BQ7="",NA(),BQ7)</f>
        <v>122.27</v>
      </c>
      <c r="BR6" s="22">
        <f t="shared" si="8"/>
        <v>122.39</v>
      </c>
      <c r="BS6" s="22">
        <f t="shared" si="8"/>
        <v>125.58</v>
      </c>
      <c r="BT6" s="22">
        <f t="shared" si="8"/>
        <v>124.01</v>
      </c>
      <c r="BU6" s="22">
        <f t="shared" si="8"/>
        <v>99.87</v>
      </c>
      <c r="BV6" s="22">
        <f t="shared" si="8"/>
        <v>100.42</v>
      </c>
      <c r="BW6" s="22">
        <f t="shared" si="8"/>
        <v>98.77</v>
      </c>
      <c r="BX6" s="22">
        <f t="shared" si="8"/>
        <v>95.79</v>
      </c>
      <c r="BY6" s="22">
        <f t="shared" si="8"/>
        <v>98.3</v>
      </c>
      <c r="BZ6" s="21" t="str">
        <f>IF(BZ7="","",IF(BZ7="-","【-】","【"&amp;SUBSTITUTE(TEXT(BZ7,"#,##0.00"),"-","△")&amp;"】"))</f>
        <v>【102.35】</v>
      </c>
      <c r="CA6" s="22">
        <f>IF(CA7="",NA(),CA7)</f>
        <v>142.43</v>
      </c>
      <c r="CB6" s="22">
        <f t="shared" ref="CB6:CJ6" si="9">IF(CB7="",NA(),CB7)</f>
        <v>141.57</v>
      </c>
      <c r="CC6" s="22">
        <f t="shared" si="9"/>
        <v>141.61000000000001</v>
      </c>
      <c r="CD6" s="22">
        <f t="shared" si="9"/>
        <v>137.76</v>
      </c>
      <c r="CE6" s="22">
        <f t="shared" si="9"/>
        <v>139.82</v>
      </c>
      <c r="CF6" s="22">
        <f t="shared" si="9"/>
        <v>171.81</v>
      </c>
      <c r="CG6" s="22">
        <f t="shared" si="9"/>
        <v>171.67</v>
      </c>
      <c r="CH6" s="22">
        <f t="shared" si="9"/>
        <v>173.67</v>
      </c>
      <c r="CI6" s="22">
        <f t="shared" si="9"/>
        <v>171.13</v>
      </c>
      <c r="CJ6" s="22">
        <f t="shared" si="9"/>
        <v>173.7</v>
      </c>
      <c r="CK6" s="21" t="str">
        <f>IF(CK7="","",IF(CK7="-","【-】","【"&amp;SUBSTITUTE(TEXT(CK7,"#,##0.00"),"-","△")&amp;"】"))</f>
        <v>【167.74】</v>
      </c>
      <c r="CL6" s="22">
        <f>IF(CL7="",NA(),CL7)</f>
        <v>54.52</v>
      </c>
      <c r="CM6" s="22">
        <f t="shared" ref="CM6:CU6" si="10">IF(CM7="",NA(),CM7)</f>
        <v>55.33</v>
      </c>
      <c r="CN6" s="22">
        <f t="shared" si="10"/>
        <v>51.86</v>
      </c>
      <c r="CO6" s="22">
        <f t="shared" si="10"/>
        <v>51.24</v>
      </c>
      <c r="CP6" s="22">
        <f t="shared" si="10"/>
        <v>50.78</v>
      </c>
      <c r="CQ6" s="22">
        <f t="shared" si="10"/>
        <v>60.03</v>
      </c>
      <c r="CR6" s="22">
        <f t="shared" si="10"/>
        <v>59.74</v>
      </c>
      <c r="CS6" s="22">
        <f t="shared" si="10"/>
        <v>59.67</v>
      </c>
      <c r="CT6" s="22">
        <f t="shared" si="10"/>
        <v>60.12</v>
      </c>
      <c r="CU6" s="22">
        <f t="shared" si="10"/>
        <v>60.34</v>
      </c>
      <c r="CV6" s="21" t="str">
        <f>IF(CV7="","",IF(CV7="-","【-】","【"&amp;SUBSTITUTE(TEXT(CV7,"#,##0.00"),"-","△")&amp;"】"))</f>
        <v>【60.29】</v>
      </c>
      <c r="CW6" s="22">
        <f>IF(CW7="",NA(),CW7)</f>
        <v>90.07</v>
      </c>
      <c r="CX6" s="22">
        <f t="shared" ref="CX6:DF6" si="11">IF(CX7="",NA(),CX7)</f>
        <v>87.09</v>
      </c>
      <c r="CY6" s="22">
        <f t="shared" si="11"/>
        <v>91.09</v>
      </c>
      <c r="CZ6" s="22">
        <f t="shared" si="11"/>
        <v>92.14</v>
      </c>
      <c r="DA6" s="22">
        <f t="shared" si="11"/>
        <v>92.18</v>
      </c>
      <c r="DB6" s="22">
        <f t="shared" si="11"/>
        <v>84.81</v>
      </c>
      <c r="DC6" s="22">
        <f t="shared" si="11"/>
        <v>84.8</v>
      </c>
      <c r="DD6" s="22">
        <f t="shared" si="11"/>
        <v>84.6</v>
      </c>
      <c r="DE6" s="22">
        <f t="shared" si="11"/>
        <v>84.24</v>
      </c>
      <c r="DF6" s="22">
        <f t="shared" si="11"/>
        <v>84.19</v>
      </c>
      <c r="DG6" s="21" t="str">
        <f>IF(DG7="","",IF(DG7="-","【-】","【"&amp;SUBSTITUTE(TEXT(DG7,"#,##0.00"),"-","△")&amp;"】"))</f>
        <v>【90.12】</v>
      </c>
      <c r="DH6" s="22">
        <f>IF(DH7="",NA(),DH7)</f>
        <v>42.87</v>
      </c>
      <c r="DI6" s="22">
        <f t="shared" ref="DI6:DQ6" si="12">IF(DI7="",NA(),DI7)</f>
        <v>44.49</v>
      </c>
      <c r="DJ6" s="22">
        <f t="shared" si="12"/>
        <v>45.66</v>
      </c>
      <c r="DK6" s="22">
        <f t="shared" si="12"/>
        <v>46.96</v>
      </c>
      <c r="DL6" s="22">
        <f t="shared" si="12"/>
        <v>48.33</v>
      </c>
      <c r="DM6" s="22">
        <f t="shared" si="12"/>
        <v>47.28</v>
      </c>
      <c r="DN6" s="22">
        <f t="shared" si="12"/>
        <v>47.66</v>
      </c>
      <c r="DO6" s="22">
        <f t="shared" si="12"/>
        <v>48.17</v>
      </c>
      <c r="DP6" s="22">
        <f t="shared" si="12"/>
        <v>48.83</v>
      </c>
      <c r="DQ6" s="22">
        <f t="shared" si="12"/>
        <v>49.96</v>
      </c>
      <c r="DR6" s="21" t="str">
        <f>IF(DR7="","",IF(DR7="-","【-】","【"&amp;SUBSTITUTE(TEXT(DR7,"#,##0.00"),"-","△")&amp;"】"))</f>
        <v>【50.88】</v>
      </c>
      <c r="DS6" s="22">
        <f>IF(DS7="",NA(),DS7)</f>
        <v>1.76</v>
      </c>
      <c r="DT6" s="22">
        <f t="shared" ref="DT6:EB6" si="13">IF(DT7="",NA(),DT7)</f>
        <v>11.68</v>
      </c>
      <c r="DU6" s="22">
        <f t="shared" si="13"/>
        <v>11.91</v>
      </c>
      <c r="DV6" s="22">
        <f t="shared" si="13"/>
        <v>12.29</v>
      </c>
      <c r="DW6" s="22">
        <f t="shared" si="13"/>
        <v>12.58</v>
      </c>
      <c r="DX6" s="22">
        <f t="shared" si="13"/>
        <v>12.19</v>
      </c>
      <c r="DY6" s="22">
        <f t="shared" si="13"/>
        <v>15.1</v>
      </c>
      <c r="DZ6" s="22">
        <f t="shared" si="13"/>
        <v>17.12</v>
      </c>
      <c r="EA6" s="22">
        <f t="shared" si="13"/>
        <v>18.18</v>
      </c>
      <c r="EB6" s="22">
        <f t="shared" si="13"/>
        <v>19.32</v>
      </c>
      <c r="EC6" s="21" t="str">
        <f>IF(EC7="","",IF(EC7="-","【-】","【"&amp;SUBSTITUTE(TEXT(EC7,"#,##0.00"),"-","△")&amp;"】"))</f>
        <v>【22.30】</v>
      </c>
      <c r="ED6" s="22">
        <f>IF(ED7="",NA(),ED7)</f>
        <v>0.38</v>
      </c>
      <c r="EE6" s="22">
        <f t="shared" ref="EE6:EM6" si="14">IF(EE7="",NA(),EE7)</f>
        <v>0.52</v>
      </c>
      <c r="EF6" s="22">
        <f t="shared" si="14"/>
        <v>0.56999999999999995</v>
      </c>
      <c r="EG6" s="22">
        <f t="shared" si="14"/>
        <v>0.56000000000000005</v>
      </c>
      <c r="EH6" s="22">
        <f t="shared" si="14"/>
        <v>0.41</v>
      </c>
      <c r="EI6" s="22">
        <f t="shared" si="14"/>
        <v>0.51</v>
      </c>
      <c r="EJ6" s="22">
        <f t="shared" si="14"/>
        <v>0.57999999999999996</v>
      </c>
      <c r="EK6" s="22">
        <f t="shared" si="14"/>
        <v>0.54</v>
      </c>
      <c r="EL6" s="22">
        <f t="shared" si="14"/>
        <v>0.56999999999999995</v>
      </c>
      <c r="EM6" s="22">
        <f t="shared" si="14"/>
        <v>0.52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2">
      <c r="A7" s="15"/>
      <c r="B7" s="24">
        <v>2021</v>
      </c>
      <c r="C7" s="24">
        <v>102105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77.069999999999993</v>
      </c>
      <c r="P7" s="25">
        <v>99.49</v>
      </c>
      <c r="Q7" s="25">
        <v>3069</v>
      </c>
      <c r="R7" s="25">
        <v>47021</v>
      </c>
      <c r="S7" s="25">
        <v>122.85</v>
      </c>
      <c r="T7" s="25">
        <v>382.75</v>
      </c>
      <c r="U7" s="25">
        <v>46038</v>
      </c>
      <c r="V7" s="25">
        <v>107.01</v>
      </c>
      <c r="W7" s="25">
        <v>430.22</v>
      </c>
      <c r="X7" s="25">
        <v>126.35</v>
      </c>
      <c r="Y7" s="25">
        <v>122.55</v>
      </c>
      <c r="Z7" s="25">
        <v>123.94</v>
      </c>
      <c r="AA7" s="25">
        <v>126.85</v>
      </c>
      <c r="AB7" s="25">
        <v>125.77</v>
      </c>
      <c r="AC7" s="25">
        <v>110.68</v>
      </c>
      <c r="AD7" s="25">
        <v>110.66</v>
      </c>
      <c r="AE7" s="25">
        <v>109.01</v>
      </c>
      <c r="AF7" s="25">
        <v>108.83</v>
      </c>
      <c r="AG7" s="25">
        <v>109.23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3.56</v>
      </c>
      <c r="AO7" s="25">
        <v>2.74</v>
      </c>
      <c r="AP7" s="25">
        <v>3.7</v>
      </c>
      <c r="AQ7" s="25">
        <v>4.34</v>
      </c>
      <c r="AR7" s="25">
        <v>4.6900000000000004</v>
      </c>
      <c r="AS7" s="25">
        <v>1.3</v>
      </c>
      <c r="AT7" s="25">
        <v>245.69</v>
      </c>
      <c r="AU7" s="25">
        <v>229.49</v>
      </c>
      <c r="AV7" s="25">
        <v>285.98</v>
      </c>
      <c r="AW7" s="25">
        <v>301.56</v>
      </c>
      <c r="AX7" s="25">
        <v>370.48</v>
      </c>
      <c r="AY7" s="25">
        <v>357.34</v>
      </c>
      <c r="AZ7" s="25">
        <v>366.03</v>
      </c>
      <c r="BA7" s="25">
        <v>365.18</v>
      </c>
      <c r="BB7" s="25">
        <v>327.77</v>
      </c>
      <c r="BC7" s="25">
        <v>338.02</v>
      </c>
      <c r="BD7" s="25">
        <v>261.51</v>
      </c>
      <c r="BE7" s="25">
        <v>334.33</v>
      </c>
      <c r="BF7" s="25">
        <v>308.45</v>
      </c>
      <c r="BG7" s="25">
        <v>292.14999999999998</v>
      </c>
      <c r="BH7" s="25">
        <v>268.5</v>
      </c>
      <c r="BI7" s="25">
        <v>242.99</v>
      </c>
      <c r="BJ7" s="25">
        <v>373.69</v>
      </c>
      <c r="BK7" s="25">
        <v>370.12</v>
      </c>
      <c r="BL7" s="25">
        <v>371.65</v>
      </c>
      <c r="BM7" s="25">
        <v>397.1</v>
      </c>
      <c r="BN7" s="25">
        <v>379.91</v>
      </c>
      <c r="BO7" s="25">
        <v>265.16000000000003</v>
      </c>
      <c r="BP7" s="25">
        <v>121.46</v>
      </c>
      <c r="BQ7" s="25">
        <v>122.27</v>
      </c>
      <c r="BR7" s="25">
        <v>122.39</v>
      </c>
      <c r="BS7" s="25">
        <v>125.58</v>
      </c>
      <c r="BT7" s="25">
        <v>124.01</v>
      </c>
      <c r="BU7" s="25">
        <v>99.87</v>
      </c>
      <c r="BV7" s="25">
        <v>100.42</v>
      </c>
      <c r="BW7" s="25">
        <v>98.77</v>
      </c>
      <c r="BX7" s="25">
        <v>95.79</v>
      </c>
      <c r="BY7" s="25">
        <v>98.3</v>
      </c>
      <c r="BZ7" s="25">
        <v>102.35</v>
      </c>
      <c r="CA7" s="25">
        <v>142.43</v>
      </c>
      <c r="CB7" s="25">
        <v>141.57</v>
      </c>
      <c r="CC7" s="25">
        <v>141.61000000000001</v>
      </c>
      <c r="CD7" s="25">
        <v>137.76</v>
      </c>
      <c r="CE7" s="25">
        <v>139.82</v>
      </c>
      <c r="CF7" s="25">
        <v>171.81</v>
      </c>
      <c r="CG7" s="25">
        <v>171.67</v>
      </c>
      <c r="CH7" s="25">
        <v>173.67</v>
      </c>
      <c r="CI7" s="25">
        <v>171.13</v>
      </c>
      <c r="CJ7" s="25">
        <v>173.7</v>
      </c>
      <c r="CK7" s="25">
        <v>167.74</v>
      </c>
      <c r="CL7" s="25">
        <v>54.52</v>
      </c>
      <c r="CM7" s="25">
        <v>55.33</v>
      </c>
      <c r="CN7" s="25">
        <v>51.86</v>
      </c>
      <c r="CO7" s="25">
        <v>51.24</v>
      </c>
      <c r="CP7" s="25">
        <v>50.78</v>
      </c>
      <c r="CQ7" s="25">
        <v>60.03</v>
      </c>
      <c r="CR7" s="25">
        <v>59.74</v>
      </c>
      <c r="CS7" s="25">
        <v>59.67</v>
      </c>
      <c r="CT7" s="25">
        <v>60.12</v>
      </c>
      <c r="CU7" s="25">
        <v>60.34</v>
      </c>
      <c r="CV7" s="25">
        <v>60.29</v>
      </c>
      <c r="CW7" s="25">
        <v>90.07</v>
      </c>
      <c r="CX7" s="25">
        <v>87.09</v>
      </c>
      <c r="CY7" s="25">
        <v>91.09</v>
      </c>
      <c r="CZ7" s="25">
        <v>92.14</v>
      </c>
      <c r="DA7" s="25">
        <v>92.18</v>
      </c>
      <c r="DB7" s="25">
        <v>84.81</v>
      </c>
      <c r="DC7" s="25">
        <v>84.8</v>
      </c>
      <c r="DD7" s="25">
        <v>84.6</v>
      </c>
      <c r="DE7" s="25">
        <v>84.24</v>
      </c>
      <c r="DF7" s="25">
        <v>84.19</v>
      </c>
      <c r="DG7" s="25">
        <v>90.12</v>
      </c>
      <c r="DH7" s="25">
        <v>42.87</v>
      </c>
      <c r="DI7" s="25">
        <v>44.49</v>
      </c>
      <c r="DJ7" s="25">
        <v>45.66</v>
      </c>
      <c r="DK7" s="25">
        <v>46.96</v>
      </c>
      <c r="DL7" s="25">
        <v>48.33</v>
      </c>
      <c r="DM7" s="25">
        <v>47.28</v>
      </c>
      <c r="DN7" s="25">
        <v>47.66</v>
      </c>
      <c r="DO7" s="25">
        <v>48.17</v>
      </c>
      <c r="DP7" s="25">
        <v>48.83</v>
      </c>
      <c r="DQ7" s="25">
        <v>49.96</v>
      </c>
      <c r="DR7" s="25">
        <v>50.88</v>
      </c>
      <c r="DS7" s="25">
        <v>1.76</v>
      </c>
      <c r="DT7" s="25">
        <v>11.68</v>
      </c>
      <c r="DU7" s="25">
        <v>11.91</v>
      </c>
      <c r="DV7" s="25">
        <v>12.29</v>
      </c>
      <c r="DW7" s="25">
        <v>12.58</v>
      </c>
      <c r="DX7" s="25">
        <v>12.19</v>
      </c>
      <c r="DY7" s="25">
        <v>15.1</v>
      </c>
      <c r="DZ7" s="25">
        <v>17.12</v>
      </c>
      <c r="EA7" s="25">
        <v>18.18</v>
      </c>
      <c r="EB7" s="25">
        <v>19.32</v>
      </c>
      <c r="EC7" s="25">
        <v>22.3</v>
      </c>
      <c r="ED7" s="25">
        <v>0.38</v>
      </c>
      <c r="EE7" s="25">
        <v>0.52</v>
      </c>
      <c r="EF7" s="25">
        <v>0.56999999999999995</v>
      </c>
      <c r="EG7" s="25">
        <v>0.56000000000000005</v>
      </c>
      <c r="EH7" s="25">
        <v>0.41</v>
      </c>
      <c r="EI7" s="25">
        <v>0.51</v>
      </c>
      <c r="EJ7" s="25">
        <v>0.57999999999999996</v>
      </c>
      <c r="EK7" s="25">
        <v>0.54</v>
      </c>
      <c r="EL7" s="25">
        <v>0.56999999999999995</v>
      </c>
      <c r="EM7" s="25">
        <v>0.52</v>
      </c>
      <c r="EN7" s="25">
        <v>0.66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2">
      <c r="B13" t="s">
        <v>107</v>
      </c>
      <c r="C13" t="s">
        <v>107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2023-01-25T02:48:59Z</cp:lastPrinted>
  <dcterms:created xsi:type="dcterms:W3CDTF">2022-12-01T00:55:18Z</dcterms:created>
  <dcterms:modified xsi:type="dcterms:W3CDTF">2023-02-03T03:58:13Z</dcterms:modified>
  <cp:category/>
</cp:coreProperties>
</file>