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3 榛東村●□■▲\"/>
    </mc:Choice>
  </mc:AlternateContent>
  <xr:revisionPtr revIDLastSave="0" documentId="13_ncr:1_{58FB89D1-362F-4040-AE5E-C7FCFB0CB352}" xr6:coauthVersionLast="36" xr6:coauthVersionMax="43" xr10:uidLastSave="{00000000-0000-0000-0000-000000000000}"/>
  <workbookProtection workbookAlgorithmName="SHA-512" workbookHashValue="tC2m3mFs+w1Ex3TDiRVVp1MTjujm6QIrcM1I0gfhHC5i7bPg4MtCCMc8aYzbKi1myXAFPlnhYBWR0uRKUZ4Kjg==" workbookSaltValue="oo3sUpx8d0V3YhG/oCYAaA=="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W10" i="4"/>
  <c r="I10"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<sst xmlns="http://schemas.openxmlformats.org/spreadsheetml/2006/main" count="228" uniqueCount="115">
  <si>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</si>
  <si>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</si>
  <si>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</si>
  <si>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</si>
  <si>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</si>
  <si>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</si>
  <si>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</si>
  <si>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</si>
  <si>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</si>
  <si>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</si>
  <si>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</si>
  <si>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</si>
  <si>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</si>
  <si>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</si>
  <si>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</si>
  <si>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</si>
  <si>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</si>
  <si>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</si>
  <si>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</si>
  <si>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</si>
  <si>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</si>
  <si>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</si>
  <si>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</si>
  <si>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</si>
  <si>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</si>
  <si>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</si>
  <si>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</si>
  <si>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</si>
  <si>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</si>
  <si>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</si>
  <si>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</si>
  <si>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</si>
  <si>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</si>
  <si>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</si>
  <si>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</si>
  <si>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</si>
  <si>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</si>
  <si>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</si>
  <si>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</si>
  <si>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</si>
  <si>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</si>
  <si>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</si>
  <si>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</si>
  <si>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</si>
  <si>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</si>
  <si>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</si>
  <si>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</si>
  <si>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</si>
  <si>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</si>
  <si>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</si>
  <si>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</si>
  <si>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</si>
  <si>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</si>
  <si>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</si>
  <si>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</si>
  <si>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</si>
  <si>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</si>
  <si>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</si>
  <si>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</si>
  <si>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</si>
  <si>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</si>
  <si>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</si>
  <si>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</si>
  <si>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</si>
  <si>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</si>
  <si>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</si>
  <si>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</si>
  <si>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</si>
  <si>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</si>
  <si>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</si>
  <si>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</si>
  <si>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</si>
  <si>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</si>
  <si>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</si>
  <si>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</si>
  <si>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</si>
  <si>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</si>
  <si>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</si>
  <si>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</si>
  <si>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</si>
  <si>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</si>
  <si>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</si>
  <si>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</si>
  <si>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</si>
  <si>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</si>
  <si>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</si>
  <si>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</si>
  <si>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</si>
  <si>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</si>
  <si>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</si>
  <si>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</si>
  <si>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</si>
  <si>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</si>
  <si>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</si>
  <si>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</si>
  <si>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</si>
  <si>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</si>
  <si>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</si>
  <si>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</si>
  <si>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</si>
  <si>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</si>
  <si>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</si>
  <si>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</si>
  <si>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</si>
  <si>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</si>
  <si>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</si>
  <si>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</si>
  <si>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</si>
  <si>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</si>
  <si>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</si>
  <si>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</si>
  <si>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</si>
  <si>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
　平均値を上回っており、施設及び管路の老朽化が進んでいる。引き続き施設及び管路の更新に努めていく。
②管路経年化率
　平均値を下回っているが、経年化率は上昇しているため、引き続き管路の更新に努めていく。
③管路更新率（数値訂正あり）
　H29:0.38、H30:0.29、R2:0.45 R3:0.55
　訂正後の報告値では0.55％となっており、平均値を上回っているが、引き続き管路の更新に努めていく。
</t>
    <rPh sb="84" eb="87">
      <t>ケイネンカ</t>
    </rPh>
    <rPh sb="87" eb="88">
      <t>リツ</t>
    </rPh>
    <rPh sb="89" eb="91">
      <t>ジョウショウ</t>
    </rPh>
    <rPh sb="166" eb="168">
      <t>テイセイ</t>
    </rPh>
    <rPh sb="168" eb="169">
      <t>ゴ</t>
    </rPh>
    <rPh sb="170" eb="172">
      <t>ホウコク</t>
    </rPh>
    <rPh sb="172" eb="173">
      <t>チ</t>
    </rPh>
    <rPh sb="187" eb="190">
      <t>ヘイキンチ</t>
    </rPh>
    <rPh sb="191" eb="193">
      <t>ウワマワ</t>
    </rPh>
    <rPh sb="199" eb="200">
      <t>ヒ</t>
    </rPh>
    <rPh sb="201" eb="202">
      <t>ツヅ</t>
    </rPh>
    <rPh sb="203" eb="205">
      <t>カンロ</t>
    </rPh>
    <rPh sb="206" eb="208">
      <t>コウシン</t>
    </rPh>
    <rPh sb="209" eb="210">
      <t>ツト</t>
    </rPh>
    <phoneticPr fontId="4"/>
  </si>
  <si>
    <t>　全体の分析結果から榛東村における経営状況を見ると、「1.経営の健全性・効率性」「2.老朽化の状況」ともに概ね類似団体平均値よりも良好な数値となっている。
　しかしながら、有収率や有形固定資産減価償却率は類似団体平均値を下回る結果となっており、老朽管の計画的な更新が必要である。
　良好な経営状態を維持しながら、老朽管の更新率を高めていくことで、持続的かつ安定的な水道水の供給を行っていく。</t>
    <rPh sb="53" eb="54">
      <t>オオム</t>
    </rPh>
    <rPh sb="55" eb="57">
      <t>ルイジ</t>
    </rPh>
    <rPh sb="57" eb="59">
      <t>ダンタイ</t>
    </rPh>
    <rPh sb="59" eb="62">
      <t>ヘイキンチ</t>
    </rPh>
    <rPh sb="65" eb="67">
      <t>リョウコウ</t>
    </rPh>
    <rPh sb="68" eb="70">
      <t>スウチ</t>
    </rPh>
    <rPh sb="86" eb="89">
      <t>ユウシュウリツ</t>
    </rPh>
    <rPh sb="90" eb="92">
      <t>ユウケイ</t>
    </rPh>
    <rPh sb="92" eb="94">
      <t>コテイ</t>
    </rPh>
    <rPh sb="94" eb="96">
      <t>シサン</t>
    </rPh>
    <rPh sb="96" eb="98">
      <t>ゲンカ</t>
    </rPh>
    <rPh sb="98" eb="100">
      <t>ショウキャク</t>
    </rPh>
    <rPh sb="100" eb="101">
      <t>リツ</t>
    </rPh>
    <rPh sb="102" eb="104">
      <t>ルイジ</t>
    </rPh>
    <rPh sb="104" eb="106">
      <t>ダンタイ</t>
    </rPh>
    <rPh sb="106" eb="108">
      <t>ヘイキン</t>
    </rPh>
    <rPh sb="108" eb="109">
      <t>チ</t>
    </rPh>
    <rPh sb="110" eb="112">
      <t>シタマワ</t>
    </rPh>
    <rPh sb="113" eb="115">
      <t>ケッカ</t>
    </rPh>
    <rPh sb="122" eb="124">
      <t>ロウキュウ</t>
    </rPh>
    <rPh sb="126" eb="129">
      <t>ケイカクテキ</t>
    </rPh>
    <rPh sb="130" eb="132">
      <t>コウシン</t>
    </rPh>
    <rPh sb="133" eb="135">
      <t>ヒツヨウ</t>
    </rPh>
    <rPh sb="156" eb="158">
      <t>ロウキュウ</t>
    </rPh>
    <rPh sb="158" eb="159">
      <t>カン</t>
    </rPh>
    <rPh sb="162" eb="163">
      <t>リツ</t>
    </rPh>
    <rPh sb="164" eb="165">
      <t>タカ</t>
    </rPh>
    <rPh sb="189" eb="190">
      <t>オコナ</t>
    </rPh>
    <phoneticPr fontId="4"/>
  </si>
  <si>
    <t>①経常収支比率
　100％を上回っており、給水収益で維持管理費及び支払利息を賄えている。
③流動比率
　100％を上回っており、短期債務の支払能力に問題はない。
④企業債残高対給水収益比率
　平均値を下回っているが、将来的な更新等により今後は高い数値が見込まれるため、適切な給水収益の確保が必要と考えられる。
⑤料金回収率
　100％を上回っており、給水収益により給水に係る費用を賄えている。
⑥給水原価
　平均値を下回っており、効率の良い水道供給及び維持管理が行えている。
⑦施設利用率
　平均値を上回っており、適正規模の配水能力により適切な施設の利用に努めている。
⑧有収率
　平均値を下回っており、引き続き漏水対策に努めていく。</t>
    <rPh sb="100" eb="102">
      <t>シタマワ</t>
    </rPh>
    <rPh sb="108" eb="111">
      <t>ショウライテキ</t>
    </rPh>
    <rPh sb="112" eb="114">
      <t>コウシン</t>
    </rPh>
    <rPh sb="114" eb="115">
      <t>トウ</t>
    </rPh>
    <rPh sb="118" eb="120">
      <t>コンゴ</t>
    </rPh>
    <rPh sb="121" eb="122">
      <t>タカ</t>
    </rPh>
    <rPh sb="123" eb="125">
      <t>スウチ</t>
    </rPh>
    <rPh sb="126" eb="128">
      <t>ミコ</t>
    </rPh>
    <rPh sb="134" eb="136">
      <t>テキセツ</t>
    </rPh>
    <rPh sb="137" eb="139">
      <t>キュウスイ</t>
    </rPh>
    <rPh sb="139" eb="141">
      <t>シュウエキ</t>
    </rPh>
    <rPh sb="142" eb="144">
      <t>カクホ</t>
    </rPh>
    <rPh sb="145" eb="147">
      <t>ヒツヨウ</t>
    </rPh>
    <rPh sb="148" eb="1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</si>
</sst>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0.36</c:v>
                </c:pt>
                <c:pt idx="1">
                  <c:v>0</c:v>
                </c:pt>
                <c:pt idx="2" formatCode="#,##0.00;&quot;△&quot;#,##0.00;&quot;-&quot;">
                  <c:v>0.4</c:v>
                </c:pt>
                <c:pt idx="3" formatCode="#,##0.00;&quot;△&quot;#,##0.00;&quot;-&quot;">
                  <c:v>7.0000000000000007E-2</c:v>
                </c:pt>
                <c:pt idx="4" formatCode="#,##0.00;&quot;△&quot;#,##0.00;&quot;-&quot;">
                  <c:v>0.05</c:v>
                </c:pt>
              </c:numCache>
            </c:numRef>
          </c:val>
          <c:extLst>
            <c:ext xmlns:c16="http://schemas.microsoft.com/office/drawing/2014/chart" uri="{C3380CC4-5D6E-409C-BE32-E72D297353CC}">
              <c16:uniqueId val="{00000000-FDF8-4C24-B8F7-40B77CE5FF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FDF8-4C24-B8F7-40B77CE5FF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54.43</c:v>
                </c:pt>
                <c:pt idx="1">
                  <c:v>54.65</c:v>
                </c:pt>
                <c:pt idx="2">
                  <c:v>58.77</c:v>
                </c:pt>
                <c:pt idx="3">
                  <c:v>55.34</c:v>
                </c:pt>
                <c:pt idx="4">
                  <c:v>55.13</c:v>
                </c:pt>
              </c:numCache>
            </c:numRef>
          </c:val>
          <c:extLst>
            <c:ext xmlns:c16="http://schemas.microsoft.com/office/drawing/2014/chart" uri="{C3380CC4-5D6E-409C-BE32-E72D297353CC}">
              <c16:uniqueId val="{00000000-96F2-49DA-BCD9-FD5A77FD3E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96F2-49DA-BCD9-FD5A77FD3E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77.349999999999994</c:v>
                </c:pt>
                <c:pt idx="1">
                  <c:v>77.290000000000006</c:v>
                </c:pt>
                <c:pt idx="2">
                  <c:v>71.77</c:v>
                </c:pt>
                <c:pt idx="3">
                  <c:v>77.83</c:v>
                </c:pt>
                <c:pt idx="4">
                  <c:v>77.510000000000005</c:v>
                </c:pt>
              </c:numCache>
            </c:numRef>
          </c:val>
          <c:extLst>
            <c:ext xmlns:c16="http://schemas.microsoft.com/office/drawing/2014/chart" uri="{C3380CC4-5D6E-409C-BE32-E72D297353CC}">
              <c16:uniqueId val="{00000000-DC48-4943-90EC-6EDF0E2503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DC48-4943-90EC-6EDF0E2503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121.16</c:v>
                </c:pt>
                <c:pt idx="1">
                  <c:v>112.83</c:v>
                </c:pt>
                <c:pt idx="2">
                  <c:v>114.58</c:v>
                </c:pt>
                <c:pt idx="3">
                  <c:v>121.44</c:v>
                </c:pt>
                <c:pt idx="4">
                  <c:v>117.9</c:v>
                </c:pt>
              </c:numCache>
            </c:numRef>
          </c:val>
          <c:extLst>
            <c:ext xmlns:c16="http://schemas.microsoft.com/office/drawing/2014/chart" uri="{C3380CC4-5D6E-409C-BE32-E72D297353CC}">
              <c16:uniqueId val="{00000000-0483-4F3E-A49A-248A6439AF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0483-4F3E-A49A-248A6439AF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51.62</c:v>
                </c:pt>
                <c:pt idx="1">
                  <c:v>53.81</c:v>
                </c:pt>
                <c:pt idx="2">
                  <c:v>55.81</c:v>
                </c:pt>
                <c:pt idx="3">
                  <c:v>57.87</c:v>
                </c:pt>
                <c:pt idx="4">
                  <c:v>59.42</c:v>
                </c:pt>
              </c:numCache>
            </c:numRef>
          </c:val>
          <c:extLst>
            <c:ext xmlns:c16="http://schemas.microsoft.com/office/drawing/2014/chart" uri="{C3380CC4-5D6E-409C-BE32-E72D297353CC}">
              <c16:uniqueId val="{00000000-F49A-4114-83CF-EB73FDF548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F49A-4114-83CF-EB73FDF548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16.670000000000002</c:v>
                </c:pt>
                <c:pt idx="4" formatCode="#,##0.00;&quot;△&quot;#,##0.00;&quot;-&quot;">
                  <c:v>17.989999999999998</c:v>
                </c:pt>
              </c:numCache>
            </c:numRef>
          </c:val>
          <c:extLst>
            <c:ext xmlns:c16="http://schemas.microsoft.com/office/drawing/2014/chart" uri="{C3380CC4-5D6E-409C-BE32-E72D297353CC}">
              <c16:uniqueId val="{00000000-C4D0-4124-977A-7E30A571DD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C4D0-4124-977A-7E30A571DD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1B-47C0-9F46-7FE1243EBC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461B-47C0-9F46-7FE1243EBC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173.19</c:v>
                </c:pt>
                <c:pt idx="1">
                  <c:v>182.21</c:v>
                </c:pt>
                <c:pt idx="2">
                  <c:v>188.55</c:v>
                </c:pt>
                <c:pt idx="3">
                  <c:v>200.99</c:v>
                </c:pt>
                <c:pt idx="4">
                  <c:v>209.71</c:v>
                </c:pt>
              </c:numCache>
            </c:numRef>
          </c:val>
          <c:extLst>
            <c:ext xmlns:c16="http://schemas.microsoft.com/office/drawing/2014/chart" uri="{C3380CC4-5D6E-409C-BE32-E72D297353CC}">
              <c16:uniqueId val="{00000000-28B9-4F28-8D9F-7BA7ED98EE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28B9-4F28-8D9F-7BA7ED98EE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157.93</c:v>
                </c:pt>
                <c:pt idx="1">
                  <c:v>145.03</c:v>
                </c:pt>
                <c:pt idx="2">
                  <c:v>132.03</c:v>
                </c:pt>
                <c:pt idx="3">
                  <c:v>119</c:v>
                </c:pt>
                <c:pt idx="4">
                  <c:v>115.3</c:v>
                </c:pt>
              </c:numCache>
            </c:numRef>
          </c:val>
          <c:extLst>
            <c:ext xmlns:c16="http://schemas.microsoft.com/office/drawing/2014/chart" uri="{C3380CC4-5D6E-409C-BE32-E72D297353CC}">
              <c16:uniqueId val="{00000000-B74F-436A-A186-B0489C6793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B74F-436A-A186-B0489C6793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115.95</c:v>
                </c:pt>
                <c:pt idx="1">
                  <c:v>108.75</c:v>
                </c:pt>
                <c:pt idx="2">
                  <c:v>110.48</c:v>
                </c:pt>
                <c:pt idx="3">
                  <c:v>119.17</c:v>
                </c:pt>
                <c:pt idx="4">
                  <c:v>112.13</c:v>
                </c:pt>
              </c:numCache>
            </c:numRef>
          </c:val>
          <c:extLst>
            <c:ext xmlns:c16="http://schemas.microsoft.com/office/drawing/2014/chart" uri="{C3380CC4-5D6E-409C-BE32-E72D297353CC}">
              <c16:uniqueId val="{00000000-FB2E-4EB8-AA02-29CFFCBC8B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FB2E-4EB8-AA02-29CFFCBC8B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119.28</c:v>
                </c:pt>
                <c:pt idx="1">
                  <c:v>127.19</c:v>
                </c:pt>
                <c:pt idx="2">
                  <c:v>125.25</c:v>
                </c:pt>
                <c:pt idx="3">
                  <c:v>116.08</c:v>
                </c:pt>
                <c:pt idx="4">
                  <c:v>123.33</c:v>
                </c:pt>
              </c:numCache>
            </c:numRef>
          </c:val>
          <c:extLst>
            <c:ext xmlns:c16="http://schemas.microsoft.com/office/drawing/2014/chart" uri="{C3380CC4-5D6E-409C-BE32-E72D297353CC}">
              <c16:uniqueId val="{00000000-597F-4E68-9B45-06D14C7008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597F-4E68-9B45-06D14C7008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榛東村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14577</v>
      </c>
      <c r="AM8" s="45"/>
      <c r="AN8" s="45"/>
      <c r="AO8" s="45"/>
      <c r="AP8" s="45"/>
      <c r="AQ8" s="45"/>
      <c r="AR8" s="45"/>
      <c r="AS8" s="45"/>
      <c r="AT8" s="46">
        <f>データ!$S$6</f>
        <v>27.92</v>
      </c>
      <c r="AU8" s="47"/>
      <c r="AV8" s="47"/>
      <c r="AW8" s="47"/>
      <c r="AX8" s="47"/>
      <c r="AY8" s="47"/>
      <c r="AZ8" s="47"/>
      <c r="BA8" s="47"/>
      <c r="BB8" s="48">
        <f>データ!$T$6</f>
        <v>522.1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76.8</v>
      </c>
      <c r="J10" s="47"/>
      <c r="K10" s="47"/>
      <c r="L10" s="47"/>
      <c r="M10" s="47"/>
      <c r="N10" s="47"/>
      <c r="O10" s="81"/>
      <c r="P10" s="48">
        <f>データ!$P$6</f>
        <v>99.48</v>
      </c>
      <c r="Q10" s="48"/>
      <c r="R10" s="48"/>
      <c r="S10" s="48"/>
      <c r="T10" s="48"/>
      <c r="U10" s="48"/>
      <c r="V10" s="48"/>
      <c r="W10" s="45">
        <f>データ!$Q$6</f>
        <v>2750</v>
      </c>
      <c r="X10" s="45"/>
      <c r="Y10" s="45"/>
      <c r="Z10" s="45"/>
      <c r="AA10" s="45"/>
      <c r="AB10" s="45"/>
      <c r="AC10" s="45"/>
      <c r="AD10" s="2"/>
      <c r="AE10" s="2"/>
      <c r="AF10" s="2"/>
      <c r="AG10" s="2"/>
      <c r="AH10" s="2"/>
      <c r="AI10" s="2"/>
      <c r="AJ10" s="2"/>
      <c r="AK10" s="2"/>
      <c r="AL10" s="45">
        <f>データ!$U$6</f>
        <v>14481</v>
      </c>
      <c r="AM10" s="45"/>
      <c r="AN10" s="45"/>
      <c r="AO10" s="45"/>
      <c r="AP10" s="45"/>
      <c r="AQ10" s="45"/>
      <c r="AR10" s="45"/>
      <c r="AS10" s="45"/>
      <c r="AT10" s="46">
        <f>データ!$V$6</f>
        <v>17</v>
      </c>
      <c r="AU10" s="47"/>
      <c r="AV10" s="47"/>
      <c r="AW10" s="47"/>
      <c r="AX10" s="47"/>
      <c r="AY10" s="47"/>
      <c r="AZ10" s="47"/>
      <c r="BA10" s="47"/>
      <c r="BB10" s="48">
        <f>データ!$W$6</f>
        <v>851.82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4or4yegMoYQPnyC1DBnXJ619LmAx2k9HjB0tJ7tMZ+Zm/QSf5rJC8UEVsplXHf70j6J4cQIWwEwA4EG0yDDBg==" saltValue="vGCTzx+SoXbuUAkRDJSC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103446</v>
      </c>
      <c r="D6" s="20">
        <f t="shared" si="3"/>
        <v>46</v>
      </c>
      <c r="E6" s="20">
        <f t="shared" si="3"/>
        <v>1</v>
      </c>
      <c r="F6" s="20">
        <f t="shared" si="3"/>
        <v>0</v>
      </c>
      <c r="G6" s="20">
        <f t="shared" si="3"/>
        <v>1</v>
      </c>
      <c r="H6" s="20" t="str">
        <f t="shared" si="3"/>
        <v>群馬県　榛東村</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76.8</v>
      </c>
      <c r="P6" s="21">
        <f t="shared" si="3"/>
        <v>99.48</v>
      </c>
      <c r="Q6" s="21">
        <f t="shared" si="3"/>
        <v>2750</v>
      </c>
      <c r="R6" s="21">
        <f t="shared" si="3"/>
        <v>14577</v>
      </c>
      <c r="S6" s="21">
        <f t="shared" si="3"/>
        <v>27.92</v>
      </c>
      <c r="T6" s="21">
        <f t="shared" si="3"/>
        <v>522.1</v>
      </c>
      <c r="U6" s="21">
        <f t="shared" si="3"/>
        <v>14481</v>
      </c>
      <c r="V6" s="21">
        <f t="shared" si="3"/>
        <v>17</v>
      </c>
      <c r="W6" s="21">
        <f t="shared" si="3"/>
        <v>851.82</v>
      </c>
      <c r="X6" s="22">
        <f>IF(X7="",NA(),X7)</f>
        <v>121.16</v>
      </c>
      <c r="Y6" s="22">
        <f t="shared" ref="Y6:AG6" si="4">IF(Y7="",NA(),Y7)</f>
        <v>112.83</v>
      </c>
      <c r="Z6" s="22">
        <f t="shared" si="4"/>
        <v>114.58</v>
      </c>
      <c r="AA6" s="22">
        <f t="shared" si="4"/>
        <v>121.44</v>
      </c>
      <c r="AB6" s="22">
        <f t="shared" si="4"/>
        <v>117.9</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173.19</v>
      </c>
      <c r="AU6" s="22">
        <f t="shared" ref="AU6:BC6" si="6">IF(AU7="",NA(),AU7)</f>
        <v>182.21</v>
      </c>
      <c r="AV6" s="22">
        <f t="shared" si="6"/>
        <v>188.55</v>
      </c>
      <c r="AW6" s="22">
        <f t="shared" si="6"/>
        <v>200.99</v>
      </c>
      <c r="AX6" s="22">
        <f t="shared" si="6"/>
        <v>209.71</v>
      </c>
      <c r="AY6" s="22">
        <f t="shared" si="6"/>
        <v>355.27</v>
      </c>
      <c r="AZ6" s="22">
        <f t="shared" si="6"/>
        <v>359.7</v>
      </c>
      <c r="BA6" s="22">
        <f t="shared" si="6"/>
        <v>362.93</v>
      </c>
      <c r="BB6" s="22">
        <f t="shared" si="6"/>
        <v>371.81</v>
      </c>
      <c r="BC6" s="22">
        <f t="shared" si="6"/>
        <v>384.23</v>
      </c>
      <c r="BD6" s="21" t="str">
        <f>IF(BD7="","",IF(BD7="-","【-】","【"&amp;SUBSTITUTE(TEXT(BD7,"#,##0.00"),"-","△")&amp;"】"))</f>
        <v>【261.51】</v>
      </c>
      <c r="BE6" s="22">
        <f>IF(BE7="",NA(),BE7)</f>
        <v>157.93</v>
      </c>
      <c r="BF6" s="22">
        <f t="shared" ref="BF6:BN6" si="7">IF(BF7="",NA(),BF7)</f>
        <v>145.03</v>
      </c>
      <c r="BG6" s="22">
        <f t="shared" si="7"/>
        <v>132.03</v>
      </c>
      <c r="BH6" s="22">
        <f t="shared" si="7"/>
        <v>119</v>
      </c>
      <c r="BI6" s="22">
        <f t="shared" si="7"/>
        <v>115.3</v>
      </c>
      <c r="BJ6" s="22">
        <f t="shared" si="7"/>
        <v>458.27</v>
      </c>
      <c r="BK6" s="22">
        <f t="shared" si="7"/>
        <v>447.01</v>
      </c>
      <c r="BL6" s="22">
        <f t="shared" si="7"/>
        <v>439.05</v>
      </c>
      <c r="BM6" s="22">
        <f t="shared" si="7"/>
        <v>465.85</v>
      </c>
      <c r="BN6" s="22">
        <f t="shared" si="7"/>
        <v>439.43</v>
      </c>
      <c r="BO6" s="21" t="str">
        <f>IF(BO7="","",IF(BO7="-","【-】","【"&amp;SUBSTITUTE(TEXT(BO7,"#,##0.00"),"-","△")&amp;"】"))</f>
        <v>【265.16】</v>
      </c>
      <c r="BP6" s="22">
        <f>IF(BP7="",NA(),BP7)</f>
        <v>115.95</v>
      </c>
      <c r="BQ6" s="22">
        <f t="shared" ref="BQ6:BY6" si="8">IF(BQ7="",NA(),BQ7)</f>
        <v>108.75</v>
      </c>
      <c r="BR6" s="22">
        <f t="shared" si="8"/>
        <v>110.48</v>
      </c>
      <c r="BS6" s="22">
        <f t="shared" si="8"/>
        <v>119.17</v>
      </c>
      <c r="BT6" s="22">
        <f t="shared" si="8"/>
        <v>112.13</v>
      </c>
      <c r="BU6" s="22">
        <f t="shared" si="8"/>
        <v>96.77</v>
      </c>
      <c r="BV6" s="22">
        <f t="shared" si="8"/>
        <v>95.81</v>
      </c>
      <c r="BW6" s="22">
        <f t="shared" si="8"/>
        <v>95.26</v>
      </c>
      <c r="BX6" s="22">
        <f t="shared" si="8"/>
        <v>92.39</v>
      </c>
      <c r="BY6" s="22">
        <f t="shared" si="8"/>
        <v>94.41</v>
      </c>
      <c r="BZ6" s="21" t="str">
        <f>IF(BZ7="","",IF(BZ7="-","【-】","【"&amp;SUBSTITUTE(TEXT(BZ7,"#,##0.00"),"-","△")&amp;"】"))</f>
        <v>【102.35】</v>
      </c>
      <c r="CA6" s="22">
        <f>IF(CA7="",NA(),CA7)</f>
        <v>119.28</v>
      </c>
      <c r="CB6" s="22">
        <f t="shared" ref="CB6:CJ6" si="9">IF(CB7="",NA(),CB7)</f>
        <v>127.19</v>
      </c>
      <c r="CC6" s="22">
        <f t="shared" si="9"/>
        <v>125.25</v>
      </c>
      <c r="CD6" s="22">
        <f t="shared" si="9"/>
        <v>116.08</v>
      </c>
      <c r="CE6" s="22">
        <f t="shared" si="9"/>
        <v>123.33</v>
      </c>
      <c r="CF6" s="22">
        <f t="shared" si="9"/>
        <v>187.18</v>
      </c>
      <c r="CG6" s="22">
        <f t="shared" si="9"/>
        <v>189.58</v>
      </c>
      <c r="CH6" s="22">
        <f t="shared" si="9"/>
        <v>192.82</v>
      </c>
      <c r="CI6" s="22">
        <f t="shared" si="9"/>
        <v>192.98</v>
      </c>
      <c r="CJ6" s="22">
        <f t="shared" si="9"/>
        <v>192.13</v>
      </c>
      <c r="CK6" s="21" t="str">
        <f>IF(CK7="","",IF(CK7="-","【-】","【"&amp;SUBSTITUTE(TEXT(CK7,"#,##0.00"),"-","△")&amp;"】"))</f>
        <v>【167.74】</v>
      </c>
      <c r="CL6" s="22">
        <f>IF(CL7="",NA(),CL7)</f>
        <v>54.43</v>
      </c>
      <c r="CM6" s="22">
        <f t="shared" ref="CM6:CU6" si="10">IF(CM7="",NA(),CM7)</f>
        <v>54.65</v>
      </c>
      <c r="CN6" s="22">
        <f t="shared" si="10"/>
        <v>58.77</v>
      </c>
      <c r="CO6" s="22">
        <f t="shared" si="10"/>
        <v>55.34</v>
      </c>
      <c r="CP6" s="22">
        <f t="shared" si="10"/>
        <v>55.13</v>
      </c>
      <c r="CQ6" s="22">
        <f t="shared" si="10"/>
        <v>55.88</v>
      </c>
      <c r="CR6" s="22">
        <f t="shared" si="10"/>
        <v>55.22</v>
      </c>
      <c r="CS6" s="22">
        <f t="shared" si="10"/>
        <v>54.05</v>
      </c>
      <c r="CT6" s="22">
        <f t="shared" si="10"/>
        <v>54.43</v>
      </c>
      <c r="CU6" s="22">
        <f t="shared" si="10"/>
        <v>53.87</v>
      </c>
      <c r="CV6" s="21" t="str">
        <f>IF(CV7="","",IF(CV7="-","【-】","【"&amp;SUBSTITUTE(TEXT(CV7,"#,##0.00"),"-","△")&amp;"】"))</f>
        <v>【60.29】</v>
      </c>
      <c r="CW6" s="22">
        <f>IF(CW7="",NA(),CW7)</f>
        <v>77.349999999999994</v>
      </c>
      <c r="CX6" s="22">
        <f t="shared" ref="CX6:DF6" si="11">IF(CX7="",NA(),CX7)</f>
        <v>77.290000000000006</v>
      </c>
      <c r="CY6" s="22">
        <f t="shared" si="11"/>
        <v>71.77</v>
      </c>
      <c r="CZ6" s="22">
        <f t="shared" si="11"/>
        <v>77.83</v>
      </c>
      <c r="DA6" s="22">
        <f t="shared" si="11"/>
        <v>77.510000000000005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51.62</v>
      </c>
      <c r="DI6" s="22">
        <f t="shared" ref="DI6:DQ6" si="12">IF(DI7="",NA(),DI7)</f>
        <v>53.81</v>
      </c>
      <c r="DJ6" s="22">
        <f t="shared" si="12"/>
        <v>55.81</v>
      </c>
      <c r="DK6" s="22">
        <f t="shared" si="12"/>
        <v>57.87</v>
      </c>
      <c r="DL6" s="22">
        <f t="shared" si="12"/>
        <v>59.42</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2">
        <f t="shared" si="13"/>
        <v>16.670000000000002</v>
      </c>
      <c r="DW6" s="22">
        <f t="shared" si="13"/>
        <v>17.989999999999998</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0.36</v>
      </c>
      <c r="EE6" s="21">
        <f t="shared" ref="EE6:EM6" si="14">IF(EE7="",NA(),EE7)</f>
        <v>0</v>
      </c>
      <c r="EF6" s="22">
        <f t="shared" si="14"/>
        <v>0.4</v>
      </c>
      <c r="EG6" s="22">
        <f t="shared" si="14"/>
        <v>7.0000000000000007E-2</v>
      </c>
      <c r="EH6" s="22">
        <f t="shared" si="14"/>
        <v>0.05</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2">
      <c r="A7" s="15"/>
      <c r="B7" s="24">
        <v>2021</v>
      </c>
      <c r="C7" s="24">
        <v>103446</v>
      </c>
      <c r="D7" s="24">
        <v>46</v>
      </c>
      <c r="E7" s="24">
        <v>1</v>
      </c>
      <c r="F7" s="24">
        <v>0</v>
      </c>
      <c r="G7" s="24">
        <v>1</v>
      </c>
      <c r="H7" s="24" t="s">
        <v>93</v>
      </c>
      <c r="I7" s="24" t="s">
        <v>94</v>
      </c>
      <c r="J7" s="24" t="s">
        <v>95</v>
      </c>
      <c r="K7" s="24" t="s">
        <v>96</v>
      </c>
      <c r="L7" s="24" t="s">
        <v>97</v>
      </c>
      <c r="M7" s="24" t="s">
        <v>98</v>
      </c>
      <c r="N7" s="25" t="s">
        <v>99</v>
      </c>
      <c r="O7" s="25">
        <v>76.8</v>
      </c>
      <c r="P7" s="25">
        <v>99.48</v>
      </c>
      <c r="Q7" s="25">
        <v>2750</v>
      </c>
      <c r="R7" s="25">
        <v>14577</v>
      </c>
      <c r="S7" s="25">
        <v>27.92</v>
      </c>
      <c r="T7" s="25">
        <v>522.1</v>
      </c>
      <c r="U7" s="25">
        <v>14481</v>
      </c>
      <c r="V7" s="25">
        <v>17</v>
      </c>
      <c r="W7" s="25">
        <v>851.82</v>
      </c>
      <c r="X7" s="25">
        <v>121.16</v>
      </c>
      <c r="Y7" s="25">
        <v>112.83</v>
      </c>
      <c r="Z7" s="25">
        <v>114.58</v>
      </c>
      <c r="AA7" s="25">
        <v>121.44</v>
      </c>
      <c r="AB7" s="25">
        <v>117.9</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173.19</v>
      </c>
      <c r="AU7" s="25">
        <v>182.21</v>
      </c>
      <c r="AV7" s="25">
        <v>188.55</v>
      </c>
      <c r="AW7" s="25">
        <v>200.99</v>
      </c>
      <c r="AX7" s="25">
        <v>209.71</v>
      </c>
      <c r="AY7" s="25">
        <v>355.27</v>
      </c>
      <c r="AZ7" s="25">
        <v>359.7</v>
      </c>
      <c r="BA7" s="25">
        <v>362.93</v>
      </c>
      <c r="BB7" s="25">
        <v>371.81</v>
      </c>
      <c r="BC7" s="25">
        <v>384.23</v>
      </c>
      <c r="BD7" s="25">
        <v>261.51</v>
      </c>
      <c r="BE7" s="25">
        <v>157.93</v>
      </c>
      <c r="BF7" s="25">
        <v>145.03</v>
      </c>
      <c r="BG7" s="25">
        <v>132.03</v>
      </c>
      <c r="BH7" s="25">
        <v>119</v>
      </c>
      <c r="BI7" s="25">
        <v>115.3</v>
      </c>
      <c r="BJ7" s="25">
        <v>458.27</v>
      </c>
      <c r="BK7" s="25">
        <v>447.01</v>
      </c>
      <c r="BL7" s="25">
        <v>439.05</v>
      </c>
      <c r="BM7" s="25">
        <v>465.85</v>
      </c>
      <c r="BN7" s="25">
        <v>439.43</v>
      </c>
      <c r="BO7" s="25">
        <v>265.16000000000003</v>
      </c>
      <c r="BP7" s="25">
        <v>115.95</v>
      </c>
      <c r="BQ7" s="25">
        <v>108.75</v>
      </c>
      <c r="BR7" s="25">
        <v>110.48</v>
      </c>
      <c r="BS7" s="25">
        <v>119.17</v>
      </c>
      <c r="BT7" s="25">
        <v>112.13</v>
      </c>
      <c r="BU7" s="25">
        <v>96.77</v>
      </c>
      <c r="BV7" s="25">
        <v>95.81</v>
      </c>
      <c r="BW7" s="25">
        <v>95.26</v>
      </c>
      <c r="BX7" s="25">
        <v>92.39</v>
      </c>
      <c r="BY7" s="25">
        <v>94.41</v>
      </c>
      <c r="BZ7" s="25">
        <v>102.35</v>
      </c>
      <c r="CA7" s="25">
        <v>119.28</v>
      </c>
      <c r="CB7" s="25">
        <v>127.19</v>
      </c>
      <c r="CC7" s="25">
        <v>125.25</v>
      </c>
      <c r="CD7" s="25">
        <v>116.08</v>
      </c>
      <c r="CE7" s="25">
        <v>123.33</v>
      </c>
      <c r="CF7" s="25">
        <v>187.18</v>
      </c>
      <c r="CG7" s="25">
        <v>189.58</v>
      </c>
      <c r="CH7" s="25">
        <v>192.82</v>
      </c>
      <c r="CI7" s="25">
        <v>192.98</v>
      </c>
      <c r="CJ7" s="25">
        <v>192.13</v>
      </c>
      <c r="CK7" s="25">
        <v>167.74</v>
      </c>
      <c r="CL7" s="25">
        <v>54.43</v>
      </c>
      <c r="CM7" s="25">
        <v>54.65</v>
      </c>
      <c r="CN7" s="25">
        <v>58.77</v>
      </c>
      <c r="CO7" s="25">
        <v>55.34</v>
      </c>
      <c r="CP7" s="25">
        <v>55.13</v>
      </c>
      <c r="CQ7" s="25">
        <v>55.88</v>
      </c>
      <c r="CR7" s="25">
        <v>55.22</v>
      </c>
      <c r="CS7" s="25">
        <v>54.05</v>
      </c>
      <c r="CT7" s="25">
        <v>54.43</v>
      </c>
      <c r="CU7" s="25">
        <v>53.87</v>
      </c>
      <c r="CV7" s="25">
        <v>60.29</v>
      </c>
      <c r="CW7" s="25">
        <v>77.349999999999994</v>
      </c>
      <c r="CX7" s="25">
        <v>77.290000000000006</v>
      </c>
      <c r="CY7" s="25">
        <v>71.77</v>
      </c>
      <c r="CZ7" s="25">
        <v>77.83</v>
      </c>
      <c r="DA7" s="25">
        <v>77.510000000000005</v>
      </c>
      <c r="DB7" s="25">
        <v>80.989999999999995</v>
      </c>
      <c r="DC7" s="25">
        <v>80.930000000000007</v>
      </c>
      <c r="DD7" s="25">
        <v>80.510000000000005</v>
      </c>
      <c r="DE7" s="25">
        <v>79.44</v>
      </c>
      <c r="DF7" s="25">
        <v>79.489999999999995</v>
      </c>
      <c r="DG7" s="25">
        <v>90.12</v>
      </c>
      <c r="DH7" s="25">
        <v>51.62</v>
      </c>
      <c r="DI7" s="25">
        <v>53.81</v>
      </c>
      <c r="DJ7" s="25">
        <v>55.81</v>
      </c>
      <c r="DK7" s="25">
        <v>57.87</v>
      </c>
      <c r="DL7" s="25">
        <v>59.42</v>
      </c>
      <c r="DM7" s="25">
        <v>46.61</v>
      </c>
      <c r="DN7" s="25">
        <v>47.97</v>
      </c>
      <c r="DO7" s="25">
        <v>49.12</v>
      </c>
      <c r="DP7" s="25">
        <v>49.39</v>
      </c>
      <c r="DQ7" s="25">
        <v>50.75</v>
      </c>
      <c r="DR7" s="25">
        <v>50.88</v>
      </c>
      <c r="DS7" s="25">
        <v>0</v>
      </c>
      <c r="DT7" s="25">
        <v>0</v>
      </c>
      <c r="DU7" s="25">
        <v>0</v>
      </c>
      <c r="DV7" s="25">
        <v>16.670000000000002</v>
      </c>
      <c r="DW7" s="25">
        <v>17.989999999999998</v>
      </c>
      <c r="DX7" s="25">
        <v>10.84</v>
      </c>
      <c r="DY7" s="25">
        <v>15.33</v>
      </c>
      <c r="DZ7" s="25">
        <v>16.760000000000002</v>
      </c>
      <c r="EA7" s="25">
        <v>18.57</v>
      </c>
      <c r="EB7" s="25">
        <v>21.14</v>
      </c>
      <c r="EC7" s="25">
        <v>22.3</v>
      </c>
      <c r="ED7" s="25">
        <v>0.36</v>
      </c>
      <c r="EE7" s="25">
        <v>0</v>
      </c>
      <c r="EF7" s="25">
        <v>0.4</v>
      </c>
      <c r="EG7" s="25">
        <v>7.0000000000000007E-2</v>
      </c>
      <c r="EH7" s="25">
        <v>0.05</v>
      </c>
      <c r="EI7" s="25">
        <v>0.39</v>
      </c>
      <c r="EJ7" s="25">
        <v>0.43</v>
      </c>
      <c r="EK7" s="25">
        <v>0.42</v>
      </c>
      <c r="EL7" s="25">
        <v>0.44</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2023-02-21T04:01:38Z</cp:lastPrinted>
  <dcterms:created xsi:type="dcterms:W3CDTF">2022-12-01T00:55:20Z</dcterms:created>
  <dcterms:modified xsi:type="dcterms:W3CDTF">2023-02-21T04:01:45Z</dcterms:modified>
  <cp:category/>
</cp:coreProperties>
</file>