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4 吉岡町●□■▲\"/>
    </mc:Choice>
  </mc:AlternateContent>
  <xr:revisionPtr revIDLastSave="0" documentId="13_ncr:1_{7A4A7C40-B4CE-4E75-8422-429DE4EA3DC5}" xr6:coauthVersionLast="36" xr6:coauthVersionMax="36" xr10:uidLastSave="{00000000-0000-0000-0000-000000000000}"/>
  <workbookProtection workbookAlgorithmName="SHA-512" workbookHashValue="gUcl2HGsfOGMnbwhuNHLw1vEEE12rVKpunD1oLi+POnnvl0L0tyyUWTJE1Mx2kbI0ooPSxFx9M92CIwuFNL+ww==" workbookSaltValue="QpLaqOw0MG7GlGWkmkxTG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BB10" i="4"/>
  <c r="AT10" i="4"/>
  <c r="AL10" i="4"/>
  <c r="I10" i="4"/>
  <c r="B10" i="4"/>
  <c r="BB8" i="4"/>
  <c r="AT8" i="4"/>
  <c r="AL8" i="4"/>
  <c r="AD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<sst xmlns="http://schemas.openxmlformats.org/spreadsheetml/2006/main" count="228" uniqueCount="114">
  <si>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</si>
  <si>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</si>
  <si>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</si>
  <si>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</si>
  <si>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</si>
  <si>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</si>
  <si>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</si>
  <si>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</si>
  <si>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</si>
  <si>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</si>
  <si>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</si>
  <si>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</si>
  <si>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</si>
  <si>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</si>
  <si>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</si>
  <si>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</si>
  <si>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</si>
  <si>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</si>
  <si>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</si>
  <si>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</si>
  <si>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</si>
  <si>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</si>
  <si>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</si>
  <si>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</si>
  <si>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</si>
  <si>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</si>
  <si>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</si>
  <si>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</si>
  <si>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</si>
  <si>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</si>
  <si>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</si>
  <si>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</si>
  <si>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</si>
  <si>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</si>
  <si>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</si>
  <si>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</si>
  <si>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</si>
  <si>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</si>
  <si>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</si>
  <si>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</si>
  <si>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</si>
  <si>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</si>
  <si>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</si>
  <si>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</si>
  <si>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</si>
  <si>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</si>
  <si>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</si>
  <si>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</si>
  <si>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</si>
  <si>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</si>
  <si>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</si>
  <si>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</si>
  <si>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</si>
  <si>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</si>
  <si>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</si>
  <si>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</si>
  <si>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</si>
  <si>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</si>
  <si>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</si>
  <si>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</si>
  <si>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</si>
  <si>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</si>
  <si>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</si>
  <si>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</si>
  <si>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</si>
  <si>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</si>
  <si>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</si>
  <si>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</si>
  <si>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</si>
  <si>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</si>
  <si>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</si>
  <si>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</si>
  <si>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</si>
  <si>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</si>
  <si>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</si>
  <si>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</si>
  <si>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</si>
  <si>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</si>
  <si>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</si>
  <si>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</si>
  <si>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</si>
  <si>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</si>
  <si>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</si>
  <si>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</si>
  <si>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</si>
  <si>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</si>
  <si>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</si>
  <si>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</si>
  <si>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</si>
  <si>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</si>
  <si>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</si>
  <si>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</si>
  <si>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</si>
  <si>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</si>
  <si>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</si>
  <si>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</si>
  <si>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</si>
  <si>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</si>
  <si>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</si>
  <si>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</si>
  <si>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</si>
  <si>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</si>
  <si>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</si>
  <si>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</si>
  <si>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</si>
  <si>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</si>
  <si>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</si>
  <si>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</si>
  <si>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</si>
  <si>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</si>
  <si>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</si>
  <si>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昨年度に引き続き、１００％以上であるものの、類似団体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②累積欠損金比率：０％を示し、水道使用料としての給水収益の増加傾向が担保されているわけではないことから安心はできず、将来の見通しを踏まえた計画性のある安定的な事業の展開が必要になります。
③流動比率：１００％を上回っていますが、施設の更新に際しては企業債といった借入金に頼らざるを得なくなるため、注意が必要です。また、類似団体との比較によると、資産が十分にあるとは言えない状況になります。
④企業債残高対給水収益比率：水道管路施設の更新へ投資をしつつも、順調に企業債の残高を減らしていることから、投資の規模が適切であると考えられます。また、類似団体と比較して、低い水準ではありますが、料金の水準が適正かを検証し、複数の角度から改善を図っていく必要があります。
⑤料金回収率：１００％を下回っていることから、給水費用が給水収益で賄うことができていないため、更なる費用の削減はもちろん、財政収支計画及び施設の更新計画の両面からバランスの取れた健全な経営の改善が必要になります。
⑥給水原価：類似団体と比較して低いことが読み取れます。料金回収率など更なる向上のため、複数の指標を用い、管路施設の更新等の投資をより効率的に見直し、維持管理費の削減につなげていく必要もあります。
⑦施設利用率：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類似団体と比較して高いことが読み取れるものの、１００％には開きがあることから、給水される水量が収益に結び付いていないため、漏水の事故が発生したら、即復旧させるなど無駄にさせない対策をより一層図っていきます。</t>
    <rPh sb="8" eb="11">
      <t>サクネンド</t>
    </rPh>
    <rPh sb="12" eb="13">
      <t>ヒ</t>
    </rPh>
    <rPh sb="14" eb="15">
      <t>ツヅ</t>
    </rPh>
    <rPh sb="30" eb="32">
      <t>ルイジ</t>
    </rPh>
    <rPh sb="32" eb="34">
      <t>ダンタイ</t>
    </rPh>
    <rPh sb="247" eb="248">
      <t>サイ</t>
    </rPh>
    <rPh sb="262" eb="263">
      <t>タヨ</t>
    </rPh>
    <rPh sb="267" eb="268">
      <t>エ</t>
    </rPh>
    <rPh sb="275" eb="277">
      <t>チュウイ</t>
    </rPh>
    <rPh sb="278" eb="280">
      <t>ヒツヨウ</t>
    </rPh>
    <rPh sb="387" eb="388">
      <t>カンガ</t>
    </rPh>
    <rPh sb="621" eb="623">
      <t>コウシン</t>
    </rPh>
    <rPh sb="788" eb="789">
      <t>タカ</t>
    </rPh>
    <rPh sb="793" eb="794">
      <t>ヨ</t>
    </rPh>
    <rPh sb="795" eb="796">
      <t>ト</t>
    </rPh>
    <phoneticPr fontId="4"/>
  </si>
  <si>
    <t>①有形固定資産減価償却率：管路経年化率及び管路更新率を総合的に判断すると、類似団体と比較して低い水準にはありますが、引き続き更新等の財源の確保をしながら、経営を圧迫することなく、施設の更新への投資計画を進めていく必要があります。
②管路経年化率：低い水準を保っており、その背景には耐震性のある管路施設への更新を進めていて、引き続き老朽管の更新を図っていくことになっています。また、保有している管路施設について、耐用年数を把握し、事業費の平準化を考慮し、効果的かつ効率的な更新事業に取り組みます。
③管路更新率：類似団体と比べ同程度の水準を示していますが、財源の確保や安定的な経営運営が最優先される中、管路施設の全体的な耐用年数を的確に把握した上で、更新のペースをできるだけ平準化し、更新計画を適宜見直す必要があります。</t>
    <rPh sb="48" eb="50">
      <t>スイジュン</t>
    </rPh>
    <rPh sb="262" eb="265">
      <t>ドウテイド</t>
    </rPh>
    <rPh sb="266" eb="268">
      <t>スイジュン</t>
    </rPh>
    <rPh sb="269" eb="270">
      <t>シメ</t>
    </rPh>
    <phoneticPr fontId="4"/>
  </si>
  <si>
    <t>　本町においては、人口が微増傾向にあり、給水収益の増加の連動に期待しつつも、施設全体の老朽化は着実に進行していると言えます。
　こうした背景を踏まえて、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具体的には、老朽管である石綿セメント管を約１４３メートル更新しました。石綿セメント管の残延長の約２，２８７メートルも、自己財源をうまく配分しながら、更新していく予定になります。
　そして、策定した経営戦略に基づき、着実に計画を実践していくことが安定的かつ継続的な経営に結び付くものと考えています。</t>
    <rPh sb="302" eb="303">
      <t>ヤク</t>
    </rPh>
    <rPh sb="392" eb="394">
      <t>ケイカク</t>
    </rPh>
    <rPh sb="413" eb="415">
      <t>ケイエイ</t>
    </rPh>
    <rPh sb="416" eb="417">
      <t>ムス</t>
    </rPh>
    <rPh sb="418" eb="419">
      <t>ツ</t>
    </rPh>
    <rPh sb="423" eb="4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</si>
</sst>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1.29</c:v>
                </c:pt>
                <c:pt idx="1">
                  <c:v>1.46</c:v>
                </c:pt>
                <c:pt idx="2">
                  <c:v>1.78</c:v>
                </c:pt>
                <c:pt idx="3">
                  <c:v>0.4</c:v>
                </c:pt>
                <c:pt idx="4">
                  <c:v>0.5</c:v>
                </c:pt>
              </c:numCache>
            </c:numRef>
          </c:val>
          <c:extLst>
            <c:ext xmlns:c16="http://schemas.microsoft.com/office/drawing/2014/chart" uri="{C3380CC4-5D6E-409C-BE32-E72D297353CC}">
              <c16:uniqueId val="{00000000-4583-4BA0-BA31-9413E2A7C6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583-4BA0-BA31-9413E2A7C6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65.650000000000006</c:v>
                </c:pt>
                <c:pt idx="1">
                  <c:v>64.48</c:v>
                </c:pt>
                <c:pt idx="2">
                  <c:v>60.35</c:v>
                </c:pt>
                <c:pt idx="3">
                  <c:v>62.44</c:v>
                </c:pt>
                <c:pt idx="4">
                  <c:v>63.42</c:v>
                </c:pt>
              </c:numCache>
            </c:numRef>
          </c:val>
          <c:extLst>
            <c:ext xmlns:c16="http://schemas.microsoft.com/office/drawing/2014/chart" uri="{C3380CC4-5D6E-409C-BE32-E72D297353CC}">
              <c16:uniqueId val="{00000000-8232-4B9F-8E91-CF58880D86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232-4B9F-8E91-CF58880D86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80.290000000000006</c:v>
                </c:pt>
                <c:pt idx="1">
                  <c:v>82.13</c:v>
                </c:pt>
                <c:pt idx="2">
                  <c:v>86.36</c:v>
                </c:pt>
                <c:pt idx="3">
                  <c:v>86.49</c:v>
                </c:pt>
                <c:pt idx="4">
                  <c:v>84.86</c:v>
                </c:pt>
              </c:numCache>
            </c:numRef>
          </c:val>
          <c:extLst>
            <c:ext xmlns:c16="http://schemas.microsoft.com/office/drawing/2014/chart" uri="{C3380CC4-5D6E-409C-BE32-E72D297353CC}">
              <c16:uniqueId val="{00000000-2E29-4868-AA6D-0376F0778D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E29-4868-AA6D-0376F0778D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104.91</c:v>
                </c:pt>
                <c:pt idx="1">
                  <c:v>105.23</c:v>
                </c:pt>
                <c:pt idx="2">
                  <c:v>105.3</c:v>
                </c:pt>
                <c:pt idx="3">
                  <c:v>104.26</c:v>
                </c:pt>
                <c:pt idx="4">
                  <c:v>106.58</c:v>
                </c:pt>
              </c:numCache>
            </c:numRef>
          </c:val>
          <c:extLst>
            <c:ext xmlns:c16="http://schemas.microsoft.com/office/drawing/2014/chart" uri="{C3380CC4-5D6E-409C-BE32-E72D297353CC}">
              <c16:uniqueId val="{00000000-576F-4E0F-87AE-01451A6A63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576F-4E0F-87AE-01451A6A63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43.73</c:v>
                </c:pt>
                <c:pt idx="1">
                  <c:v>44.65</c:v>
                </c:pt>
                <c:pt idx="2">
                  <c:v>45.33</c:v>
                </c:pt>
                <c:pt idx="3">
                  <c:v>46.98</c:v>
                </c:pt>
                <c:pt idx="4">
                  <c:v>48.15</c:v>
                </c:pt>
              </c:numCache>
            </c:numRef>
          </c:val>
          <c:extLst>
            <c:ext xmlns:c16="http://schemas.microsoft.com/office/drawing/2014/chart" uri="{C3380CC4-5D6E-409C-BE32-E72D297353CC}">
              <c16:uniqueId val="{00000000-9A10-4ACA-8137-C1540F1D59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A10-4ACA-8137-C1540F1D59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5.62</c:v>
                </c:pt>
                <c:pt idx="1">
                  <c:v>5.38</c:v>
                </c:pt>
                <c:pt idx="2">
                  <c:v>4.42</c:v>
                </c:pt>
                <c:pt idx="3">
                  <c:v>4.07</c:v>
                </c:pt>
                <c:pt idx="4">
                  <c:v>3.32</c:v>
                </c:pt>
              </c:numCache>
            </c:numRef>
          </c:val>
          <c:extLst>
            <c:ext xmlns:c16="http://schemas.microsoft.com/office/drawing/2014/chart" uri="{C3380CC4-5D6E-409C-BE32-E72D297353CC}">
              <c16:uniqueId val="{00000000-A562-4972-88C8-EBD255A626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562-4972-88C8-EBD255A626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8-46A9-AE76-6CD08599E0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C28-46A9-AE76-6CD08599E0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187.16</c:v>
                </c:pt>
                <c:pt idx="1">
                  <c:v>176.44</c:v>
                </c:pt>
                <c:pt idx="2">
                  <c:v>161.25</c:v>
                </c:pt>
                <c:pt idx="3">
                  <c:v>225.97</c:v>
                </c:pt>
                <c:pt idx="4">
                  <c:v>236.85</c:v>
                </c:pt>
              </c:numCache>
            </c:numRef>
          </c:val>
          <c:extLst>
            <c:ext xmlns:c16="http://schemas.microsoft.com/office/drawing/2014/chart" uri="{C3380CC4-5D6E-409C-BE32-E72D297353CC}">
              <c16:uniqueId val="{00000000-80F8-4245-9D3D-2DD28D5949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0F8-4245-9D3D-2DD28D5949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352.68</c:v>
                </c:pt>
                <c:pt idx="1">
                  <c:v>329.09</c:v>
                </c:pt>
                <c:pt idx="2">
                  <c:v>311.31</c:v>
                </c:pt>
                <c:pt idx="3">
                  <c:v>279.45999999999998</c:v>
                </c:pt>
                <c:pt idx="4">
                  <c:v>257.62</c:v>
                </c:pt>
              </c:numCache>
            </c:numRef>
          </c:val>
          <c:extLst>
            <c:ext xmlns:c16="http://schemas.microsoft.com/office/drawing/2014/chart" uri="{C3380CC4-5D6E-409C-BE32-E72D297353CC}">
              <c16:uniqueId val="{00000000-7216-4E6E-8FD0-6520F2E4CD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216-4E6E-8FD0-6520F2E4CD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95.7</c:v>
                </c:pt>
                <c:pt idx="1">
                  <c:v>95.33</c:v>
                </c:pt>
                <c:pt idx="2">
                  <c:v>96.44</c:v>
                </c:pt>
                <c:pt idx="3">
                  <c:v>95.87</c:v>
                </c:pt>
                <c:pt idx="4">
                  <c:v>95.27</c:v>
                </c:pt>
              </c:numCache>
            </c:numRef>
          </c:val>
          <c:extLst>
            <c:ext xmlns:c16="http://schemas.microsoft.com/office/drawing/2014/chart" uri="{C3380CC4-5D6E-409C-BE32-E72D297353CC}">
              <c16:uniqueId val="{00000000-8DDC-4757-9C9A-932340CEEA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8DDC-4757-9C9A-932340CEEA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137.5</c:v>
                </c:pt>
                <c:pt idx="1">
                  <c:v>137.97999999999999</c:v>
                </c:pt>
                <c:pt idx="2">
                  <c:v>136.06</c:v>
                </c:pt>
                <c:pt idx="3">
                  <c:v>136.37</c:v>
                </c:pt>
                <c:pt idx="4">
                  <c:v>137.27000000000001</c:v>
                </c:pt>
              </c:numCache>
            </c:numRef>
          </c:val>
          <c:extLst>
            <c:ext xmlns:c16="http://schemas.microsoft.com/office/drawing/2014/chart" uri="{C3380CC4-5D6E-409C-BE32-E72D297353CC}">
              <c16:uniqueId val="{00000000-25E4-42AD-81EC-9ADC991ADE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5E4-42AD-81EC-9ADC991ADE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吉岡町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22111</v>
      </c>
      <c r="AM8" s="45"/>
      <c r="AN8" s="45"/>
      <c r="AO8" s="45"/>
      <c r="AP8" s="45"/>
      <c r="AQ8" s="45"/>
      <c r="AR8" s="45"/>
      <c r="AS8" s="45"/>
      <c r="AT8" s="46">
        <f>データ!$S$6</f>
        <v>20.46</v>
      </c>
      <c r="AU8" s="47"/>
      <c r="AV8" s="47"/>
      <c r="AW8" s="47"/>
      <c r="AX8" s="47"/>
      <c r="AY8" s="47"/>
      <c r="AZ8" s="47"/>
      <c r="BA8" s="47"/>
      <c r="BB8" s="48">
        <f>データ!$T$6</f>
        <v>1080.69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76.83</v>
      </c>
      <c r="J10" s="47"/>
      <c r="K10" s="47"/>
      <c r="L10" s="47"/>
      <c r="M10" s="47"/>
      <c r="N10" s="47"/>
      <c r="O10" s="81"/>
      <c r="P10" s="48">
        <f>データ!$P$6</f>
        <v>99.63</v>
      </c>
      <c r="Q10" s="48"/>
      <c r="R10" s="48"/>
      <c r="S10" s="48"/>
      <c r="T10" s="48"/>
      <c r="U10" s="48"/>
      <c r="V10" s="48"/>
      <c r="W10" s="45">
        <f>データ!$Q$6</f>
        <v>2497</v>
      </c>
      <c r="X10" s="45"/>
      <c r="Y10" s="45"/>
      <c r="Z10" s="45"/>
      <c r="AA10" s="45"/>
      <c r="AB10" s="45"/>
      <c r="AC10" s="45"/>
      <c r="AD10" s="2"/>
      <c r="AE10" s="2"/>
      <c r="AF10" s="2"/>
      <c r="AG10" s="2"/>
      <c r="AH10" s="2"/>
      <c r="AI10" s="2"/>
      <c r="AJ10" s="2"/>
      <c r="AK10" s="2"/>
      <c r="AL10" s="45">
        <f>データ!$U$6</f>
        <v>22078</v>
      </c>
      <c r="AM10" s="45"/>
      <c r="AN10" s="45"/>
      <c r="AO10" s="45"/>
      <c r="AP10" s="45"/>
      <c r="AQ10" s="45"/>
      <c r="AR10" s="45"/>
      <c r="AS10" s="45"/>
      <c r="AT10" s="46">
        <f>データ!$V$6</f>
        <v>20.46</v>
      </c>
      <c r="AU10" s="47"/>
      <c r="AV10" s="47"/>
      <c r="AW10" s="47"/>
      <c r="AX10" s="47"/>
      <c r="AY10" s="47"/>
      <c r="AZ10" s="47"/>
      <c r="BA10" s="47"/>
      <c r="BB10" s="48">
        <f>データ!$W$6</f>
        <v>1079.08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3" t="s">
        <v>112</v>
      </c>
      <c r="BM47" s="94"/>
      <c r="BN47" s="94"/>
      <c r="BO47" s="94"/>
      <c r="BP47" s="94"/>
      <c r="BQ47" s="94"/>
      <c r="BR47" s="94"/>
      <c r="BS47" s="94"/>
      <c r="BT47" s="94"/>
      <c r="BU47" s="94"/>
      <c r="BV47" s="94"/>
      <c r="BW47" s="94"/>
      <c r="BX47" s="94"/>
      <c r="BY47" s="94"/>
      <c r="BZ47" s="9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3"/>
      <c r="BM48" s="94"/>
      <c r="BN48" s="94"/>
      <c r="BO48" s="94"/>
      <c r="BP48" s="94"/>
      <c r="BQ48" s="94"/>
      <c r="BR48" s="94"/>
      <c r="BS48" s="94"/>
      <c r="BT48" s="94"/>
      <c r="BU48" s="94"/>
      <c r="BV48" s="94"/>
      <c r="BW48" s="94"/>
      <c r="BX48" s="94"/>
      <c r="BY48" s="94"/>
      <c r="BZ48" s="9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3"/>
      <c r="BM49" s="94"/>
      <c r="BN49" s="94"/>
      <c r="BO49" s="94"/>
      <c r="BP49" s="94"/>
      <c r="BQ49" s="94"/>
      <c r="BR49" s="94"/>
      <c r="BS49" s="94"/>
      <c r="BT49" s="94"/>
      <c r="BU49" s="94"/>
      <c r="BV49" s="94"/>
      <c r="BW49" s="94"/>
      <c r="BX49" s="94"/>
      <c r="BY49" s="94"/>
      <c r="BZ49" s="9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3"/>
      <c r="BM50" s="94"/>
      <c r="BN50" s="94"/>
      <c r="BO50" s="94"/>
      <c r="BP50" s="94"/>
      <c r="BQ50" s="94"/>
      <c r="BR50" s="94"/>
      <c r="BS50" s="94"/>
      <c r="BT50" s="94"/>
      <c r="BU50" s="94"/>
      <c r="BV50" s="94"/>
      <c r="BW50" s="94"/>
      <c r="BX50" s="94"/>
      <c r="BY50" s="94"/>
      <c r="BZ50" s="9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3"/>
      <c r="BM51" s="94"/>
      <c r="BN51" s="94"/>
      <c r="BO51" s="94"/>
      <c r="BP51" s="94"/>
      <c r="BQ51" s="94"/>
      <c r="BR51" s="94"/>
      <c r="BS51" s="94"/>
      <c r="BT51" s="94"/>
      <c r="BU51" s="94"/>
      <c r="BV51" s="94"/>
      <c r="BW51" s="94"/>
      <c r="BX51" s="94"/>
      <c r="BY51" s="94"/>
      <c r="BZ51" s="9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3"/>
      <c r="BM52" s="94"/>
      <c r="BN52" s="94"/>
      <c r="BO52" s="94"/>
      <c r="BP52" s="94"/>
      <c r="BQ52" s="94"/>
      <c r="BR52" s="94"/>
      <c r="BS52" s="94"/>
      <c r="BT52" s="94"/>
      <c r="BU52" s="94"/>
      <c r="BV52" s="94"/>
      <c r="BW52" s="94"/>
      <c r="BX52" s="94"/>
      <c r="BY52" s="94"/>
      <c r="BZ52" s="9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3"/>
      <c r="BM53" s="94"/>
      <c r="BN53" s="94"/>
      <c r="BO53" s="94"/>
      <c r="BP53" s="94"/>
      <c r="BQ53" s="94"/>
      <c r="BR53" s="94"/>
      <c r="BS53" s="94"/>
      <c r="BT53" s="94"/>
      <c r="BU53" s="94"/>
      <c r="BV53" s="94"/>
      <c r="BW53" s="94"/>
      <c r="BX53" s="94"/>
      <c r="BY53" s="94"/>
      <c r="BZ53" s="9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3"/>
      <c r="BM54" s="94"/>
      <c r="BN54" s="94"/>
      <c r="BO54" s="94"/>
      <c r="BP54" s="94"/>
      <c r="BQ54" s="94"/>
      <c r="BR54" s="94"/>
      <c r="BS54" s="94"/>
      <c r="BT54" s="94"/>
      <c r="BU54" s="94"/>
      <c r="BV54" s="94"/>
      <c r="BW54" s="94"/>
      <c r="BX54" s="94"/>
      <c r="BY54" s="94"/>
      <c r="BZ54" s="9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3"/>
      <c r="BM55" s="94"/>
      <c r="BN55" s="94"/>
      <c r="BO55" s="94"/>
      <c r="BP55" s="94"/>
      <c r="BQ55" s="94"/>
      <c r="BR55" s="94"/>
      <c r="BS55" s="94"/>
      <c r="BT55" s="94"/>
      <c r="BU55" s="94"/>
      <c r="BV55" s="94"/>
      <c r="BW55" s="94"/>
      <c r="BX55" s="94"/>
      <c r="BY55" s="94"/>
      <c r="BZ55" s="9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3"/>
      <c r="BM56" s="94"/>
      <c r="BN56" s="94"/>
      <c r="BO56" s="94"/>
      <c r="BP56" s="94"/>
      <c r="BQ56" s="94"/>
      <c r="BR56" s="94"/>
      <c r="BS56" s="94"/>
      <c r="BT56" s="94"/>
      <c r="BU56" s="94"/>
      <c r="BV56" s="94"/>
      <c r="BW56" s="94"/>
      <c r="BX56" s="94"/>
      <c r="BY56" s="94"/>
      <c r="BZ56" s="9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3"/>
      <c r="BM57" s="94"/>
      <c r="BN57" s="94"/>
      <c r="BO57" s="94"/>
      <c r="BP57" s="94"/>
      <c r="BQ57" s="94"/>
      <c r="BR57" s="94"/>
      <c r="BS57" s="94"/>
      <c r="BT57" s="94"/>
      <c r="BU57" s="94"/>
      <c r="BV57" s="94"/>
      <c r="BW57" s="94"/>
      <c r="BX57" s="94"/>
      <c r="BY57" s="94"/>
      <c r="BZ57" s="9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3"/>
      <c r="BM58" s="94"/>
      <c r="BN58" s="94"/>
      <c r="BO58" s="94"/>
      <c r="BP58" s="94"/>
      <c r="BQ58" s="94"/>
      <c r="BR58" s="94"/>
      <c r="BS58" s="94"/>
      <c r="BT58" s="94"/>
      <c r="BU58" s="94"/>
      <c r="BV58" s="94"/>
      <c r="BW58" s="94"/>
      <c r="BX58" s="94"/>
      <c r="BY58" s="94"/>
      <c r="BZ58" s="9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3"/>
      <c r="BM59" s="94"/>
      <c r="BN59" s="94"/>
      <c r="BO59" s="94"/>
      <c r="BP59" s="94"/>
      <c r="BQ59" s="94"/>
      <c r="BR59" s="94"/>
      <c r="BS59" s="94"/>
      <c r="BT59" s="94"/>
      <c r="BU59" s="94"/>
      <c r="BV59" s="94"/>
      <c r="BW59" s="94"/>
      <c r="BX59" s="94"/>
      <c r="BY59" s="94"/>
      <c r="BZ59" s="95"/>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3"/>
      <c r="BM60" s="94"/>
      <c r="BN60" s="94"/>
      <c r="BO60" s="94"/>
      <c r="BP60" s="94"/>
      <c r="BQ60" s="94"/>
      <c r="BR60" s="94"/>
      <c r="BS60" s="94"/>
      <c r="BT60" s="94"/>
      <c r="BU60" s="94"/>
      <c r="BV60" s="94"/>
      <c r="BW60" s="94"/>
      <c r="BX60" s="94"/>
      <c r="BY60" s="94"/>
      <c r="BZ60" s="95"/>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3"/>
      <c r="BM61" s="94"/>
      <c r="BN61" s="94"/>
      <c r="BO61" s="94"/>
      <c r="BP61" s="94"/>
      <c r="BQ61" s="94"/>
      <c r="BR61" s="94"/>
      <c r="BS61" s="94"/>
      <c r="BT61" s="94"/>
      <c r="BU61" s="94"/>
      <c r="BV61" s="94"/>
      <c r="BW61" s="94"/>
      <c r="BX61" s="94"/>
      <c r="BY61" s="94"/>
      <c r="BZ61" s="9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3"/>
      <c r="BM62" s="94"/>
      <c r="BN62" s="94"/>
      <c r="BO62" s="94"/>
      <c r="BP62" s="94"/>
      <c r="BQ62" s="94"/>
      <c r="BR62" s="94"/>
      <c r="BS62" s="94"/>
      <c r="BT62" s="94"/>
      <c r="BU62" s="94"/>
      <c r="BV62" s="94"/>
      <c r="BW62" s="94"/>
      <c r="BX62" s="94"/>
      <c r="BY62" s="94"/>
      <c r="BZ62" s="9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3"/>
      <c r="BM63" s="94"/>
      <c r="BN63" s="94"/>
      <c r="BO63" s="94"/>
      <c r="BP63" s="94"/>
      <c r="BQ63" s="94"/>
      <c r="BR63" s="94"/>
      <c r="BS63" s="94"/>
      <c r="BT63" s="94"/>
      <c r="BU63" s="94"/>
      <c r="BV63" s="94"/>
      <c r="BW63" s="94"/>
      <c r="BX63" s="94"/>
      <c r="BY63" s="94"/>
      <c r="BZ63" s="9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eB51BCjoZIKTURPMWPJ4DJ+ce5qPpcZKVO3LrOmzJc8l+4spzPhhIxnNr5HmDv4552Ui4PDfdZc4VmpM38npQ==" saltValue="TztqN3HeHYRSknamfIG2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103454</v>
      </c>
      <c r="D6" s="20">
        <f t="shared" si="3"/>
        <v>46</v>
      </c>
      <c r="E6" s="20">
        <f t="shared" si="3"/>
        <v>1</v>
      </c>
      <c r="F6" s="20">
        <f t="shared" si="3"/>
        <v>0</v>
      </c>
      <c r="G6" s="20">
        <f t="shared" si="3"/>
        <v>1</v>
      </c>
      <c r="H6" s="20" t="str">
        <f t="shared" si="3"/>
        <v>群馬県　吉岡町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76.83</v>
      </c>
      <c r="P6" s="21">
        <f t="shared" si="3"/>
        <v>99.63</v>
      </c>
      <c r="Q6" s="21">
        <f t="shared" si="3"/>
        <v>2497</v>
      </c>
      <c r="R6" s="21">
        <f t="shared" si="3"/>
        <v>22111</v>
      </c>
      <c r="S6" s="21">
        <f t="shared" si="3"/>
        <v>20.46</v>
      </c>
      <c r="T6" s="21">
        <f t="shared" si="3"/>
        <v>1080.69</v>
      </c>
      <c r="U6" s="21">
        <f t="shared" si="3"/>
        <v>22078</v>
      </c>
      <c r="V6" s="21">
        <f t="shared" si="3"/>
        <v>20.46</v>
      </c>
      <c r="W6" s="21">
        <f t="shared" si="3"/>
        <v>1079.08</v>
      </c>
      <c r="X6" s="22">
        <f>IF(X7="",NA(),X7)</f>
        <v>104.91</v>
      </c>
      <c r="Y6" s="22">
        <f t="shared" ref="Y6:AG6" si="4">IF(Y7="",NA(),Y7)</f>
        <v>105.23</v>
      </c>
      <c r="Z6" s="22">
        <f t="shared" si="4"/>
        <v>105.3</v>
      </c>
      <c r="AA6" s="22">
        <f t="shared" si="4"/>
        <v>104.26</v>
      </c>
      <c r="AB6" s="22">
        <f t="shared" si="4"/>
        <v>106.58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187.16</v>
      </c>
      <c r="AU6" s="22">
        <f t="shared" ref="AU6:BC6" si="6">IF(AU7="",NA(),AU7)</f>
        <v>176.44</v>
      </c>
      <c r="AV6" s="22">
        <f t="shared" si="6"/>
        <v>161.25</v>
      </c>
      <c r="AW6" s="22">
        <f t="shared" si="6"/>
        <v>225.97</v>
      </c>
      <c r="AX6" s="22">
        <f t="shared" si="6"/>
        <v>236.85</v>
      </c>
      <c r="AY6" s="22">
        <f t="shared" si="6"/>
        <v>359.47</v>
      </c>
      <c r="AZ6" s="22">
        <f t="shared" si="6"/>
        <v>369.69</v>
      </c>
      <c r="BA6" s="22">
        <f t="shared" si="6"/>
        <v>379.08</v>
      </c>
      <c r="BB6" s="22">
        <f t="shared" si="6"/>
        <v>367.55</v>
      </c>
      <c r="BC6" s="22">
        <f t="shared" si="6"/>
        <v>378.56</v>
      </c>
      <c r="BD6" s="21" t="str">
        <f>IF(BD7="","",IF(BD7="-","【-】","【"&amp;SUBSTITUTE(TEXT(BD7,"#,##0.00"),"-","△")&amp;"】"))</f>
        <v>【261.51】</v>
      </c>
      <c r="BE6" s="22">
        <f>IF(BE7="",NA(),BE7)</f>
        <v>352.68</v>
      </c>
      <c r="BF6" s="22">
        <f t="shared" ref="BF6:BN6" si="7">IF(BF7="",NA(),BF7)</f>
        <v>329.09</v>
      </c>
      <c r="BG6" s="22">
        <f t="shared" si="7"/>
        <v>311.31</v>
      </c>
      <c r="BH6" s="22">
        <f t="shared" si="7"/>
        <v>279.45999999999998</v>
      </c>
      <c r="BI6" s="22">
        <f t="shared" si="7"/>
        <v>257.62</v>
      </c>
      <c r="BJ6" s="22">
        <f t="shared" si="7"/>
        <v>401.79</v>
      </c>
      <c r="BK6" s="22">
        <f t="shared" si="7"/>
        <v>402.99</v>
      </c>
      <c r="BL6" s="22">
        <f t="shared" si="7"/>
        <v>398.98</v>
      </c>
      <c r="BM6" s="22">
        <f t="shared" si="7"/>
        <v>418.68</v>
      </c>
      <c r="BN6" s="22">
        <f t="shared" si="7"/>
        <v>395.68</v>
      </c>
      <c r="BO6" s="21" t="str">
        <f>IF(BO7="","",IF(BO7="-","【-】","【"&amp;SUBSTITUTE(TEXT(BO7,"#,##0.00"),"-","△")&amp;"】"))</f>
        <v>【265.16】</v>
      </c>
      <c r="BP6" s="22">
        <f>IF(BP7="",NA(),BP7)</f>
        <v>95.7</v>
      </c>
      <c r="BQ6" s="22">
        <f t="shared" ref="BQ6:BY6" si="8">IF(BQ7="",NA(),BQ7)</f>
        <v>95.33</v>
      </c>
      <c r="BR6" s="22">
        <f t="shared" si="8"/>
        <v>96.44</v>
      </c>
      <c r="BS6" s="22">
        <f t="shared" si="8"/>
        <v>95.87</v>
      </c>
      <c r="BT6" s="22">
        <f t="shared" si="8"/>
        <v>95.27</v>
      </c>
      <c r="BU6" s="22">
        <f t="shared" si="8"/>
        <v>100.12</v>
      </c>
      <c r="BV6" s="22">
        <f t="shared" si="8"/>
        <v>98.66</v>
      </c>
      <c r="BW6" s="22">
        <f t="shared" si="8"/>
        <v>98.64</v>
      </c>
      <c r="BX6" s="22">
        <f t="shared" si="8"/>
        <v>94.78</v>
      </c>
      <c r="BY6" s="22">
        <f t="shared" si="8"/>
        <v>97.59</v>
      </c>
      <c r="BZ6" s="21" t="str">
        <f>IF(BZ7="","",IF(BZ7="-","【-】","【"&amp;SUBSTITUTE(TEXT(BZ7,"#,##0.00"),"-","△")&amp;"】"))</f>
        <v>【102.35】</v>
      </c>
      <c r="CA6" s="22">
        <f>IF(CA7="",NA(),CA7)</f>
        <v>137.5</v>
      </c>
      <c r="CB6" s="22">
        <f t="shared" ref="CB6:CJ6" si="9">IF(CB7="",NA(),CB7)</f>
        <v>137.97999999999999</v>
      </c>
      <c r="CC6" s="22">
        <f t="shared" si="9"/>
        <v>136.06</v>
      </c>
      <c r="CD6" s="22">
        <f t="shared" si="9"/>
        <v>136.37</v>
      </c>
      <c r="CE6" s="22">
        <f t="shared" si="9"/>
        <v>137.27000000000001</v>
      </c>
      <c r="CF6" s="22">
        <f t="shared" si="9"/>
        <v>174.97</v>
      </c>
      <c r="CG6" s="22">
        <f t="shared" si="9"/>
        <v>178.59</v>
      </c>
      <c r="CH6" s="22">
        <f t="shared" si="9"/>
        <v>178.92</v>
      </c>
      <c r="CI6" s="22">
        <f t="shared" si="9"/>
        <v>181.3</v>
      </c>
      <c r="CJ6" s="22">
        <f t="shared" si="9"/>
        <v>181.71</v>
      </c>
      <c r="CK6" s="21" t="str">
        <f>IF(CK7="","",IF(CK7="-","【-】","【"&amp;SUBSTITUTE(TEXT(CK7,"#,##0.00"),"-","△")&amp;"】"))</f>
        <v>【167.74】</v>
      </c>
      <c r="CL6" s="22">
        <f>IF(CL7="",NA(),CL7)</f>
        <v>65.650000000000006</v>
      </c>
      <c r="CM6" s="22">
        <f t="shared" ref="CM6:CU6" si="10">IF(CM7="",NA(),CM7)</f>
        <v>64.48</v>
      </c>
      <c r="CN6" s="22">
        <f t="shared" si="10"/>
        <v>60.35</v>
      </c>
      <c r="CO6" s="22">
        <f t="shared" si="10"/>
        <v>62.44</v>
      </c>
      <c r="CP6" s="22">
        <f t="shared" si="10"/>
        <v>63.42</v>
      </c>
      <c r="CQ6" s="22">
        <f t="shared" si="10"/>
        <v>55.63</v>
      </c>
      <c r="CR6" s="22">
        <f t="shared" si="10"/>
        <v>55.03</v>
      </c>
      <c r="CS6" s="22">
        <f t="shared" si="10"/>
        <v>55.14</v>
      </c>
      <c r="CT6" s="22">
        <f t="shared" si="10"/>
        <v>55.89</v>
      </c>
      <c r="CU6" s="22">
        <f t="shared" si="10"/>
        <v>55.72</v>
      </c>
      <c r="CV6" s="21" t="str">
        <f>IF(CV7="","",IF(CV7="-","【-】","【"&amp;SUBSTITUTE(TEXT(CV7,"#,##0.00"),"-","△")&amp;"】"))</f>
        <v>【60.29】</v>
      </c>
      <c r="CW6" s="22">
        <f>IF(CW7="",NA(),CW7)</f>
        <v>80.290000000000006</v>
      </c>
      <c r="CX6" s="22">
        <f t="shared" ref="CX6:DF6" si="11">IF(CX7="",NA(),CX7)</f>
        <v>82.13</v>
      </c>
      <c r="CY6" s="22">
        <f t="shared" si="11"/>
        <v>86.36</v>
      </c>
      <c r="CZ6" s="22">
        <f t="shared" si="11"/>
        <v>86.49</v>
      </c>
      <c r="DA6" s="22">
        <f t="shared" si="11"/>
        <v>84.86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43.73</v>
      </c>
      <c r="DI6" s="22">
        <f t="shared" ref="DI6:DQ6" si="12">IF(DI7="",NA(),DI7)</f>
        <v>44.65</v>
      </c>
      <c r="DJ6" s="22">
        <f t="shared" si="12"/>
        <v>45.33</v>
      </c>
      <c r="DK6" s="22">
        <f t="shared" si="12"/>
        <v>46.98</v>
      </c>
      <c r="DL6" s="22">
        <f t="shared" si="12"/>
        <v>48.15</v>
      </c>
      <c r="DM6" s="22">
        <f t="shared" si="12"/>
        <v>48.05</v>
      </c>
      <c r="DN6" s="22">
        <f t="shared" si="12"/>
        <v>48.87</v>
      </c>
      <c r="DO6" s="22">
        <f t="shared" si="12"/>
        <v>49.92</v>
      </c>
      <c r="DP6" s="22">
        <f t="shared" si="12"/>
        <v>50.63</v>
      </c>
      <c r="DQ6" s="22">
        <f t="shared" si="12"/>
        <v>51.29</v>
      </c>
      <c r="DR6" s="21" t="str">
        <f>IF(DR7="","",IF(DR7="-","【-】","【"&amp;SUBSTITUTE(TEXT(DR7,"#,##0.00"),"-","△")&amp;"】"))</f>
        <v>【50.88】</v>
      </c>
      <c r="DS6" s="22">
        <f>IF(DS7="",NA(),DS7)</f>
        <v>5.62</v>
      </c>
      <c r="DT6" s="22">
        <f t="shared" ref="DT6:EB6" si="13">IF(DT7="",NA(),DT7)</f>
        <v>5.38</v>
      </c>
      <c r="DU6" s="22">
        <f t="shared" si="13"/>
        <v>4.42</v>
      </c>
      <c r="DV6" s="22">
        <f t="shared" si="13"/>
        <v>4.07</v>
      </c>
      <c r="DW6" s="22">
        <f t="shared" si="13"/>
        <v>3.32</v>
      </c>
      <c r="DX6" s="22">
        <f t="shared" si="13"/>
        <v>13.39</v>
      </c>
      <c r="DY6" s="22">
        <f t="shared" si="13"/>
        <v>14.85</v>
      </c>
      <c r="DZ6" s="22">
        <f t="shared" si="13"/>
        <v>16.88</v>
      </c>
      <c r="EA6" s="22">
        <f t="shared" si="13"/>
        <v>18.28</v>
      </c>
      <c r="EB6" s="22">
        <f t="shared" si="13"/>
        <v>19.61</v>
      </c>
      <c r="EC6" s="21" t="str">
        <f>IF(EC7="","",IF(EC7="-","【-】","【"&amp;SUBSTITUTE(TEXT(EC7,"#,##0.00"),"-","△")&amp;"】"))</f>
        <v>【22.30】</v>
      </c>
      <c r="ED6" s="22">
        <f>IF(ED7="",NA(),ED7)</f>
        <v>1.29</v>
      </c>
      <c r="EE6" s="22">
        <f t="shared" ref="EE6:EM6" si="14">IF(EE7="",NA(),EE7)</f>
        <v>1.46</v>
      </c>
      <c r="EF6" s="22">
        <f t="shared" si="14"/>
        <v>1.78</v>
      </c>
      <c r="EG6" s="22">
        <f t="shared" si="14"/>
        <v>0.4</v>
      </c>
      <c r="EH6" s="22">
        <f t="shared" si="14"/>
        <v>0.5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103454</v>
      </c>
      <c r="D7" s="24">
        <v>46</v>
      </c>
      <c r="E7" s="24">
        <v>1</v>
      </c>
      <c r="F7" s="24">
        <v>0</v>
      </c>
      <c r="G7" s="24">
        <v>1</v>
      </c>
      <c r="H7" s="24" t="s">
        <v>93</v>
      </c>
      <c r="I7" s="24" t="s">
        <v>94</v>
      </c>
      <c r="J7" s="24" t="s">
        <v>95</v>
      </c>
      <c r="K7" s="24" t="s">
        <v>96</v>
      </c>
      <c r="L7" s="24" t="s">
        <v>97</v>
      </c>
      <c r="M7" s="24" t="s">
        <v>98</v>
      </c>
      <c r="N7" s="25" t="s">
        <v>99</v>
      </c>
      <c r="O7" s="25">
        <v>76.83</v>
      </c>
      <c r="P7" s="25">
        <v>99.63</v>
      </c>
      <c r="Q7" s="25">
        <v>2497</v>
      </c>
      <c r="R7" s="25">
        <v>22111</v>
      </c>
      <c r="S7" s="25">
        <v>20.46</v>
      </c>
      <c r="T7" s="25">
        <v>1080.69</v>
      </c>
      <c r="U7" s="25">
        <v>22078</v>
      </c>
      <c r="V7" s="25">
        <v>20.46</v>
      </c>
      <c r="W7" s="25">
        <v>1079.08</v>
      </c>
      <c r="X7" s="25">
        <v>104.91</v>
      </c>
      <c r="Y7" s="25">
        <v>105.23</v>
      </c>
      <c r="Z7" s="25">
        <v>105.3</v>
      </c>
      <c r="AA7" s="25">
        <v>104.26</v>
      </c>
      <c r="AB7" s="25">
        <v>106.58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187.16</v>
      </c>
      <c r="AU7" s="25">
        <v>176.44</v>
      </c>
      <c r="AV7" s="25">
        <v>161.25</v>
      </c>
      <c r="AW7" s="25">
        <v>225.97</v>
      </c>
      <c r="AX7" s="25">
        <v>236.85</v>
      </c>
      <c r="AY7" s="25">
        <v>359.47</v>
      </c>
      <c r="AZ7" s="25">
        <v>369.69</v>
      </c>
      <c r="BA7" s="25">
        <v>379.08</v>
      </c>
      <c r="BB7" s="25">
        <v>367.55</v>
      </c>
      <c r="BC7" s="25">
        <v>378.56</v>
      </c>
      <c r="BD7" s="25">
        <v>261.51</v>
      </c>
      <c r="BE7" s="25">
        <v>352.68</v>
      </c>
      <c r="BF7" s="25">
        <v>329.09</v>
      </c>
      <c r="BG7" s="25">
        <v>311.31</v>
      </c>
      <c r="BH7" s="25">
        <v>279.45999999999998</v>
      </c>
      <c r="BI7" s="25">
        <v>257.62</v>
      </c>
      <c r="BJ7" s="25">
        <v>401.79</v>
      </c>
      <c r="BK7" s="25">
        <v>402.99</v>
      </c>
      <c r="BL7" s="25">
        <v>398.98</v>
      </c>
      <c r="BM7" s="25">
        <v>418.68</v>
      </c>
      <c r="BN7" s="25">
        <v>395.68</v>
      </c>
      <c r="BO7" s="25">
        <v>265.16000000000003</v>
      </c>
      <c r="BP7" s="25">
        <v>95.7</v>
      </c>
      <c r="BQ7" s="25">
        <v>95.33</v>
      </c>
      <c r="BR7" s="25">
        <v>96.44</v>
      </c>
      <c r="BS7" s="25">
        <v>95.87</v>
      </c>
      <c r="BT7" s="25">
        <v>95.27</v>
      </c>
      <c r="BU7" s="25">
        <v>100.12</v>
      </c>
      <c r="BV7" s="25">
        <v>98.66</v>
      </c>
      <c r="BW7" s="25">
        <v>98.64</v>
      </c>
      <c r="BX7" s="25">
        <v>94.78</v>
      </c>
      <c r="BY7" s="25">
        <v>97.59</v>
      </c>
      <c r="BZ7" s="25">
        <v>102.35</v>
      </c>
      <c r="CA7" s="25">
        <v>137.5</v>
      </c>
      <c r="CB7" s="25">
        <v>137.97999999999999</v>
      </c>
      <c r="CC7" s="25">
        <v>136.06</v>
      </c>
      <c r="CD7" s="25">
        <v>136.37</v>
      </c>
      <c r="CE7" s="25">
        <v>137.27000000000001</v>
      </c>
      <c r="CF7" s="25">
        <v>174.97</v>
      </c>
      <c r="CG7" s="25">
        <v>178.59</v>
      </c>
      <c r="CH7" s="25">
        <v>178.92</v>
      </c>
      <c r="CI7" s="25">
        <v>181.3</v>
      </c>
      <c r="CJ7" s="25">
        <v>181.71</v>
      </c>
      <c r="CK7" s="25">
        <v>167.74</v>
      </c>
      <c r="CL7" s="25">
        <v>65.650000000000006</v>
      </c>
      <c r="CM7" s="25">
        <v>64.48</v>
      </c>
      <c r="CN7" s="25">
        <v>60.35</v>
      </c>
      <c r="CO7" s="25">
        <v>62.44</v>
      </c>
      <c r="CP7" s="25">
        <v>63.42</v>
      </c>
      <c r="CQ7" s="25">
        <v>55.63</v>
      </c>
      <c r="CR7" s="25">
        <v>55.03</v>
      </c>
      <c r="CS7" s="25">
        <v>55.14</v>
      </c>
      <c r="CT7" s="25">
        <v>55.89</v>
      </c>
      <c r="CU7" s="25">
        <v>55.72</v>
      </c>
      <c r="CV7" s="25">
        <v>60.29</v>
      </c>
      <c r="CW7" s="25">
        <v>80.290000000000006</v>
      </c>
      <c r="CX7" s="25">
        <v>82.13</v>
      </c>
      <c r="CY7" s="25">
        <v>86.36</v>
      </c>
      <c r="CZ7" s="25">
        <v>86.49</v>
      </c>
      <c r="DA7" s="25">
        <v>84.86</v>
      </c>
      <c r="DB7" s="25">
        <v>82.04</v>
      </c>
      <c r="DC7" s="25">
        <v>81.900000000000006</v>
      </c>
      <c r="DD7" s="25">
        <v>81.39</v>
      </c>
      <c r="DE7" s="25">
        <v>81.27</v>
      </c>
      <c r="DF7" s="25">
        <v>81.260000000000005</v>
      </c>
      <c r="DG7" s="25">
        <v>90.12</v>
      </c>
      <c r="DH7" s="25">
        <v>43.73</v>
      </c>
      <c r="DI7" s="25">
        <v>44.65</v>
      </c>
      <c r="DJ7" s="25">
        <v>45.33</v>
      </c>
      <c r="DK7" s="25">
        <v>46.98</v>
      </c>
      <c r="DL7" s="25">
        <v>48.15</v>
      </c>
      <c r="DM7" s="25">
        <v>48.05</v>
      </c>
      <c r="DN7" s="25">
        <v>48.87</v>
      </c>
      <c r="DO7" s="25">
        <v>49.92</v>
      </c>
      <c r="DP7" s="25">
        <v>50.63</v>
      </c>
      <c r="DQ7" s="25">
        <v>51.29</v>
      </c>
      <c r="DR7" s="25">
        <v>50.88</v>
      </c>
      <c r="DS7" s="25">
        <v>5.62</v>
      </c>
      <c r="DT7" s="25">
        <v>5.38</v>
      </c>
      <c r="DU7" s="25">
        <v>4.42</v>
      </c>
      <c r="DV7" s="25">
        <v>4.07</v>
      </c>
      <c r="DW7" s="25">
        <v>3.32</v>
      </c>
      <c r="DX7" s="25">
        <v>13.39</v>
      </c>
      <c r="DY7" s="25">
        <v>14.85</v>
      </c>
      <c r="DZ7" s="25">
        <v>16.88</v>
      </c>
      <c r="EA7" s="25">
        <v>18.28</v>
      </c>
      <c r="EB7" s="25">
        <v>19.61</v>
      </c>
      <c r="EC7" s="25">
        <v>22.3</v>
      </c>
      <c r="ED7" s="25">
        <v>1.29</v>
      </c>
      <c r="EE7" s="25">
        <v>1.46</v>
      </c>
      <c r="EF7" s="25">
        <v>1.78</v>
      </c>
      <c r="EG7" s="25">
        <v>0.4</v>
      </c>
      <c r="EH7" s="25">
        <v>0.5</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2023-02-21T04:08:22Z</cp:lastPrinted>
  <dcterms:created xsi:type="dcterms:W3CDTF">2022-12-01T00:55:20Z</dcterms:created>
  <dcterms:modified xsi:type="dcterms:W3CDTF">2023-02-21T04:09:10Z</dcterms:modified>
  <cp:category/>
</cp:coreProperties>
</file>