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9 甘楽町\"/>
    </mc:Choice>
  </mc:AlternateContent>
  <xr:revisionPtr revIDLastSave="0" documentId="13_ncr:1_{39D86007-8951-4A0D-BBBF-1B1931B2E2AE}" xr6:coauthVersionLast="36" xr6:coauthVersionMax="36" xr10:uidLastSave="{00000000-0000-0000-0000-000000000000}"/>
  <workbookProtection workbookAlgorithmName="SHA-512" workbookHashValue="Wop8Q+kKY1eeJZEIA91gQj2y+LoRnLHXDWhuTTh4AdjMpU5LBE7XQjOcT/y8hZ3Q7D20ww8G94dxHTLx2QWYiw==" workbookSaltValue="npZFXq0cPqE3YhAYpJeBVA=="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AL10" i="4"/>
  <c r="I10" i="4"/>
  <c r="B10" i="4"/>
  <c r="BB8" i="4"/>
  <c r="AT8" i="4"/>
  <c r="AL8" i="4"/>
  <c r="AD8" i="4"/>
  <c r="W8" i="4"/>
  <c r="P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<sst xmlns="http://schemas.openxmlformats.org/spreadsheetml/2006/main" count="228" uniqueCount="114">
  <si>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</si>
  <si>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</si>
  <si>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</si>
  <si>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</si>
  <si>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</si>
  <si>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</si>
  <si>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</si>
  <si>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</si>
  <si>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</si>
  <si>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</si>
  <si>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</si>
  <si>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</si>
  <si>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</si>
  <si>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</si>
  <si>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</si>
  <si>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</si>
  <si>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</si>
  <si>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</si>
  <si>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</si>
  <si>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</si>
  <si>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</si>
  <si>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</si>
  <si>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</si>
  <si>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</si>
  <si>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</si>
  <si>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</si>
  <si>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</si>
  <si>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</si>
  <si>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</si>
  <si>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</si>
  <si>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</si>
  <si>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</si>
  <si>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</si>
  <si>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</si>
  <si>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</si>
  <si>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</si>
  <si>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</si>
  <si>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</si>
  <si>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</si>
  <si>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</si>
  <si>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</si>
  <si>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</si>
  <si>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</si>
  <si>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</si>
  <si>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</si>
  <si>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</si>
  <si>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</si>
  <si>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</si>
  <si>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</si>
  <si>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</si>
  <si>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</si>
  <si>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</si>
  <si>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</si>
  <si>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</si>
  <si>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</si>
  <si>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</si>
  <si>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</si>
  <si>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</si>
  <si>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</si>
  <si>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</si>
  <si>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</si>
  <si>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</si>
  <si>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</si>
  <si>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</si>
  <si>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</si>
  <si>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</si>
  <si>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</si>
  <si>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</si>
  <si>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</si>
  <si>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</si>
  <si>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</si>
  <si>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</si>
  <si>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</si>
  <si>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</si>
  <si>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</si>
  <si>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</si>
  <si>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</si>
  <si>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</si>
  <si>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</si>
  <si>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</si>
  <si>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</si>
  <si>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</si>
  <si>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</si>
  <si>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</si>
  <si>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</si>
  <si>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</si>
  <si>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</si>
  <si>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</si>
  <si>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</si>
  <si>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</si>
  <si>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</si>
  <si>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</si>
  <si>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</si>
  <si>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</si>
  <si>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</si>
  <si>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</si>
  <si>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</si>
  <si>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</si>
  <si>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</si>
  <si>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</si>
  <si>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</si>
  <si>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</si>
  <si>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</si>
  <si>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</si>
  <si>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</si>
  <si>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</si>
  <si>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</si>
  <si>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</si>
  <si>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</si>
  <si>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</si>
  <si>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</si>
  <si>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color rgb="FF800000"/>
        <rFont val="ＭＳ ゴシック"/>
        <family val="3"/>
        <charset val="128"/>
      </rPr>
      <t>① 浄水場の改修工事に伴い資産減耗費が増加したため、一時的に前年度と比較して数値が急激な減少となりました。しかし流動比率が示す支払い能力から、経営の健全性については現時点で特段の問題はないものと考えられます。
② ―
③ 一部の償還の完済に伴い短期債務が減少し、また浄水場改修等の多額の投資に伴う消費税の還付金が発生したことにより流動資産が増加したため、数値が上昇した。
④ 令和２-３年度において浄水場改修工事等を行い企業債の借入を行ったため数値が上昇した。
⑤ 令和３年度は浄水場の改修工事に伴い資産減耗費が増加したため、数値が減少した。
⑥ 年間総有収水量が減少し、資産減耗費が増加したことにより、数値が上昇した。
⑦ 年間総配水量が減少したため、前年度と比較して本数値も減少した。
⑧ 毎年計画的に漏水調査・修繕を行い、年間総配水量は減少し、総有収水量は若干の減少にとどまり、数値が上昇した。
　少子高齢化に伴う給水人口の減少や節水機器の普及・節水志向により、営業収益は今後も減少が見込まれる。また、老朽化による施設・管路の更新が必要のため、今後、厳しい経営が想定される。　　　　　　</t>
    </r>
    <r>
      <rPr>
        <sz val="11"/>
        <color theme="1"/>
        <rFont val="ＭＳ ゴシック"/>
        <family val="3"/>
        <charset val="128"/>
      </rPr>
      <t>　　　　　　　　　　　　　　　　　　　　　　　　　　　　　　　　　　</t>
    </r>
    <rPh sb="2" eb="5">
      <t>ジョウスイジョウ</t>
    </rPh>
    <rPh sb="6" eb="8">
      <t>カイシュウ</t>
    </rPh>
    <rPh sb="8" eb="10">
      <t>コウジ</t>
    </rPh>
    <rPh sb="11" eb="12">
      <t>トモナ</t>
    </rPh>
    <rPh sb="13" eb="15">
      <t>シサン</t>
    </rPh>
    <rPh sb="15" eb="17">
      <t>ゲンモウ</t>
    </rPh>
    <rPh sb="17" eb="18">
      <t>ヒ</t>
    </rPh>
    <rPh sb="19" eb="21">
      <t>ゾウカ</t>
    </rPh>
    <rPh sb="26" eb="29">
      <t>イチジテキ</t>
    </rPh>
    <rPh sb="30" eb="33">
      <t>ゼンネンド</t>
    </rPh>
    <rPh sb="34" eb="36">
      <t>ヒカク</t>
    </rPh>
    <rPh sb="38" eb="40">
      <t>スウチ</t>
    </rPh>
    <rPh sb="41" eb="43">
      <t>キュウゲキ</t>
    </rPh>
    <rPh sb="44" eb="46">
      <t>ゲンショウ</t>
    </rPh>
    <rPh sb="56" eb="58">
      <t>リュウドウ</t>
    </rPh>
    <rPh sb="58" eb="60">
      <t>ヒリツ</t>
    </rPh>
    <rPh sb="61" eb="62">
      <t>シメ</t>
    </rPh>
    <rPh sb="63" eb="65">
      <t>シハラ</t>
    </rPh>
    <rPh sb="66" eb="68">
      <t>ノウリョク</t>
    </rPh>
    <rPh sb="71" eb="73">
      <t>ケイエイ</t>
    </rPh>
    <rPh sb="74" eb="77">
      <t>ケンゼンセイ</t>
    </rPh>
    <rPh sb="82" eb="85">
      <t>ゲンジテン</t>
    </rPh>
    <rPh sb="86" eb="88">
      <t>トクダン</t>
    </rPh>
    <rPh sb="89" eb="91">
      <t>モンダイ</t>
    </rPh>
    <rPh sb="97" eb="98">
      <t>カンガ</t>
    </rPh>
    <rPh sb="111" eb="113">
      <t>イチブ</t>
    </rPh>
    <rPh sb="117" eb="119">
      <t>カンサイ</t>
    </rPh>
    <rPh sb="120" eb="121">
      <t>トモナ</t>
    </rPh>
    <rPh sb="140" eb="142">
      <t>タガク</t>
    </rPh>
    <rPh sb="143" eb="145">
      <t>トウシ</t>
    </rPh>
    <rPh sb="146" eb="147">
      <t>トモナ</t>
    </rPh>
    <rPh sb="148" eb="151">
      <t>ショウヒゼイ</t>
    </rPh>
    <rPh sb="152" eb="154">
      <t>カンプ</t>
    </rPh>
    <rPh sb="154" eb="155">
      <t>キン</t>
    </rPh>
    <rPh sb="156" eb="158">
      <t>ハッセイ</t>
    </rPh>
    <rPh sb="165" eb="167">
      <t>リュウドウ</t>
    </rPh>
    <rPh sb="167" eb="169">
      <t>シサン</t>
    </rPh>
    <rPh sb="170" eb="172">
      <t>ゾウカ</t>
    </rPh>
    <rPh sb="180" eb="182">
      <t>ジョウショウ</t>
    </rPh>
    <rPh sb="186" eb="188">
      <t>カコウ</t>
    </rPh>
    <rPh sb="206" eb="207">
      <t>トウ</t>
    </rPh>
    <rPh sb="208" eb="209">
      <t>オコナ</t>
    </rPh>
    <rPh sb="210" eb="212">
      <t>ネンド</t>
    </rPh>
    <rPh sb="217" eb="218">
      <t>オコナ</t>
    </rPh>
    <rPh sb="222" eb="224">
      <t>スウチ</t>
    </rPh>
    <rPh sb="230" eb="232">
      <t>ミコ</t>
    </rPh>
    <rPh sb="264" eb="266">
      <t>ジョウショウ</t>
    </rPh>
    <rPh sb="266" eb="268">
      <t>ゲンショウ</t>
    </rPh>
    <rPh sb="301" eb="303">
      <t>ジャッカン</t>
    </rPh>
    <rPh sb="305" eb="307">
      <t>ジョウショウ</t>
    </rPh>
    <rPh sb="318" eb="319">
      <t>ヨコ</t>
    </rPh>
    <rPh sb="320" eb="322">
      <t>ゲンショウ</t>
    </rPh>
    <rPh sb="330" eb="331">
      <t>ホン</t>
    </rPh>
    <rPh sb="331" eb="333">
      <t>スウチ</t>
    </rPh>
    <rPh sb="335" eb="336">
      <t>ヨコ</t>
    </rPh>
    <rPh sb="339" eb="341">
      <t>ゲンショウ</t>
    </rPh>
    <rPh sb="345" eb="348">
      <t>ケイカクテキ</t>
    </rPh>
    <rPh sb="349" eb="351">
      <t>ロウスイ</t>
    </rPh>
    <rPh sb="351" eb="353">
      <t>チョウサ</t>
    </rPh>
    <rPh sb="354" eb="356">
      <t>シュウゼン</t>
    </rPh>
    <rPh sb="357" eb="358">
      <t>オコナ</t>
    </rPh>
    <rPh sb="367" eb="369">
      <t>ジャッカン</t>
    </rPh>
    <rPh sb="369" eb="371">
      <t>ゲンショウ</t>
    </rPh>
    <rPh sb="373" eb="374">
      <t>クワ</t>
    </rPh>
    <rPh sb="384" eb="386">
      <t>ゲンショウ</t>
    </rPh>
    <rPh sb="391" eb="393">
      <t>ジャッカン</t>
    </rPh>
    <rPh sb="395" eb="397">
      <t>ジョウショウ</t>
    </rPh>
    <rPh sb="420" eb="422">
      <t>セッスイ</t>
    </rPh>
    <rPh sb="422" eb="424">
      <t>キキ</t>
    </rPh>
    <rPh sb="425" eb="427">
      <t>フキュウ</t>
    </rPh>
    <rPh sb="430" eb="432">
      <t>シコウ</t>
    </rPh>
    <rPh sb="442" eb="444">
      <t>ミコ</t>
    </rPh>
    <rPh sb="470" eb="472">
      <t>ヒツヨウ</t>
    </rPh>
    <rPh sb="475" eb="476">
      <t>キビ</t>
    </rPh>
    <rPh sb="476" eb="478">
      <t>コンゴ</t>
    </rPh>
    <rPh sb="480" eb="482">
      <t>ジョウキョウ</t>
    </rPh>
    <phoneticPr fontId="4"/>
  </si>
  <si>
    <t>① 令和３年度までに白倉浄水場等の高額な償却資産を取得し、50年以上前建設の償却資産を除却したため、前年度と比較して大幅に減少した。
② 老朽化した管路から計画的に更新作業を進めており、数値の上昇が比較的低く抑えられている。
③ 令和３年度は下水道管布設工事等がほぼ終了し、国道・県道改良工事に伴う配水管の更新布設工事等を優先的に行うため、老朽管の布設替工事等の管路更新工事を想定通り進めることができず、更新配水管延長を前年度と比較して伸ばすことができず数値が減少した。
　平成25年度から老朽化した基幹配水管を中心に布設替工事を実施して、事業を計画的に進めている。また、施設台帳電子化に伴い不明水道管路が確認されており、これらの解消を図る。</t>
    <rPh sb="5" eb="7">
      <t>ネンド</t>
    </rPh>
    <rPh sb="20" eb="22">
      <t>ショウキャク</t>
    </rPh>
    <rPh sb="35" eb="37">
      <t>ケンセツ</t>
    </rPh>
    <rPh sb="38" eb="40">
      <t>ショウキャク</t>
    </rPh>
    <rPh sb="99" eb="102">
      <t>ヒカクテキ</t>
    </rPh>
    <rPh sb="115" eb="117">
      <t>レイワ</t>
    </rPh>
    <rPh sb="118" eb="120">
      <t>ネンド</t>
    </rPh>
    <rPh sb="129" eb="130">
      <t>トウ</t>
    </rPh>
    <rPh sb="133" eb="135">
      <t>シュウリョウ</t>
    </rPh>
    <rPh sb="137" eb="138">
      <t>クニ</t>
    </rPh>
    <rPh sb="138" eb="139">
      <t>ドウ</t>
    </rPh>
    <rPh sb="140" eb="142">
      <t>ケンドウ</t>
    </rPh>
    <rPh sb="142" eb="144">
      <t>カイリョウ</t>
    </rPh>
    <rPh sb="144" eb="146">
      <t>コウジ</t>
    </rPh>
    <rPh sb="147" eb="148">
      <t>トモナ</t>
    </rPh>
    <rPh sb="149" eb="152">
      <t>ハイスイカン</t>
    </rPh>
    <rPh sb="153" eb="155">
      <t>コウシン</t>
    </rPh>
    <rPh sb="159" eb="160">
      <t>トウ</t>
    </rPh>
    <rPh sb="161" eb="164">
      <t>ユウセンテキ</t>
    </rPh>
    <rPh sb="165" eb="166">
      <t>オコナ</t>
    </rPh>
    <rPh sb="179" eb="180">
      <t>トウ</t>
    </rPh>
    <rPh sb="181" eb="183">
      <t>カンロ</t>
    </rPh>
    <rPh sb="183" eb="185">
      <t>コウシン</t>
    </rPh>
    <rPh sb="185" eb="187">
      <t>コウジ</t>
    </rPh>
    <rPh sb="188" eb="190">
      <t>ソウテイ</t>
    </rPh>
    <rPh sb="190" eb="191">
      <t>ドオ</t>
    </rPh>
    <rPh sb="192" eb="193">
      <t>スス</t>
    </rPh>
    <rPh sb="202" eb="204">
      <t>コウシン</t>
    </rPh>
    <rPh sb="204" eb="207">
      <t>ハイスイカン</t>
    </rPh>
    <rPh sb="207" eb="209">
      <t>エンチョウ</t>
    </rPh>
    <rPh sb="210" eb="213">
      <t>ゼンネンド</t>
    </rPh>
    <rPh sb="214" eb="216">
      <t>ヒカク</t>
    </rPh>
    <rPh sb="218" eb="219">
      <t>ノ</t>
    </rPh>
    <rPh sb="230" eb="232">
      <t>ゲンショウ</t>
    </rPh>
    <rPh sb="238" eb="240">
      <t>ヘイセイ</t>
    </rPh>
    <rPh sb="242" eb="244">
      <t>ネンド</t>
    </rPh>
    <rPh sb="251" eb="253">
      <t>キカン</t>
    </rPh>
    <rPh sb="257" eb="259">
      <t>チュウシン</t>
    </rPh>
    <rPh sb="274" eb="276">
      <t>ケイカク</t>
    </rPh>
    <phoneticPr fontId="4"/>
  </si>
  <si>
    <t>　営業収入の大半を占める料金収入が減少傾向にあり、人口減少や少子高齢化、節水技術の普及などをかんがみて、水需要の伸びは当面期待できず、経営環境は厳しい状況にある。
　このため、今後もより一層の経費節減と経営の効率化に努めるとともに、経営基盤の強化や施設統合を含めた給水エリアの検討を行う。
　また、老朽化した施設・管路の改修や老朽管更新に伴う費用の増加については、更新すべきところを的確に把握し、計画的に改良・改修工事を実施していく。
　今後、より厳しい経営状況になることが考えられ、維持管理費等の経費削減に努めつつ、経営の健全性・効率化を図り、水道料金の引き上げを視野に入れながら、経営改善を進めたい。</t>
    <rPh sb="30" eb="32">
      <t>ショウシ</t>
    </rPh>
    <rPh sb="59" eb="61">
      <t>トウメン</t>
    </rPh>
    <rPh sb="141" eb="142">
      <t>オコナ</t>
    </rPh>
    <rPh sb="219" eb="221">
      <t>コンゴ</t>
    </rPh>
    <rPh sb="266" eb="269">
      <t>コウリツカ</t>
    </rPh>
    <rPh sb="270" eb="271">
      <t>ハカ</t>
    </rPh>
    <rPh sb="292" eb="294">
      <t>ケイエイ</t>
    </rPh>
    <rPh sb="294" eb="296">
      <t>カイゼン</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</si>
</sst>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8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0.65</c:v>
                </c:pt>
                <c:pt idx="2">
                  <c:v>0.57999999999999996</c:v>
                </c:pt>
                <c:pt idx="3">
                  <c:v>0.7</c:v>
                </c:pt>
                <c:pt idx="4">
                  <c:v>0.11</c:v>
                </c:pt>
              </c:numCache>
            </c:numRef>
          </c:val>
          <c:extLst>
            <c:ext xmlns:c16="http://schemas.microsoft.com/office/drawing/2014/chart" uri="{C3380CC4-5D6E-409C-BE32-E72D297353CC}">
              <c16:uniqueId val="{00000000-3A65-4830-9FB0-44C0B1678C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3A65-4830-9FB0-44C0B1678C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76.34</c:v>
                </c:pt>
                <c:pt idx="1">
                  <c:v>74.260000000000005</c:v>
                </c:pt>
                <c:pt idx="2">
                  <c:v>81.22</c:v>
                </c:pt>
                <c:pt idx="3">
                  <c:v>81.209999999999994</c:v>
                </c:pt>
                <c:pt idx="4">
                  <c:v>76.84</c:v>
                </c:pt>
              </c:numCache>
            </c:numRef>
          </c:val>
          <c:extLst>
            <c:ext xmlns:c16="http://schemas.microsoft.com/office/drawing/2014/chart" uri="{C3380CC4-5D6E-409C-BE32-E72D297353CC}">
              <c16:uniqueId val="{00000000-2E59-41D4-A328-044A09E6E4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2E59-41D4-A328-044A09E6E4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84.77</c:v>
                </c:pt>
                <c:pt idx="1">
                  <c:v>86.02</c:v>
                </c:pt>
                <c:pt idx="2">
                  <c:v>77.5</c:v>
                </c:pt>
                <c:pt idx="3">
                  <c:v>77.38</c:v>
                </c:pt>
                <c:pt idx="4">
                  <c:v>81.52</c:v>
                </c:pt>
              </c:numCache>
            </c:numRef>
          </c:val>
          <c:extLst>
            <c:ext xmlns:c16="http://schemas.microsoft.com/office/drawing/2014/chart" uri="{C3380CC4-5D6E-409C-BE32-E72D297353CC}">
              <c16:uniqueId val="{00000000-1A33-41BA-82BD-68860ADC82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1A33-41BA-82BD-68860ADC82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112.4</c:v>
                </c:pt>
                <c:pt idx="1">
                  <c:v>110.9</c:v>
                </c:pt>
                <c:pt idx="2">
                  <c:v>108.74</c:v>
                </c:pt>
                <c:pt idx="3">
                  <c:v>114.6</c:v>
                </c:pt>
                <c:pt idx="4">
                  <c:v>101.1</c:v>
                </c:pt>
              </c:numCache>
            </c:numRef>
          </c:val>
          <c:extLst>
            <c:ext xmlns:c16="http://schemas.microsoft.com/office/drawing/2014/chart" uri="{C3380CC4-5D6E-409C-BE32-E72D297353CC}">
              <c16:uniqueId val="{00000000-390A-49D4-8A89-0A19BF75E0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390A-49D4-8A89-0A19BF75E0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48.35</c:v>
                </c:pt>
                <c:pt idx="1">
                  <c:v>50.15</c:v>
                </c:pt>
                <c:pt idx="2">
                  <c:v>52</c:v>
                </c:pt>
                <c:pt idx="3">
                  <c:v>52.78</c:v>
                </c:pt>
                <c:pt idx="4">
                  <c:v>47.04</c:v>
                </c:pt>
              </c:numCache>
            </c:numRef>
          </c:val>
          <c:extLst>
            <c:ext xmlns:c16="http://schemas.microsoft.com/office/drawing/2014/chart" uri="{C3380CC4-5D6E-409C-BE32-E72D297353CC}">
              <c16:uniqueId val="{00000000-D7AB-4226-BFF8-BD97B8CB2E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D7AB-4226-BFF8-BD97B8CB2E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0.28999999999999998</c:v>
                </c:pt>
                <c:pt idx="1">
                  <c:v>0.31</c:v>
                </c:pt>
                <c:pt idx="2">
                  <c:v>1.1200000000000001</c:v>
                </c:pt>
                <c:pt idx="3">
                  <c:v>1.1100000000000001</c:v>
                </c:pt>
                <c:pt idx="4">
                  <c:v>1.28</c:v>
                </c:pt>
              </c:numCache>
            </c:numRef>
          </c:val>
          <c:extLst>
            <c:ext xmlns:c16="http://schemas.microsoft.com/office/drawing/2014/chart" uri="{C3380CC4-5D6E-409C-BE32-E72D297353CC}">
              <c16:uniqueId val="{00000000-3F2F-46F1-82FA-9D59BA9683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3F2F-46F1-82FA-9D59BA9683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2-47BA-BCCE-76F6529AA4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93E2-47BA-BCCE-76F6529AA4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838.22</c:v>
                </c:pt>
                <c:pt idx="1">
                  <c:v>757.65</c:v>
                </c:pt>
                <c:pt idx="2">
                  <c:v>595.78</c:v>
                </c:pt>
                <c:pt idx="3">
                  <c:v>560.65</c:v>
                </c:pt>
                <c:pt idx="4">
                  <c:v>653.16999999999996</c:v>
                </c:pt>
              </c:numCache>
            </c:numRef>
          </c:val>
          <c:extLst>
            <c:ext xmlns:c16="http://schemas.microsoft.com/office/drawing/2014/chart" uri="{C3380CC4-5D6E-409C-BE32-E72D297353CC}">
              <c16:uniqueId val="{00000000-639E-4105-917E-E31E39C21C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639E-4105-917E-E31E39C21C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479.05</c:v>
                </c:pt>
                <c:pt idx="1">
                  <c:v>464.64</c:v>
                </c:pt>
                <c:pt idx="2">
                  <c:v>444.79</c:v>
                </c:pt>
                <c:pt idx="3">
                  <c:v>600.91</c:v>
                </c:pt>
                <c:pt idx="4">
                  <c:v>751.22</c:v>
                </c:pt>
              </c:numCache>
            </c:numRef>
          </c:val>
          <c:extLst>
            <c:ext xmlns:c16="http://schemas.microsoft.com/office/drawing/2014/chart" uri="{C3380CC4-5D6E-409C-BE32-E72D297353CC}">
              <c16:uniqueId val="{00000000-94F1-4B43-B1CB-50BB19D684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94F1-4B43-B1CB-50BB19D684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111.75</c:v>
                </c:pt>
                <c:pt idx="1">
                  <c:v>109.5</c:v>
                </c:pt>
                <c:pt idx="2">
                  <c:v>107.37</c:v>
                </c:pt>
                <c:pt idx="3">
                  <c:v>108.61</c:v>
                </c:pt>
                <c:pt idx="4">
                  <c:v>98.73</c:v>
                </c:pt>
              </c:numCache>
            </c:numRef>
          </c:val>
          <c:extLst>
            <c:ext xmlns:c16="http://schemas.microsoft.com/office/drawing/2014/chart" uri="{C3380CC4-5D6E-409C-BE32-E72D297353CC}">
              <c16:uniqueId val="{00000000-740E-46F0-9885-6A48FF0330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40E-46F0-9885-6A48FF0330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112.52</c:v>
                </c:pt>
                <c:pt idx="1">
                  <c:v>114.6</c:v>
                </c:pt>
                <c:pt idx="2">
                  <c:v>116.73</c:v>
                </c:pt>
                <c:pt idx="3">
                  <c:v>109.22</c:v>
                </c:pt>
                <c:pt idx="4">
                  <c:v>127.3</c:v>
                </c:pt>
              </c:numCache>
            </c:numRef>
          </c:val>
          <c:extLst>
            <c:ext xmlns:c16="http://schemas.microsoft.com/office/drawing/2014/chart" uri="{C3380CC4-5D6E-409C-BE32-E72D297353CC}">
              <c16:uniqueId val="{00000000-C55C-4009-B413-3A8FC7334A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C55C-4009-B413-3A8FC7334A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甘楽町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12767</v>
      </c>
      <c r="AM8" s="45"/>
      <c r="AN8" s="45"/>
      <c r="AO8" s="45"/>
      <c r="AP8" s="45"/>
      <c r="AQ8" s="45"/>
      <c r="AR8" s="45"/>
      <c r="AS8" s="45"/>
      <c r="AT8" s="46">
        <f>データ!$S$6</f>
        <v>58.61</v>
      </c>
      <c r="AU8" s="47"/>
      <c r="AV8" s="47"/>
      <c r="AW8" s="47"/>
      <c r="AX8" s="47"/>
      <c r="AY8" s="47"/>
      <c r="AZ8" s="47"/>
      <c r="BA8" s="47"/>
      <c r="BB8" s="48">
        <f>データ!$T$6</f>
        <v>217.83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57.47</v>
      </c>
      <c r="J10" s="47"/>
      <c r="K10" s="47"/>
      <c r="L10" s="47"/>
      <c r="M10" s="47"/>
      <c r="N10" s="47"/>
      <c r="O10" s="81"/>
      <c r="P10" s="48">
        <f>データ!$P$6</f>
        <v>99.3</v>
      </c>
      <c r="Q10" s="48"/>
      <c r="R10" s="48"/>
      <c r="S10" s="48"/>
      <c r="T10" s="48"/>
      <c r="U10" s="48"/>
      <c r="V10" s="48"/>
      <c r="W10" s="45">
        <f>データ!$Q$6</f>
        <v>2288</v>
      </c>
      <c r="X10" s="45"/>
      <c r="Y10" s="45"/>
      <c r="Z10" s="45"/>
      <c r="AA10" s="45"/>
      <c r="AB10" s="45"/>
      <c r="AC10" s="45"/>
      <c r="AD10" s="2"/>
      <c r="AE10" s="2"/>
      <c r="AF10" s="2"/>
      <c r="AG10" s="2"/>
      <c r="AH10" s="2"/>
      <c r="AI10" s="2"/>
      <c r="AJ10" s="2"/>
      <c r="AK10" s="2"/>
      <c r="AL10" s="45">
        <f>データ!$U$6</f>
        <v>12648</v>
      </c>
      <c r="AM10" s="45"/>
      <c r="AN10" s="45"/>
      <c r="AO10" s="45"/>
      <c r="AP10" s="45"/>
      <c r="AQ10" s="45"/>
      <c r="AR10" s="45"/>
      <c r="AS10" s="45"/>
      <c r="AT10" s="46">
        <f>データ!$V$6</f>
        <v>21.4</v>
      </c>
      <c r="AU10" s="47"/>
      <c r="AV10" s="47"/>
      <c r="AW10" s="47"/>
      <c r="AX10" s="47"/>
      <c r="AY10" s="47"/>
      <c r="AZ10" s="47"/>
      <c r="BA10" s="47"/>
      <c r="BB10" s="48">
        <f>データ!$W$6</f>
        <v>591.03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CF/5ZtV6vPDHj3lEK5qX36HJ322chDtQb8Y5KuWZ269vQIpTq2K44pRBVRG+JD91zIIjpmtMYFnSkDSLbxTMg==" saltValue="m51DBaIceVBUUXk+scYR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103845</v>
      </c>
      <c r="D6" s="20">
        <f t="shared" si="3"/>
        <v>46</v>
      </c>
      <c r="E6" s="20">
        <f t="shared" si="3"/>
        <v>1</v>
      </c>
      <c r="F6" s="20">
        <f t="shared" si="3"/>
        <v>0</v>
      </c>
      <c r="G6" s="20">
        <f t="shared" si="3"/>
        <v>1</v>
      </c>
      <c r="H6" s="20" t="str">
        <f t="shared" si="3"/>
        <v>群馬県　甘楽町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57.47</v>
      </c>
      <c r="P6" s="21">
        <f t="shared" si="3"/>
        <v>99.3</v>
      </c>
      <c r="Q6" s="21">
        <f t="shared" si="3"/>
        <v>2288</v>
      </c>
      <c r="R6" s="21">
        <f t="shared" si="3"/>
        <v>12767</v>
      </c>
      <c r="S6" s="21">
        <f t="shared" si="3"/>
        <v>58.61</v>
      </c>
      <c r="T6" s="21">
        <f t="shared" si="3"/>
        <v>217.83</v>
      </c>
      <c r="U6" s="21">
        <f t="shared" si="3"/>
        <v>12648</v>
      </c>
      <c r="V6" s="21">
        <f t="shared" si="3"/>
        <v>21.4</v>
      </c>
      <c r="W6" s="21">
        <f t="shared" si="3"/>
        <v>591.03</v>
      </c>
      <c r="X6" s="22">
        <f>IF(X7="",NA(),X7)</f>
        <v>112.4</v>
      </c>
      <c r="Y6" s="22">
        <f t="shared" ref="Y6:AG6" si="4">IF(Y7="",NA(),Y7)</f>
        <v>110.9</v>
      </c>
      <c r="Z6" s="22">
        <f t="shared" si="4"/>
        <v>108.74</v>
      </c>
      <c r="AA6" s="22">
        <f t="shared" si="4"/>
        <v>114.6</v>
      </c>
      <c r="AB6" s="22">
        <f t="shared" si="4"/>
        <v>101.1</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838.22</v>
      </c>
      <c r="AU6" s="22">
        <f t="shared" ref="AU6:BC6" si="6">IF(AU7="",NA(),AU7)</f>
        <v>757.65</v>
      </c>
      <c r="AV6" s="22">
        <f t="shared" si="6"/>
        <v>595.78</v>
      </c>
      <c r="AW6" s="22">
        <f t="shared" si="6"/>
        <v>560.65</v>
      </c>
      <c r="AX6" s="22">
        <f t="shared" si="6"/>
        <v>653.16999999999996</v>
      </c>
      <c r="AY6" s="22">
        <f t="shared" si="6"/>
        <v>355.27</v>
      </c>
      <c r="AZ6" s="22">
        <f t="shared" si="6"/>
        <v>359.7</v>
      </c>
      <c r="BA6" s="22">
        <f t="shared" si="6"/>
        <v>362.93</v>
      </c>
      <c r="BB6" s="22">
        <f t="shared" si="6"/>
        <v>371.81</v>
      </c>
      <c r="BC6" s="22">
        <f t="shared" si="6"/>
        <v>384.23</v>
      </c>
      <c r="BD6" s="21" t="str">
        <f>IF(BD7="","",IF(BD7="-","【-】","【"&amp;SUBSTITUTE(TEXT(BD7,"#,##0.00"),"-","△")&amp;"】"))</f>
        <v>【261.51】</v>
      </c>
      <c r="BE6" s="22">
        <f>IF(BE7="",NA(),BE7)</f>
        <v>479.05</v>
      </c>
      <c r="BF6" s="22">
        <f t="shared" ref="BF6:BN6" si="7">IF(BF7="",NA(),BF7)</f>
        <v>464.64</v>
      </c>
      <c r="BG6" s="22">
        <f t="shared" si="7"/>
        <v>444.79</v>
      </c>
      <c r="BH6" s="22">
        <f t="shared" si="7"/>
        <v>600.91</v>
      </c>
      <c r="BI6" s="22">
        <f t="shared" si="7"/>
        <v>751.22</v>
      </c>
      <c r="BJ6" s="22">
        <f t="shared" si="7"/>
        <v>458.27</v>
      </c>
      <c r="BK6" s="22">
        <f t="shared" si="7"/>
        <v>447.01</v>
      </c>
      <c r="BL6" s="22">
        <f t="shared" si="7"/>
        <v>439.05</v>
      </c>
      <c r="BM6" s="22">
        <f t="shared" si="7"/>
        <v>465.85</v>
      </c>
      <c r="BN6" s="22">
        <f t="shared" si="7"/>
        <v>439.43</v>
      </c>
      <c r="BO6" s="21" t="str">
        <f>IF(BO7="","",IF(BO7="-","【-】","【"&amp;SUBSTITUTE(TEXT(BO7,"#,##0.00"),"-","△")&amp;"】"))</f>
        <v>【265.16】</v>
      </c>
      <c r="BP6" s="22">
        <f>IF(BP7="",NA(),BP7)</f>
        <v>111.75</v>
      </c>
      <c r="BQ6" s="22">
        <f t="shared" ref="BQ6:BY6" si="8">IF(BQ7="",NA(),BQ7)</f>
        <v>109.5</v>
      </c>
      <c r="BR6" s="22">
        <f t="shared" si="8"/>
        <v>107.37</v>
      </c>
      <c r="BS6" s="22">
        <f t="shared" si="8"/>
        <v>108.61</v>
      </c>
      <c r="BT6" s="22">
        <f t="shared" si="8"/>
        <v>98.73</v>
      </c>
      <c r="BU6" s="22">
        <f t="shared" si="8"/>
        <v>96.77</v>
      </c>
      <c r="BV6" s="22">
        <f t="shared" si="8"/>
        <v>95.81</v>
      </c>
      <c r="BW6" s="22">
        <f t="shared" si="8"/>
        <v>95.26</v>
      </c>
      <c r="BX6" s="22">
        <f t="shared" si="8"/>
        <v>92.39</v>
      </c>
      <c r="BY6" s="22">
        <f t="shared" si="8"/>
        <v>94.41</v>
      </c>
      <c r="BZ6" s="21" t="str">
        <f>IF(BZ7="","",IF(BZ7="-","【-】","【"&amp;SUBSTITUTE(TEXT(BZ7,"#,##0.00"),"-","△")&amp;"】"))</f>
        <v>【102.35】</v>
      </c>
      <c r="CA6" s="22">
        <f>IF(CA7="",NA(),CA7)</f>
        <v>112.52</v>
      </c>
      <c r="CB6" s="22">
        <f t="shared" ref="CB6:CJ6" si="9">IF(CB7="",NA(),CB7)</f>
        <v>114.6</v>
      </c>
      <c r="CC6" s="22">
        <f t="shared" si="9"/>
        <v>116.73</v>
      </c>
      <c r="CD6" s="22">
        <f t="shared" si="9"/>
        <v>109.22</v>
      </c>
      <c r="CE6" s="22">
        <f t="shared" si="9"/>
        <v>127.3</v>
      </c>
      <c r="CF6" s="22">
        <f t="shared" si="9"/>
        <v>187.18</v>
      </c>
      <c r="CG6" s="22">
        <f t="shared" si="9"/>
        <v>189.58</v>
      </c>
      <c r="CH6" s="22">
        <f t="shared" si="9"/>
        <v>192.82</v>
      </c>
      <c r="CI6" s="22">
        <f t="shared" si="9"/>
        <v>192.98</v>
      </c>
      <c r="CJ6" s="22">
        <f t="shared" si="9"/>
        <v>192.13</v>
      </c>
      <c r="CK6" s="21" t="str">
        <f>IF(CK7="","",IF(CK7="-","【-】","【"&amp;SUBSTITUTE(TEXT(CK7,"#,##0.00"),"-","△")&amp;"】"))</f>
        <v>【167.74】</v>
      </c>
      <c r="CL6" s="22">
        <f>IF(CL7="",NA(),CL7)</f>
        <v>76.34</v>
      </c>
      <c r="CM6" s="22">
        <f t="shared" ref="CM6:CU6" si="10">IF(CM7="",NA(),CM7)</f>
        <v>74.260000000000005</v>
      </c>
      <c r="CN6" s="22">
        <f t="shared" si="10"/>
        <v>81.22</v>
      </c>
      <c r="CO6" s="22">
        <f t="shared" si="10"/>
        <v>81.209999999999994</v>
      </c>
      <c r="CP6" s="22">
        <f t="shared" si="10"/>
        <v>76.84</v>
      </c>
      <c r="CQ6" s="22">
        <f t="shared" si="10"/>
        <v>55.88</v>
      </c>
      <c r="CR6" s="22">
        <f t="shared" si="10"/>
        <v>55.22</v>
      </c>
      <c r="CS6" s="22">
        <f t="shared" si="10"/>
        <v>54.05</v>
      </c>
      <c r="CT6" s="22">
        <f t="shared" si="10"/>
        <v>54.43</v>
      </c>
      <c r="CU6" s="22">
        <f t="shared" si="10"/>
        <v>53.87</v>
      </c>
      <c r="CV6" s="21" t="str">
        <f>IF(CV7="","",IF(CV7="-","【-】","【"&amp;SUBSTITUTE(TEXT(CV7,"#,##0.00"),"-","△")&amp;"】"))</f>
        <v>【60.29】</v>
      </c>
      <c r="CW6" s="22">
        <f>IF(CW7="",NA(),CW7)</f>
        <v>84.77</v>
      </c>
      <c r="CX6" s="22">
        <f t="shared" ref="CX6:DF6" si="11">IF(CX7="",NA(),CX7)</f>
        <v>86.02</v>
      </c>
      <c r="CY6" s="22">
        <f t="shared" si="11"/>
        <v>77.5</v>
      </c>
      <c r="CZ6" s="22">
        <f t="shared" si="11"/>
        <v>77.38</v>
      </c>
      <c r="DA6" s="22">
        <f t="shared" si="11"/>
        <v>81.52</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48.35</v>
      </c>
      <c r="DI6" s="22">
        <f t="shared" ref="DI6:DQ6" si="12">IF(DI7="",NA(),DI7)</f>
        <v>50.15</v>
      </c>
      <c r="DJ6" s="22">
        <f t="shared" si="12"/>
        <v>52</v>
      </c>
      <c r="DK6" s="22">
        <f t="shared" si="12"/>
        <v>52.78</v>
      </c>
      <c r="DL6" s="22">
        <f t="shared" si="12"/>
        <v>47.04</v>
      </c>
      <c r="DM6" s="22">
        <f t="shared" si="12"/>
        <v>46.61</v>
      </c>
      <c r="DN6" s="22">
        <f t="shared" si="12"/>
        <v>47.97</v>
      </c>
      <c r="DO6" s="22">
        <f t="shared" si="12"/>
        <v>49.12</v>
      </c>
      <c r="DP6" s="22">
        <f t="shared" si="12"/>
        <v>49.39</v>
      </c>
      <c r="DQ6" s="22">
        <f t="shared" si="12"/>
        <v>50.75</v>
      </c>
      <c r="DR6" s="21" t="str">
        <f>IF(DR7="","",IF(DR7="-","【-】","【"&amp;SUBSTITUTE(TEXT(DR7,"#,##0.00"),"-","△")&amp;"】"))</f>
        <v>【50.88】</v>
      </c>
      <c r="DS6" s="22">
        <f>IF(DS7="",NA(),DS7)</f>
        <v>0.28999999999999998</v>
      </c>
      <c r="DT6" s="22">
        <f t="shared" ref="DT6:EB6" si="13">IF(DT7="",NA(),DT7)</f>
        <v>0.31</v>
      </c>
      <c r="DU6" s="22">
        <f t="shared" si="13"/>
        <v>1.1200000000000001</v>
      </c>
      <c r="DV6" s="22">
        <f t="shared" si="13"/>
        <v>1.1100000000000001</v>
      </c>
      <c r="DW6" s="22">
        <f t="shared" si="13"/>
        <v>1.28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0.27</v>
      </c>
      <c r="EE6" s="22">
        <f t="shared" ref="EE6:EM6" si="14">IF(EE7="",NA(),EE7)</f>
        <v>0.65</v>
      </c>
      <c r="EF6" s="22">
        <f t="shared" si="14"/>
        <v>0.57999999999999996</v>
      </c>
      <c r="EG6" s="22">
        <f t="shared" si="14"/>
        <v>0.7</v>
      </c>
      <c r="EH6" s="22">
        <f t="shared" si="14"/>
        <v>0.11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103845</v>
      </c>
      <c r="D7" s="24">
        <v>46</v>
      </c>
      <c r="E7" s="24">
        <v>1</v>
      </c>
      <c r="F7" s="24">
        <v>0</v>
      </c>
      <c r="G7" s="24">
        <v>1</v>
      </c>
      <c r="H7" s="24" t="s">
        <v>93</v>
      </c>
      <c r="I7" s="24" t="s">
        <v>94</v>
      </c>
      <c r="J7" s="24" t="s">
        <v>95</v>
      </c>
      <c r="K7" s="24" t="s">
        <v>96</v>
      </c>
      <c r="L7" s="24" t="s">
        <v>97</v>
      </c>
      <c r="M7" s="24" t="s">
        <v>98</v>
      </c>
      <c r="N7" s="25" t="s">
        <v>99</v>
      </c>
      <c r="O7" s="25">
        <v>57.47</v>
      </c>
      <c r="P7" s="25">
        <v>99.3</v>
      </c>
      <c r="Q7" s="25">
        <v>2288</v>
      </c>
      <c r="R7" s="25">
        <v>12767</v>
      </c>
      <c r="S7" s="25">
        <v>58.61</v>
      </c>
      <c r="T7" s="25">
        <v>217.83</v>
      </c>
      <c r="U7" s="25">
        <v>12648</v>
      </c>
      <c r="V7" s="25">
        <v>21.4</v>
      </c>
      <c r="W7" s="25">
        <v>591.03</v>
      </c>
      <c r="X7" s="25">
        <v>112.4</v>
      </c>
      <c r="Y7" s="25">
        <v>110.9</v>
      </c>
      <c r="Z7" s="25">
        <v>108.74</v>
      </c>
      <c r="AA7" s="25">
        <v>114.6</v>
      </c>
      <c r="AB7" s="25">
        <v>101.1</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838.22</v>
      </c>
      <c r="AU7" s="25">
        <v>757.65</v>
      </c>
      <c r="AV7" s="25">
        <v>595.78</v>
      </c>
      <c r="AW7" s="25">
        <v>560.65</v>
      </c>
      <c r="AX7" s="25">
        <v>653.16999999999996</v>
      </c>
      <c r="AY7" s="25">
        <v>355.27</v>
      </c>
      <c r="AZ7" s="25">
        <v>359.7</v>
      </c>
      <c r="BA7" s="25">
        <v>362.93</v>
      </c>
      <c r="BB7" s="25">
        <v>371.81</v>
      </c>
      <c r="BC7" s="25">
        <v>384.23</v>
      </c>
      <c r="BD7" s="25">
        <v>261.51</v>
      </c>
      <c r="BE7" s="25">
        <v>479.05</v>
      </c>
      <c r="BF7" s="25">
        <v>464.64</v>
      </c>
      <c r="BG7" s="25">
        <v>444.79</v>
      </c>
      <c r="BH7" s="25">
        <v>600.91</v>
      </c>
      <c r="BI7" s="25">
        <v>751.22</v>
      </c>
      <c r="BJ7" s="25">
        <v>458.27</v>
      </c>
      <c r="BK7" s="25">
        <v>447.01</v>
      </c>
      <c r="BL7" s="25">
        <v>439.05</v>
      </c>
      <c r="BM7" s="25">
        <v>465.85</v>
      </c>
      <c r="BN7" s="25">
        <v>439.43</v>
      </c>
      <c r="BO7" s="25">
        <v>265.16000000000003</v>
      </c>
      <c r="BP7" s="25">
        <v>111.75</v>
      </c>
      <c r="BQ7" s="25">
        <v>109.5</v>
      </c>
      <c r="BR7" s="25">
        <v>107.37</v>
      </c>
      <c r="BS7" s="25">
        <v>108.61</v>
      </c>
      <c r="BT7" s="25">
        <v>98.73</v>
      </c>
      <c r="BU7" s="25">
        <v>96.77</v>
      </c>
      <c r="BV7" s="25">
        <v>95.81</v>
      </c>
      <c r="BW7" s="25">
        <v>95.26</v>
      </c>
      <c r="BX7" s="25">
        <v>92.39</v>
      </c>
      <c r="BY7" s="25">
        <v>94.41</v>
      </c>
      <c r="BZ7" s="25">
        <v>102.35</v>
      </c>
      <c r="CA7" s="25">
        <v>112.52</v>
      </c>
      <c r="CB7" s="25">
        <v>114.6</v>
      </c>
      <c r="CC7" s="25">
        <v>116.73</v>
      </c>
      <c r="CD7" s="25">
        <v>109.22</v>
      </c>
      <c r="CE7" s="25">
        <v>127.3</v>
      </c>
      <c r="CF7" s="25">
        <v>187.18</v>
      </c>
      <c r="CG7" s="25">
        <v>189.58</v>
      </c>
      <c r="CH7" s="25">
        <v>192.82</v>
      </c>
      <c r="CI7" s="25">
        <v>192.98</v>
      </c>
      <c r="CJ7" s="25">
        <v>192.13</v>
      </c>
      <c r="CK7" s="25">
        <v>167.74</v>
      </c>
      <c r="CL7" s="25">
        <v>76.34</v>
      </c>
      <c r="CM7" s="25">
        <v>74.260000000000005</v>
      </c>
      <c r="CN7" s="25">
        <v>81.22</v>
      </c>
      <c r="CO7" s="25">
        <v>81.209999999999994</v>
      </c>
      <c r="CP7" s="25">
        <v>76.84</v>
      </c>
      <c r="CQ7" s="25">
        <v>55.88</v>
      </c>
      <c r="CR7" s="25">
        <v>55.22</v>
      </c>
      <c r="CS7" s="25">
        <v>54.05</v>
      </c>
      <c r="CT7" s="25">
        <v>54.43</v>
      </c>
      <c r="CU7" s="25">
        <v>53.87</v>
      </c>
      <c r="CV7" s="25">
        <v>60.29</v>
      </c>
      <c r="CW7" s="25">
        <v>84.77</v>
      </c>
      <c r="CX7" s="25">
        <v>86.02</v>
      </c>
      <c r="CY7" s="25">
        <v>77.5</v>
      </c>
      <c r="CZ7" s="25">
        <v>77.38</v>
      </c>
      <c r="DA7" s="25">
        <v>81.52</v>
      </c>
      <c r="DB7" s="25">
        <v>80.989999999999995</v>
      </c>
      <c r="DC7" s="25">
        <v>80.930000000000007</v>
      </c>
      <c r="DD7" s="25">
        <v>80.510000000000005</v>
      </c>
      <c r="DE7" s="25">
        <v>79.44</v>
      </c>
      <c r="DF7" s="25">
        <v>79.489999999999995</v>
      </c>
      <c r="DG7" s="25">
        <v>90.12</v>
      </c>
      <c r="DH7" s="25">
        <v>48.35</v>
      </c>
      <c r="DI7" s="25">
        <v>50.15</v>
      </c>
      <c r="DJ7" s="25">
        <v>52</v>
      </c>
      <c r="DK7" s="25">
        <v>52.78</v>
      </c>
      <c r="DL7" s="25">
        <v>47.04</v>
      </c>
      <c r="DM7" s="25">
        <v>46.61</v>
      </c>
      <c r="DN7" s="25">
        <v>47.97</v>
      </c>
      <c r="DO7" s="25">
        <v>49.12</v>
      </c>
      <c r="DP7" s="25">
        <v>49.39</v>
      </c>
      <c r="DQ7" s="25">
        <v>50.75</v>
      </c>
      <c r="DR7" s="25">
        <v>50.88</v>
      </c>
      <c r="DS7" s="25">
        <v>0.28999999999999998</v>
      </c>
      <c r="DT7" s="25">
        <v>0.31</v>
      </c>
      <c r="DU7" s="25">
        <v>1.1200000000000001</v>
      </c>
      <c r="DV7" s="25">
        <v>1.1100000000000001</v>
      </c>
      <c r="DW7" s="25">
        <v>1.28</v>
      </c>
      <c r="DX7" s="25">
        <v>10.84</v>
      </c>
      <c r="DY7" s="25">
        <v>15.33</v>
      </c>
      <c r="DZ7" s="25">
        <v>16.760000000000002</v>
      </c>
      <c r="EA7" s="25">
        <v>18.57</v>
      </c>
      <c r="EB7" s="25">
        <v>21.14</v>
      </c>
      <c r="EC7" s="25">
        <v>22.3</v>
      </c>
      <c r="ED7" s="25">
        <v>0.27</v>
      </c>
      <c r="EE7" s="25">
        <v>0.65</v>
      </c>
      <c r="EF7" s="25">
        <v>0.57999999999999996</v>
      </c>
      <c r="EG7" s="25">
        <v>0.7</v>
      </c>
      <c r="EH7" s="25">
        <v>0.11</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2023-01-20T02:43:24Z</cp:lastPrinted>
  <dcterms:created xsi:type="dcterms:W3CDTF">2022-12-01T00:55:22Z</dcterms:created>
  <dcterms:modified xsi:type="dcterms:W3CDTF">2023-02-03T05:32:13Z</dcterms:modified>
  <cp:category/>
</cp:coreProperties>
</file>