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25 東吾妻町\"/>
    </mc:Choice>
  </mc:AlternateContent>
  <xr:revisionPtr revIDLastSave="0" documentId="13_ncr:1_{139BBF37-D65C-416B-9E69-BD5B72AA36A9}" xr6:coauthVersionLast="36" xr6:coauthVersionMax="47" xr10:uidLastSave="{00000000-0000-0000-0000-000000000000}"/>
  <workbookProtection workbookAlgorithmName="SHA-512" workbookHashValue="6KWxt18WK729/X8NY4zGnDkFg73iQYWgSjuld/uMizBbL96OdQHCd5vBYB/5iYfgg58yVdSrDtam6W8CbZPnxA==" workbookSaltValue="o2ft1dlKbl0ZdQdyBCRyug==" workbookSpinCount="100000" lockStructure="1"/>
  <bookViews>
    <workbookView xWindow="-120" yWindow="-120" windowWidth="20730" windowHeight="117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T10" i="4"/>
  <c r="AL10" i="4"/>
  <c r="W10" i="4"/>
  <c r="I10" i="4"/>
  <c r="AT8" i="4"/>
  <c r="AD8" i="4"/>
  <c r="W8" i="4"/>
  <c r="P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<sst xmlns="http://schemas.openxmlformats.org/spreadsheetml/2006/main" count="228" uniqueCount="114">
  <si>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</si>
  <si>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</si>
  <si>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</si>
  <si>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</si>
  <si>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</si>
  <si>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</si>
  <si>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</si>
  <si>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</si>
  <si>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</si>
  <si>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</si>
  <si>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</si>
  <si>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</si>
  <si>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</si>
  <si>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</si>
  <si>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</si>
  <si>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</si>
  <si>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</si>
  <si>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</si>
  <si>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</si>
  <si>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</si>
  <si>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</si>
  <si>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</si>
  <si>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</si>
  <si>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</si>
  <si>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</si>
  <si>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</si>
  <si>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</si>
  <si>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</si>
  <si>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</si>
  <si>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</si>
  <si>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</si>
  <si>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</si>
  <si>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</si>
  <si>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</si>
  <si>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</si>
  <si>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</si>
  <si>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</si>
  <si>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</si>
  <si>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</si>
  <si>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</si>
  <si>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</si>
  <si>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</si>
  <si>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</si>
  <si>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</si>
  <si>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</si>
  <si>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</si>
  <si>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</si>
  <si>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</si>
  <si>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</si>
  <si>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</si>
  <si>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</si>
  <si>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</si>
  <si>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</si>
  <si>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</si>
  <si>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</si>
  <si>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</si>
  <si>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</si>
  <si>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</si>
  <si>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</si>
  <si>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</si>
  <si>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</si>
  <si>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</si>
  <si>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</si>
  <si>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</si>
  <si>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</si>
  <si>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</si>
  <si>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</si>
  <si>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</si>
  <si>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</si>
  <si>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</si>
  <si>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</si>
  <si>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</si>
  <si>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</si>
  <si>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</si>
  <si>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</si>
  <si>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</si>
  <si>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</si>
  <si>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</si>
  <si>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</si>
  <si>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</si>
  <si>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</si>
  <si>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</si>
  <si>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</si>
  <si>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</si>
  <si>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</si>
  <si>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</si>
  <si>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</si>
  <si>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</si>
  <si>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</si>
  <si>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</si>
  <si>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</si>
  <si>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</si>
  <si>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</si>
  <si>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</si>
  <si>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</si>
  <si>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</si>
  <si>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</si>
  <si>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</si>
  <si>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</si>
  <si>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</si>
  <si>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</si>
  <si>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</si>
  <si>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</si>
  <si>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</si>
  <si>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</si>
  <si>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</si>
  <si>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</si>
  <si>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</si>
  <si>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</si>
  <si>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</si>
  <si>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</si>
  <si>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今後も人口減に伴う有収水量の減少、及びそれに伴う料金収入の減少が見込まれる中、比較的原価が安く、十分な給水量を確保できているが、料金収入では経費を相殺できず、老朽管の更新など建設投資が十分に行われていない。
　維持管理費等の経常経費の節減に努め、流動資産の確保を図る経営改善は必要であるが、安定した供給を行うために、老朽管の更新工事や、必要に応じ施設の改修などの計画的な投資が可能となる収入を得るため、状況に即した料金の定期的な改定など検討が必要である。
　また、これらを踏まえ効率よく事業展開できるよう各種計画（新たな経営戦略、アセットマネジメント策定等）し、健全な運営を図る。</t>
    <rPh sb="258" eb="259">
      <t>アラ</t>
    </rPh>
    <rPh sb="261" eb="263">
      <t>ケイエイ</t>
    </rPh>
    <rPh sb="263" eb="265">
      <t>センリャク</t>
    </rPh>
    <rPh sb="276" eb="278">
      <t>サクテイ</t>
    </rPh>
    <rPh sb="278" eb="279">
      <t>トウ</t>
    </rPh>
    <phoneticPr fontId="4"/>
  </si>
  <si>
    <r>
      <t>　当町の供給区域面積9.29km2内の管路延長175kmのうち21.68%が令和３年度末で更新を必要とされる管路である。まず、①有形固定資産減価償却率よりグラフのとおり毎年老朽化が進んでおり、今後も耐用年数を経過した管路が順次発生する。③管路更新率より順次発生した老朽管の更新は、他の工事との兼ね合いもあり、ばらつきが見られるが、</t>
    </r>
    <r>
      <rPr>
        <sz val="11"/>
        <rFont val="ＭＳ ゴシック"/>
        <family val="3"/>
        <charset val="128"/>
      </rPr>
      <t>主に</t>
    </r>
    <r>
      <rPr>
        <sz val="11"/>
        <color theme="1"/>
        <rFont val="ＭＳ ゴシック"/>
        <family val="3"/>
        <charset val="128"/>
      </rPr>
      <t>石綿セメント管</t>
    </r>
    <r>
      <rPr>
        <sz val="11"/>
        <rFont val="ＭＳ ゴシック"/>
        <family val="3"/>
        <charset val="128"/>
      </rPr>
      <t>の</t>
    </r>
    <r>
      <rPr>
        <sz val="11"/>
        <color theme="1"/>
        <rFont val="ＭＳ ゴシック"/>
        <family val="3"/>
        <charset val="128"/>
      </rPr>
      <t>更新工事を計画的に実施していく必要がある。</t>
    </r>
    <rPh sb="38" eb="40">
      <t>レイワ</t>
    </rPh>
    <rPh sb="165" eb="166">
      <t>オモ</t>
    </rPh>
    <phoneticPr fontId="4"/>
  </si>
  <si>
    <r>
      <t>　①経常収支比率については、料金収入が減少する中で支出が増えていることなどが考えられる。
　③流動比率については、類似団体平均と比較し流動資産額(現金）が著しく少ない状況である。健全な運営を図るため､現金等の流動資産の確保が必要である。　
　④企業債残高対給水収益比率</t>
    </r>
    <r>
      <rPr>
        <sz val="11"/>
        <rFont val="ＭＳ ゴシック"/>
        <family val="3"/>
        <charset val="128"/>
      </rPr>
      <t>については、</t>
    </r>
    <r>
      <rPr>
        <sz val="11"/>
        <color theme="1"/>
        <rFont val="ＭＳ ゴシック"/>
        <family val="3"/>
        <charset val="128"/>
      </rPr>
      <t>類似団体でも３年度は減少傾向となり当町においても減少している。これは、順調に償還を行ってはいるが、起債し施工する建設改良工事である投資を控えてきた結果でもある。
　⑤料金回収率</t>
    </r>
    <r>
      <rPr>
        <sz val="11"/>
        <rFont val="ＭＳ ゴシック"/>
        <family val="3"/>
        <charset val="128"/>
      </rPr>
      <t>については、</t>
    </r>
    <r>
      <rPr>
        <sz val="11"/>
        <color theme="1"/>
        <rFont val="ＭＳ ゴシック"/>
        <family val="3"/>
        <charset val="128"/>
      </rPr>
      <t>現状の料金設定等が適切でないため</t>
    </r>
    <r>
      <rPr>
        <sz val="11"/>
        <color rgb="FFFF0000"/>
        <rFont val="ＭＳ ゴシック"/>
        <family val="3"/>
        <charset val="128"/>
      </rPr>
      <t>、</t>
    </r>
    <r>
      <rPr>
        <sz val="11"/>
        <color theme="1"/>
        <rFont val="ＭＳ ゴシック"/>
        <family val="3"/>
        <charset val="128"/>
      </rPr>
      <t>供給するための費用が料金収入で賄えていない。昨年度より向上した要因として過年度分を含む滞納料金の回収努力によりものである。
　⑥給水原価については現在は恵まれた水源を</t>
    </r>
    <r>
      <rPr>
        <sz val="11"/>
        <rFont val="ＭＳ ゴシック"/>
        <family val="3"/>
        <charset val="128"/>
      </rPr>
      <t>利用することで</t>
    </r>
    <r>
      <rPr>
        <sz val="11"/>
        <color theme="1"/>
        <rFont val="ＭＳ ゴシック"/>
        <family val="3"/>
        <charset val="128"/>
      </rPr>
      <t>安価で提供できているが、今後は給水人口減少による有収水量の減少</t>
    </r>
    <r>
      <rPr>
        <sz val="11"/>
        <rFont val="ＭＳ ゴシック"/>
        <family val="3"/>
        <charset val="128"/>
      </rPr>
      <t>により、</t>
    </r>
    <r>
      <rPr>
        <sz val="11"/>
        <color theme="1"/>
        <rFont val="ＭＳ ゴシック"/>
        <family val="3"/>
        <charset val="128"/>
      </rPr>
      <t>徐々に</t>
    </r>
    <r>
      <rPr>
        <sz val="11"/>
        <rFont val="ＭＳ ゴシック"/>
        <family val="3"/>
        <charset val="128"/>
      </rPr>
      <t>給水原価</t>
    </r>
    <r>
      <rPr>
        <sz val="11"/>
        <color theme="1"/>
        <rFont val="ＭＳ ゴシック"/>
        <family val="3"/>
        <charset val="128"/>
      </rPr>
      <t>の上昇が見込まれる。
　⑦施設利用率については､供給能力が過剰となり、非効率的な供給となっている。
　⑧有収率は漏水により低下傾向</t>
    </r>
    <r>
      <rPr>
        <sz val="11"/>
        <rFont val="ＭＳ ゴシック"/>
        <family val="3"/>
        <charset val="128"/>
      </rPr>
      <t>にあったが、</t>
    </r>
    <r>
      <rPr>
        <sz val="11"/>
        <color theme="1"/>
        <rFont val="ＭＳ ゴシック"/>
        <family val="3"/>
        <charset val="128"/>
      </rPr>
      <t>昨年度同様に漏水箇所の修理を行い令和２年度も､僅かながら向上していたが、老朽管等からの漏水が多かったため減少に転じた。</t>
    </r>
    <rPh sb="73" eb="75">
      <t>ゲンキン</t>
    </rPh>
    <rPh sb="147" eb="149">
      <t>ネンド</t>
    </rPh>
    <rPh sb="150" eb="152">
      <t>ゲンショウ</t>
    </rPh>
    <rPh sb="152" eb="154">
      <t>ケイコウ</t>
    </rPh>
    <rPh sb="274" eb="277">
      <t>サクネンド</t>
    </rPh>
    <rPh sb="279" eb="281">
      <t>コウジョウ</t>
    </rPh>
    <rPh sb="283" eb="285">
      <t>ヨウイン</t>
    </rPh>
    <rPh sb="288" eb="291">
      <t>カネンド</t>
    </rPh>
    <rPh sb="291" eb="292">
      <t>ブン</t>
    </rPh>
    <rPh sb="293" eb="294">
      <t>フク</t>
    </rPh>
    <rPh sb="295" eb="297">
      <t>タイノウ</t>
    </rPh>
    <rPh sb="297" eb="299">
      <t>リョウキン</t>
    </rPh>
    <rPh sb="300" eb="302">
      <t>カイシュウ</t>
    </rPh>
    <rPh sb="302" eb="304">
      <t>ドリョク</t>
    </rPh>
    <rPh sb="458" eb="460">
      <t>ドウヨウ</t>
    </rPh>
    <rPh sb="478" eb="479">
      <t>ワズ</t>
    </rPh>
    <rPh sb="490" eb="493">
      <t>ロウキュウカン</t>
    </rPh>
    <rPh sb="493" eb="494">
      <t>トウ</t>
    </rPh>
    <rPh sb="497" eb="499">
      <t>ロウスイ</t>
    </rPh>
    <rPh sb="500" eb="501">
      <t>オオ</t>
    </rPh>
    <rPh sb="506" eb="508">
      <t>ゲンショウ</t>
    </rPh>
    <rPh sb="509" eb="510">
      <t>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</si>
</sst>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0.26</c:v>
                </c:pt>
                <c:pt idx="1">
                  <c:v>0.28999999999999998</c:v>
                </c:pt>
                <c:pt idx="2">
                  <c:v>0.27</c:v>
                </c:pt>
                <c:pt idx="3">
                  <c:v>0.03</c:v>
                </c:pt>
                <c:pt idx="4">
                  <c:v>0.12</c:v>
                </c:pt>
              </c:numCache>
            </c:numRef>
          </c:val>
          <c:extLst>
            <c:ext xmlns:c16="http://schemas.microsoft.com/office/drawing/2014/chart" uri="{C3380CC4-5D6E-409C-BE32-E72D297353CC}">
              <c16:uniqueId val="{00000000-3F6A-4E5D-BA9A-C9B7FCA125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3F6A-4E5D-BA9A-C9B7FCA125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51.21</c:v>
                </c:pt>
                <c:pt idx="1">
                  <c:v>50.54</c:v>
                </c:pt>
                <c:pt idx="2">
                  <c:v>48.19</c:v>
                </c:pt>
                <c:pt idx="3">
                  <c:v>48.22</c:v>
                </c:pt>
                <c:pt idx="4">
                  <c:v>47.69</c:v>
                </c:pt>
              </c:numCache>
            </c:numRef>
          </c:val>
          <c:extLst>
            <c:ext xmlns:c16="http://schemas.microsoft.com/office/drawing/2014/chart" uri="{C3380CC4-5D6E-409C-BE32-E72D297353CC}">
              <c16:uniqueId val="{00000000-F6D5-4BDC-9DFE-D162368F99F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F6D5-4BDC-9DFE-D162368F99F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79.52</c:v>
                </c:pt>
                <c:pt idx="1">
                  <c:v>80.790000000000006</c:v>
                </c:pt>
                <c:pt idx="2">
                  <c:v>82.65</c:v>
                </c:pt>
                <c:pt idx="3">
                  <c:v>82.92</c:v>
                </c:pt>
                <c:pt idx="4">
                  <c:v>80.099999999999994</c:v>
                </c:pt>
              </c:numCache>
            </c:numRef>
          </c:val>
          <c:extLst>
            <c:ext xmlns:c16="http://schemas.microsoft.com/office/drawing/2014/chart" uri="{C3380CC4-5D6E-409C-BE32-E72D297353CC}">
              <c16:uniqueId val="{00000000-6E8B-4BD1-A9D5-CBC5FB00886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6E8B-4BD1-A9D5-CBC5FB00886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106.85</c:v>
                </c:pt>
                <c:pt idx="1">
                  <c:v>113.18</c:v>
                </c:pt>
                <c:pt idx="2">
                  <c:v>114.04</c:v>
                </c:pt>
                <c:pt idx="3">
                  <c:v>113.53</c:v>
                </c:pt>
                <c:pt idx="4">
                  <c:v>114.11</c:v>
                </c:pt>
              </c:numCache>
            </c:numRef>
          </c:val>
          <c:extLst>
            <c:ext xmlns:c16="http://schemas.microsoft.com/office/drawing/2014/chart" uri="{C3380CC4-5D6E-409C-BE32-E72D297353CC}">
              <c16:uniqueId val="{00000000-2F9E-4233-871B-58CCE44D777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2F9E-4233-871B-58CCE44D777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49.13</c:v>
                </c:pt>
                <c:pt idx="1">
                  <c:v>50.67</c:v>
                </c:pt>
                <c:pt idx="2">
                  <c:v>51.3</c:v>
                </c:pt>
                <c:pt idx="3">
                  <c:v>53.59</c:v>
                </c:pt>
                <c:pt idx="4">
                  <c:v>53.33</c:v>
                </c:pt>
              </c:numCache>
            </c:numRef>
          </c:val>
          <c:extLst>
            <c:ext xmlns:c16="http://schemas.microsoft.com/office/drawing/2014/chart" uri="{C3380CC4-5D6E-409C-BE32-E72D297353CC}">
              <c16:uniqueId val="{00000000-2764-4E21-BB46-D190EFB2EDA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2764-4E21-BB46-D190EFB2EDA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17.93</c:v>
                </c:pt>
                <c:pt idx="1">
                  <c:v>19.11</c:v>
                </c:pt>
                <c:pt idx="2">
                  <c:v>20.36</c:v>
                </c:pt>
                <c:pt idx="3">
                  <c:v>21.79</c:v>
                </c:pt>
                <c:pt idx="4">
                  <c:v>22.34</c:v>
                </c:pt>
              </c:numCache>
            </c:numRef>
          </c:val>
          <c:extLst>
            <c:ext xmlns:c16="http://schemas.microsoft.com/office/drawing/2014/chart" uri="{C3380CC4-5D6E-409C-BE32-E72D297353CC}">
              <c16:uniqueId val="{00000000-7957-4818-81B1-801DEC7198C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7957-4818-81B1-801DEC7198C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5D-46FA-98D7-D104DE8BCB1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625D-46FA-98D7-D104DE8BCB1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99.73</c:v>
                </c:pt>
                <c:pt idx="1">
                  <c:v>106.71</c:v>
                </c:pt>
                <c:pt idx="2">
                  <c:v>84.28</c:v>
                </c:pt>
                <c:pt idx="3">
                  <c:v>77.55</c:v>
                </c:pt>
                <c:pt idx="4">
                  <c:v>100.3</c:v>
                </c:pt>
              </c:numCache>
            </c:numRef>
          </c:val>
          <c:extLst>
            <c:ext xmlns:c16="http://schemas.microsoft.com/office/drawing/2014/chart" uri="{C3380CC4-5D6E-409C-BE32-E72D297353CC}">
              <c16:uniqueId val="{00000000-4DE2-4AD0-8B6A-2243E06505E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4DE2-4AD0-8B6A-2243E06505E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517.39</c:v>
                </c:pt>
                <c:pt idx="1">
                  <c:v>462.08</c:v>
                </c:pt>
                <c:pt idx="2">
                  <c:v>414.52</c:v>
                </c:pt>
                <c:pt idx="3">
                  <c:v>354.43</c:v>
                </c:pt>
                <c:pt idx="4">
                  <c:v>341.11</c:v>
                </c:pt>
              </c:numCache>
            </c:numRef>
          </c:val>
          <c:extLst>
            <c:ext xmlns:c16="http://schemas.microsoft.com/office/drawing/2014/chart" uri="{C3380CC4-5D6E-409C-BE32-E72D297353CC}">
              <c16:uniqueId val="{00000000-53D5-47F4-97BF-47045B1A4C8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53D5-47F4-97BF-47045B1A4C8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90.68</c:v>
                </c:pt>
                <c:pt idx="1">
                  <c:v>95.31</c:v>
                </c:pt>
                <c:pt idx="2">
                  <c:v>97.14</c:v>
                </c:pt>
                <c:pt idx="3">
                  <c:v>97.72</c:v>
                </c:pt>
                <c:pt idx="4">
                  <c:v>100.88</c:v>
                </c:pt>
              </c:numCache>
            </c:numRef>
          </c:val>
          <c:extLst>
            <c:ext xmlns:c16="http://schemas.microsoft.com/office/drawing/2014/chart" uri="{C3380CC4-5D6E-409C-BE32-E72D297353CC}">
              <c16:uniqueId val="{00000000-387C-427A-A3D1-AFC88C50227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387C-427A-A3D1-AFC88C50227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143.86000000000001</c:v>
                </c:pt>
                <c:pt idx="1">
                  <c:v>136.66</c:v>
                </c:pt>
                <c:pt idx="2">
                  <c:v>134.11000000000001</c:v>
                </c:pt>
                <c:pt idx="3">
                  <c:v>133.38</c:v>
                </c:pt>
                <c:pt idx="4">
                  <c:v>129.93</c:v>
                </c:pt>
              </c:numCache>
            </c:numRef>
          </c:val>
          <c:extLst>
            <c:ext xmlns:c16="http://schemas.microsoft.com/office/drawing/2014/chart" uri="{C3380CC4-5D6E-409C-BE32-E72D297353CC}">
              <c16:uniqueId val="{00000000-0DF6-4E16-88A6-EEE80F79AA4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0DF6-4E16-88A6-EEE80F79AA4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群馬県　東吾妻町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12956</v>
      </c>
      <c r="AM8" s="45"/>
      <c r="AN8" s="45"/>
      <c r="AO8" s="45"/>
      <c r="AP8" s="45"/>
      <c r="AQ8" s="45"/>
      <c r="AR8" s="45"/>
      <c r="AS8" s="45"/>
      <c r="AT8" s="46">
        <f>データ!$S$6</f>
        <v>253.91</v>
      </c>
      <c r="AU8" s="47"/>
      <c r="AV8" s="47"/>
      <c r="AW8" s="47"/>
      <c r="AX8" s="47"/>
      <c r="AY8" s="47"/>
      <c r="AZ8" s="47"/>
      <c r="BA8" s="47"/>
      <c r="BB8" s="48">
        <f>データ!$T$6</f>
        <v>51.03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76.84</v>
      </c>
      <c r="J10" s="47"/>
      <c r="K10" s="47"/>
      <c r="L10" s="47"/>
      <c r="M10" s="47"/>
      <c r="N10" s="47"/>
      <c r="O10" s="81"/>
      <c r="P10" s="48">
        <f>データ!$P$6</f>
        <v>70.45</v>
      </c>
      <c r="Q10" s="48"/>
      <c r="R10" s="48"/>
      <c r="S10" s="48"/>
      <c r="T10" s="48"/>
      <c r="U10" s="48"/>
      <c r="V10" s="48"/>
      <c r="W10" s="45">
        <f>データ!$Q$6</f>
        <v>2750</v>
      </c>
      <c r="X10" s="45"/>
      <c r="Y10" s="45"/>
      <c r="Z10" s="45"/>
      <c r="AA10" s="45"/>
      <c r="AB10" s="45"/>
      <c r="AC10" s="45"/>
      <c r="AD10" s="2"/>
      <c r="AE10" s="2"/>
      <c r="AF10" s="2"/>
      <c r="AG10" s="2"/>
      <c r="AH10" s="2"/>
      <c r="AI10" s="2"/>
      <c r="AJ10" s="2"/>
      <c r="AK10" s="2"/>
      <c r="AL10" s="45">
        <f>データ!$U$6</f>
        <v>9066</v>
      </c>
      <c r="AM10" s="45"/>
      <c r="AN10" s="45"/>
      <c r="AO10" s="45"/>
      <c r="AP10" s="45"/>
      <c r="AQ10" s="45"/>
      <c r="AR10" s="45"/>
      <c r="AS10" s="45"/>
      <c r="AT10" s="46">
        <f>データ!$V$6</f>
        <v>9.2899999999999991</v>
      </c>
      <c r="AU10" s="47"/>
      <c r="AV10" s="47"/>
      <c r="AW10" s="47"/>
      <c r="AX10" s="47"/>
      <c r="AY10" s="47"/>
      <c r="AZ10" s="47"/>
      <c r="BA10" s="47"/>
      <c r="BB10" s="48">
        <f>データ!$W$6</f>
        <v>975.89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da8vItxA/21Rf2Fo+D/CqO32HF7fNa7Uis9gn3ZmVa/L6YteKrrXdflvewrdj8PcYEhcjvM4t7fzt5C6aNAPKw==" saltValue="hI/6ZVuU4eWVZ7G+ixtdG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104299</v>
      </c>
      <c r="D6" s="20">
        <f t="shared" si="3"/>
        <v>46</v>
      </c>
      <c r="E6" s="20">
        <f t="shared" si="3"/>
        <v>1</v>
      </c>
      <c r="F6" s="20">
        <f t="shared" si="3"/>
        <v>0</v>
      </c>
      <c r="G6" s="20">
        <f t="shared" si="3"/>
        <v>1</v>
      </c>
      <c r="H6" s="20" t="str">
        <f t="shared" si="3"/>
        <v>群馬県　東吾妻町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76.84</v>
      </c>
      <c r="P6" s="21">
        <f t="shared" si="3"/>
        <v>70.45</v>
      </c>
      <c r="Q6" s="21">
        <f t="shared" si="3"/>
        <v>2750</v>
      </c>
      <c r="R6" s="21">
        <f t="shared" si="3"/>
        <v>12956</v>
      </c>
      <c r="S6" s="21">
        <f t="shared" si="3"/>
        <v>253.91</v>
      </c>
      <c r="T6" s="21">
        <f t="shared" si="3"/>
        <v>51.03</v>
      </c>
      <c r="U6" s="21">
        <f t="shared" si="3"/>
        <v>9066</v>
      </c>
      <c r="V6" s="21">
        <f t="shared" si="3"/>
        <v>9.2899999999999991</v>
      </c>
      <c r="W6" s="21">
        <f t="shared" si="3"/>
        <v>975.89</v>
      </c>
      <c r="X6" s="22">
        <f>IF(X7="",NA(),X7)</f>
        <v>106.85</v>
      </c>
      <c r="Y6" s="22">
        <f t="shared" ref="Y6:AG6" si="4">IF(Y7="",NA(),Y7)</f>
        <v>113.18</v>
      </c>
      <c r="Z6" s="22">
        <f t="shared" si="4"/>
        <v>114.04</v>
      </c>
      <c r="AA6" s="22">
        <f t="shared" si="4"/>
        <v>113.53</v>
      </c>
      <c r="AB6" s="22">
        <f t="shared" si="4"/>
        <v>114.11</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99.73</v>
      </c>
      <c r="AU6" s="22">
        <f t="shared" ref="AU6:BC6" si="6">IF(AU7="",NA(),AU7)</f>
        <v>106.71</v>
      </c>
      <c r="AV6" s="22">
        <f t="shared" si="6"/>
        <v>84.28</v>
      </c>
      <c r="AW6" s="22">
        <f t="shared" si="6"/>
        <v>77.55</v>
      </c>
      <c r="AX6" s="22">
        <f t="shared" si="6"/>
        <v>100.3</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517.39</v>
      </c>
      <c r="BF6" s="22">
        <f t="shared" ref="BF6:BN6" si="7">IF(BF7="",NA(),BF7)</f>
        <v>462.08</v>
      </c>
      <c r="BG6" s="22">
        <f t="shared" si="7"/>
        <v>414.52</v>
      </c>
      <c r="BH6" s="22">
        <f t="shared" si="7"/>
        <v>354.43</v>
      </c>
      <c r="BI6" s="22">
        <f t="shared" si="7"/>
        <v>341.11</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90.68</v>
      </c>
      <c r="BQ6" s="22">
        <f t="shared" ref="BQ6:BY6" si="8">IF(BQ7="",NA(),BQ7)</f>
        <v>95.31</v>
      </c>
      <c r="BR6" s="22">
        <f t="shared" si="8"/>
        <v>97.14</v>
      </c>
      <c r="BS6" s="22">
        <f t="shared" si="8"/>
        <v>97.72</v>
      </c>
      <c r="BT6" s="22">
        <f t="shared" si="8"/>
        <v>100.88</v>
      </c>
      <c r="BU6" s="22">
        <f t="shared" si="8"/>
        <v>87.51</v>
      </c>
      <c r="BV6" s="22">
        <f t="shared" si="8"/>
        <v>84.77</v>
      </c>
      <c r="BW6" s="22">
        <f t="shared" si="8"/>
        <v>87.11</v>
      </c>
      <c r="BX6" s="22">
        <f t="shared" si="8"/>
        <v>82.78</v>
      </c>
      <c r="BY6" s="22">
        <f t="shared" si="8"/>
        <v>84.82</v>
      </c>
      <c r="BZ6" s="21" t="str">
        <f>IF(BZ7="","",IF(BZ7="-","【-】","【"&amp;SUBSTITUTE(TEXT(BZ7,"#,##0.00"),"-","△")&amp;"】"))</f>
        <v>【102.35】</v>
      </c>
      <c r="CA6" s="22">
        <f>IF(CA7="",NA(),CA7)</f>
        <v>143.86000000000001</v>
      </c>
      <c r="CB6" s="22">
        <f t="shared" ref="CB6:CJ6" si="9">IF(CB7="",NA(),CB7)</f>
        <v>136.66</v>
      </c>
      <c r="CC6" s="22">
        <f t="shared" si="9"/>
        <v>134.11000000000001</v>
      </c>
      <c r="CD6" s="22">
        <f t="shared" si="9"/>
        <v>133.38</v>
      </c>
      <c r="CE6" s="22">
        <f t="shared" si="9"/>
        <v>129.93</v>
      </c>
      <c r="CF6" s="22">
        <f t="shared" si="9"/>
        <v>218.42</v>
      </c>
      <c r="CG6" s="22">
        <f t="shared" si="9"/>
        <v>227.27</v>
      </c>
      <c r="CH6" s="22">
        <f t="shared" si="9"/>
        <v>223.98</v>
      </c>
      <c r="CI6" s="22">
        <f t="shared" si="9"/>
        <v>225.09</v>
      </c>
      <c r="CJ6" s="22">
        <f t="shared" si="9"/>
        <v>224.82</v>
      </c>
      <c r="CK6" s="21" t="str">
        <f>IF(CK7="","",IF(CK7="-","【-】","【"&amp;SUBSTITUTE(TEXT(CK7,"#,##0.00"),"-","△")&amp;"】"))</f>
        <v>【167.74】</v>
      </c>
      <c r="CL6" s="22">
        <f>IF(CL7="",NA(),CL7)</f>
        <v>51.21</v>
      </c>
      <c r="CM6" s="22">
        <f t="shared" ref="CM6:CU6" si="10">IF(CM7="",NA(),CM7)</f>
        <v>50.54</v>
      </c>
      <c r="CN6" s="22">
        <f t="shared" si="10"/>
        <v>48.19</v>
      </c>
      <c r="CO6" s="22">
        <f t="shared" si="10"/>
        <v>48.22</v>
      </c>
      <c r="CP6" s="22">
        <f t="shared" si="10"/>
        <v>47.69</v>
      </c>
      <c r="CQ6" s="22">
        <f t="shared" si="10"/>
        <v>50.24</v>
      </c>
      <c r="CR6" s="22">
        <f t="shared" si="10"/>
        <v>50.29</v>
      </c>
      <c r="CS6" s="22">
        <f t="shared" si="10"/>
        <v>49.64</v>
      </c>
      <c r="CT6" s="22">
        <f t="shared" si="10"/>
        <v>49.38</v>
      </c>
      <c r="CU6" s="22">
        <f t="shared" si="10"/>
        <v>50.09</v>
      </c>
      <c r="CV6" s="21" t="str">
        <f>IF(CV7="","",IF(CV7="-","【-】","【"&amp;SUBSTITUTE(TEXT(CV7,"#,##0.00"),"-","△")&amp;"】"))</f>
        <v>【60.29】</v>
      </c>
      <c r="CW6" s="22">
        <f>IF(CW7="",NA(),CW7)</f>
        <v>79.52</v>
      </c>
      <c r="CX6" s="22">
        <f t="shared" ref="CX6:DF6" si="11">IF(CX7="",NA(),CX7)</f>
        <v>80.790000000000006</v>
      </c>
      <c r="CY6" s="22">
        <f t="shared" si="11"/>
        <v>82.65</v>
      </c>
      <c r="CZ6" s="22">
        <f t="shared" si="11"/>
        <v>82.92</v>
      </c>
      <c r="DA6" s="22">
        <f t="shared" si="11"/>
        <v>80.099999999999994</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49.13</v>
      </c>
      <c r="DI6" s="22">
        <f t="shared" ref="DI6:DQ6" si="12">IF(DI7="",NA(),DI7)</f>
        <v>50.67</v>
      </c>
      <c r="DJ6" s="22">
        <f t="shared" si="12"/>
        <v>51.3</v>
      </c>
      <c r="DK6" s="22">
        <f t="shared" si="12"/>
        <v>53.59</v>
      </c>
      <c r="DL6" s="22">
        <f t="shared" si="12"/>
        <v>53.33</v>
      </c>
      <c r="DM6" s="22">
        <f t="shared" si="12"/>
        <v>45.14</v>
      </c>
      <c r="DN6" s="22">
        <f t="shared" si="12"/>
        <v>45.85</v>
      </c>
      <c r="DO6" s="22">
        <f t="shared" si="12"/>
        <v>47.31</v>
      </c>
      <c r="DP6" s="22">
        <f t="shared" si="12"/>
        <v>47.5</v>
      </c>
      <c r="DQ6" s="22">
        <f t="shared" si="12"/>
        <v>48.41</v>
      </c>
      <c r="DR6" s="21" t="str">
        <f>IF(DR7="","",IF(DR7="-","【-】","【"&amp;SUBSTITUTE(TEXT(DR7,"#,##0.00"),"-","△")&amp;"】"))</f>
        <v>【50.88】</v>
      </c>
      <c r="DS6" s="22">
        <f>IF(DS7="",NA(),DS7)</f>
        <v>17.93</v>
      </c>
      <c r="DT6" s="22">
        <f t="shared" ref="DT6:EB6" si="13">IF(DT7="",NA(),DT7)</f>
        <v>19.11</v>
      </c>
      <c r="DU6" s="22">
        <f t="shared" si="13"/>
        <v>20.36</v>
      </c>
      <c r="DV6" s="22">
        <f t="shared" si="13"/>
        <v>21.79</v>
      </c>
      <c r="DW6" s="22">
        <f t="shared" si="13"/>
        <v>22.34</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0.26</v>
      </c>
      <c r="EE6" s="22">
        <f t="shared" ref="EE6:EM6" si="14">IF(EE7="",NA(),EE7)</f>
        <v>0.28999999999999998</v>
      </c>
      <c r="EF6" s="22">
        <f t="shared" si="14"/>
        <v>0.27</v>
      </c>
      <c r="EG6" s="22">
        <f t="shared" si="14"/>
        <v>0.03</v>
      </c>
      <c r="EH6" s="22">
        <f t="shared" si="14"/>
        <v>0.12</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2">
      <c r="A7" s="15"/>
      <c r="B7" s="24">
        <v>2021</v>
      </c>
      <c r="C7" s="24">
        <v>104299</v>
      </c>
      <c r="D7" s="24">
        <v>46</v>
      </c>
      <c r="E7" s="24">
        <v>1</v>
      </c>
      <c r="F7" s="24">
        <v>0</v>
      </c>
      <c r="G7" s="24">
        <v>1</v>
      </c>
      <c r="H7" s="24" t="s">
        <v>93</v>
      </c>
      <c r="I7" s="24" t="s">
        <v>94</v>
      </c>
      <c r="J7" s="24" t="s">
        <v>95</v>
      </c>
      <c r="K7" s="24" t="s">
        <v>96</v>
      </c>
      <c r="L7" s="24" t="s">
        <v>97</v>
      </c>
      <c r="M7" s="24" t="s">
        <v>98</v>
      </c>
      <c r="N7" s="25" t="s">
        <v>99</v>
      </c>
      <c r="O7" s="25">
        <v>76.84</v>
      </c>
      <c r="P7" s="25">
        <v>70.45</v>
      </c>
      <c r="Q7" s="25">
        <v>2750</v>
      </c>
      <c r="R7" s="25">
        <v>12956</v>
      </c>
      <c r="S7" s="25">
        <v>253.91</v>
      </c>
      <c r="T7" s="25">
        <v>51.03</v>
      </c>
      <c r="U7" s="25">
        <v>9066</v>
      </c>
      <c r="V7" s="25">
        <v>9.2899999999999991</v>
      </c>
      <c r="W7" s="25">
        <v>975.89</v>
      </c>
      <c r="X7" s="25">
        <v>106.85</v>
      </c>
      <c r="Y7" s="25">
        <v>113.18</v>
      </c>
      <c r="Z7" s="25">
        <v>114.04</v>
      </c>
      <c r="AA7" s="25">
        <v>113.53</v>
      </c>
      <c r="AB7" s="25">
        <v>114.11</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99.73</v>
      </c>
      <c r="AU7" s="25">
        <v>106.71</v>
      </c>
      <c r="AV7" s="25">
        <v>84.28</v>
      </c>
      <c r="AW7" s="25">
        <v>77.55</v>
      </c>
      <c r="AX7" s="25">
        <v>100.3</v>
      </c>
      <c r="AY7" s="25">
        <v>293.23</v>
      </c>
      <c r="AZ7" s="25">
        <v>300.14</v>
      </c>
      <c r="BA7" s="25">
        <v>301.04000000000002</v>
      </c>
      <c r="BB7" s="25">
        <v>305.08</v>
      </c>
      <c r="BC7" s="25">
        <v>305.33999999999997</v>
      </c>
      <c r="BD7" s="25">
        <v>261.51</v>
      </c>
      <c r="BE7" s="25">
        <v>517.39</v>
      </c>
      <c r="BF7" s="25">
        <v>462.08</v>
      </c>
      <c r="BG7" s="25">
        <v>414.52</v>
      </c>
      <c r="BH7" s="25">
        <v>354.43</v>
      </c>
      <c r="BI7" s="25">
        <v>341.11</v>
      </c>
      <c r="BJ7" s="25">
        <v>542.29999999999995</v>
      </c>
      <c r="BK7" s="25">
        <v>566.65</v>
      </c>
      <c r="BL7" s="25">
        <v>551.62</v>
      </c>
      <c r="BM7" s="25">
        <v>585.59</v>
      </c>
      <c r="BN7" s="25">
        <v>561.34</v>
      </c>
      <c r="BO7" s="25">
        <v>265.16000000000003</v>
      </c>
      <c r="BP7" s="25">
        <v>90.68</v>
      </c>
      <c r="BQ7" s="25">
        <v>95.31</v>
      </c>
      <c r="BR7" s="25">
        <v>97.14</v>
      </c>
      <c r="BS7" s="25">
        <v>97.72</v>
      </c>
      <c r="BT7" s="25">
        <v>100.88</v>
      </c>
      <c r="BU7" s="25">
        <v>87.51</v>
      </c>
      <c r="BV7" s="25">
        <v>84.77</v>
      </c>
      <c r="BW7" s="25">
        <v>87.11</v>
      </c>
      <c r="BX7" s="25">
        <v>82.78</v>
      </c>
      <c r="BY7" s="25">
        <v>84.82</v>
      </c>
      <c r="BZ7" s="25">
        <v>102.35</v>
      </c>
      <c r="CA7" s="25">
        <v>143.86000000000001</v>
      </c>
      <c r="CB7" s="25">
        <v>136.66</v>
      </c>
      <c r="CC7" s="25">
        <v>134.11000000000001</v>
      </c>
      <c r="CD7" s="25">
        <v>133.38</v>
      </c>
      <c r="CE7" s="25">
        <v>129.93</v>
      </c>
      <c r="CF7" s="25">
        <v>218.42</v>
      </c>
      <c r="CG7" s="25">
        <v>227.27</v>
      </c>
      <c r="CH7" s="25">
        <v>223.98</v>
      </c>
      <c r="CI7" s="25">
        <v>225.09</v>
      </c>
      <c r="CJ7" s="25">
        <v>224.82</v>
      </c>
      <c r="CK7" s="25">
        <v>167.74</v>
      </c>
      <c r="CL7" s="25">
        <v>51.21</v>
      </c>
      <c r="CM7" s="25">
        <v>50.54</v>
      </c>
      <c r="CN7" s="25">
        <v>48.19</v>
      </c>
      <c r="CO7" s="25">
        <v>48.22</v>
      </c>
      <c r="CP7" s="25">
        <v>47.69</v>
      </c>
      <c r="CQ7" s="25">
        <v>50.24</v>
      </c>
      <c r="CR7" s="25">
        <v>50.29</v>
      </c>
      <c r="CS7" s="25">
        <v>49.64</v>
      </c>
      <c r="CT7" s="25">
        <v>49.38</v>
      </c>
      <c r="CU7" s="25">
        <v>50.09</v>
      </c>
      <c r="CV7" s="25">
        <v>60.29</v>
      </c>
      <c r="CW7" s="25">
        <v>79.52</v>
      </c>
      <c r="CX7" s="25">
        <v>80.790000000000006</v>
      </c>
      <c r="CY7" s="25">
        <v>82.65</v>
      </c>
      <c r="CZ7" s="25">
        <v>82.92</v>
      </c>
      <c r="DA7" s="25">
        <v>80.099999999999994</v>
      </c>
      <c r="DB7" s="25">
        <v>78.650000000000006</v>
      </c>
      <c r="DC7" s="25">
        <v>77.73</v>
      </c>
      <c r="DD7" s="25">
        <v>78.09</v>
      </c>
      <c r="DE7" s="25">
        <v>78.010000000000005</v>
      </c>
      <c r="DF7" s="25">
        <v>77.599999999999994</v>
      </c>
      <c r="DG7" s="25">
        <v>90.12</v>
      </c>
      <c r="DH7" s="25">
        <v>49.13</v>
      </c>
      <c r="DI7" s="25">
        <v>50.67</v>
      </c>
      <c r="DJ7" s="25">
        <v>51.3</v>
      </c>
      <c r="DK7" s="25">
        <v>53.59</v>
      </c>
      <c r="DL7" s="25">
        <v>53.33</v>
      </c>
      <c r="DM7" s="25">
        <v>45.14</v>
      </c>
      <c r="DN7" s="25">
        <v>45.85</v>
      </c>
      <c r="DO7" s="25">
        <v>47.31</v>
      </c>
      <c r="DP7" s="25">
        <v>47.5</v>
      </c>
      <c r="DQ7" s="25">
        <v>48.41</v>
      </c>
      <c r="DR7" s="25">
        <v>50.88</v>
      </c>
      <c r="DS7" s="25">
        <v>17.93</v>
      </c>
      <c r="DT7" s="25">
        <v>19.11</v>
      </c>
      <c r="DU7" s="25">
        <v>20.36</v>
      </c>
      <c r="DV7" s="25">
        <v>21.79</v>
      </c>
      <c r="DW7" s="25">
        <v>22.34</v>
      </c>
      <c r="DX7" s="25">
        <v>13.58</v>
      </c>
      <c r="DY7" s="25">
        <v>14.13</v>
      </c>
      <c r="DZ7" s="25">
        <v>16.77</v>
      </c>
      <c r="EA7" s="25">
        <v>17.399999999999999</v>
      </c>
      <c r="EB7" s="25">
        <v>18.64</v>
      </c>
      <c r="EC7" s="25">
        <v>22.3</v>
      </c>
      <c r="ED7" s="25">
        <v>0.26</v>
      </c>
      <c r="EE7" s="25">
        <v>0.28999999999999998</v>
      </c>
      <c r="EF7" s="25">
        <v>0.27</v>
      </c>
      <c r="EG7" s="25">
        <v>0.03</v>
      </c>
      <c r="EH7" s="25">
        <v>0.12</v>
      </c>
      <c r="EI7" s="25">
        <v>0.44</v>
      </c>
      <c r="EJ7" s="25">
        <v>0.52</v>
      </c>
      <c r="EK7" s="25">
        <v>0.47</v>
      </c>
      <c r="EL7" s="25">
        <v>0.4</v>
      </c>
      <c r="EM7" s="25">
        <v>0.36</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2023-01-25T04:58:38Z</cp:lastPrinted>
  <dcterms:created xsi:type="dcterms:W3CDTF">2022-12-01T00:55:26Z</dcterms:created>
  <dcterms:modified xsi:type="dcterms:W3CDTF">2023-02-19T23:18:20Z</dcterms:modified>
  <cp:category/>
</cp:coreProperties>
</file>