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9 みなかみ町\"/>
    </mc:Choice>
  </mc:AlternateContent>
  <xr:revisionPtr revIDLastSave="0" documentId="13_ncr:1_{96953A34-D3F2-4445-87C5-2D0A43025A1B}" xr6:coauthVersionLast="36" xr6:coauthVersionMax="45" xr10:uidLastSave="{00000000-0000-0000-0000-000000000000}"/>
  <workbookProtection workbookAlgorithmName="SHA-512" workbookHashValue="2aVTg5k5XJdxFsh82tbx2n9e2p7FEgKeg1JMOLyhPAyYaA8nS9rkbgaw9MAkAbmvXfZvq+qGLQAz4v2vxtgebQ==" workbookSaltValue="WdxIrSVmN2vCX+KyqmQps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Q6" i="5"/>
  <c r="P6" i="5"/>
  <c r="P10" i="4" s="1"/>
  <c r="O6" i="5"/>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BB10" i="4"/>
  <c r="AT10" i="4"/>
  <c r="W10" i="4"/>
  <c r="I10" i="4"/>
  <c r="BB8" i="4"/>
  <c r="AL8" i="4"/>
  <c r="AD8" i="4"/>
  <c r="W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<sst xmlns="http://schemas.openxmlformats.org/spreadsheetml/2006/main" count="228" uniqueCount="114">
  <si>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</si>
  <si>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</si>
  <si>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</si>
  <si>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</si>
  <si>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</si>
  <si>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</si>
  <si>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</si>
  <si>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</si>
  <si>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</si>
  <si>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</si>
  <si>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</si>
  <si>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</si>
  <si>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</si>
  <si>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</si>
  <si>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</si>
  <si>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</si>
  <si>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</si>
  <si>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</si>
  <si>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</si>
  <si>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</si>
  <si>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</si>
  <si>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</si>
  <si>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</si>
  <si>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</si>
  <si>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</si>
  <si>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</si>
  <si>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</si>
  <si>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</si>
  <si>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</si>
  <si>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</si>
  <si>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</si>
  <si>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</si>
  <si>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</si>
  <si>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</si>
  <si>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</si>
  <si>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</si>
  <si>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</si>
  <si>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</si>
  <si>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</si>
  <si>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</si>
  <si>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</si>
  <si>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</si>
  <si>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</si>
  <si>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</si>
  <si>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</si>
  <si>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</si>
  <si>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</si>
  <si>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</si>
  <si>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</si>
  <si>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</si>
  <si>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</si>
  <si>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</si>
  <si>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</si>
  <si>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</si>
  <si>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</si>
  <si>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</si>
  <si>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</si>
  <si>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</si>
  <si>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</si>
  <si>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</si>
  <si>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</si>
  <si>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</si>
  <si>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</si>
  <si>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</si>
  <si>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</si>
  <si>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</si>
  <si>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</si>
  <si>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</si>
  <si>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</si>
  <si>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</si>
  <si>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</si>
  <si>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</si>
  <si>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</si>
  <si>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</si>
  <si>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</si>
  <si>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</si>
  <si>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</si>
  <si>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</si>
  <si>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</si>
  <si>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</si>
  <si>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</si>
  <si>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</si>
  <si>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</si>
  <si>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</si>
  <si>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</si>
  <si>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</si>
  <si>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</si>
  <si>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</si>
  <si>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</si>
  <si>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</si>
  <si>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</si>
  <si>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</si>
  <si>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</si>
  <si>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</si>
  <si>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</si>
  <si>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</si>
  <si>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</si>
  <si>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</si>
  <si>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</si>
  <si>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</si>
  <si>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</si>
  <si>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</si>
  <si>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</si>
  <si>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</si>
  <si>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</si>
  <si>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</si>
  <si>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</si>
  <si>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</si>
  <si>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</si>
  <si>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</si>
  <si>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</si>
  <si>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①②③
　老朽管更新計画を策定しているが、資金面の課題から、計画どおりの事業実施に至っていない。
　耐用年数を経過した施設は複数あるため、各施設の維持管理に注意しながら、緊急的なものから更新していくこととしている。</t>
  </si>
  <si>
    <t>　有収率及び管路更新率が低く、有形固定資産減価償却率が高いことから、管路の更新投資を増やす必要があるが、経常収支比率は下がり続けているため、更新等の財源確保が難しくなりつつある。
　給水収益の減少、施設の老朽化が進む中で、効率的な事業展開が求められている。水需要の動向を踏まえ、老朽化した施設の更新や財源確保の検討を進め、水の安定供給を図る。</t>
    <rPh sb="4" eb="5">
      <t>オヨ</t>
    </rPh>
    <rPh sb="6" eb="8">
      <t>カンロ</t>
    </rPh>
    <rPh sb="8" eb="10">
      <t>コウシン</t>
    </rPh>
    <rPh sb="10" eb="11">
      <t>リツ</t>
    </rPh>
    <rPh sb="15" eb="17">
      <t>ユウケイ</t>
    </rPh>
    <rPh sb="17" eb="21">
      <t>コテイシサン</t>
    </rPh>
    <rPh sb="21" eb="23">
      <t>ゲンカ</t>
    </rPh>
    <rPh sb="23" eb="26">
      <t>ショウキャクリツ</t>
    </rPh>
    <rPh sb="27" eb="28">
      <t>タカ</t>
    </rPh>
    <rPh sb="34" eb="36">
      <t>カンロ</t>
    </rPh>
    <rPh sb="37" eb="39">
      <t>コウシン</t>
    </rPh>
    <rPh sb="39" eb="41">
      <t>トウシ</t>
    </rPh>
    <rPh sb="42" eb="43">
      <t>フ</t>
    </rPh>
    <rPh sb="52" eb="54">
      <t>ケイジョウ</t>
    </rPh>
    <rPh sb="54" eb="56">
      <t>シュウシ</t>
    </rPh>
    <rPh sb="56" eb="58">
      <t>ヒリツ</t>
    </rPh>
    <rPh sb="59" eb="60">
      <t>サ</t>
    </rPh>
    <rPh sb="62" eb="63">
      <t>ツヅ</t>
    </rPh>
    <rPh sb="70" eb="72">
      <t>コウシン</t>
    </rPh>
    <rPh sb="72" eb="73">
      <t>トウ</t>
    </rPh>
    <rPh sb="74" eb="76">
      <t>ザイゲン</t>
    </rPh>
    <rPh sb="76" eb="78">
      <t>カクホ</t>
    </rPh>
    <rPh sb="79" eb="80">
      <t>ムズカ</t>
    </rPh>
    <rPh sb="155" eb="157">
      <t>ケントウ</t>
    </rPh>
    <rPh sb="168" eb="169">
      <t>ハカ</t>
    </rPh>
    <phoneticPr fontId="4"/>
  </si>
  <si>
    <t>①経常費用の減少により、経常収支比率が上昇した。引き続き費用削減し、更新投資に充てる財源の確保に努める。
②累積欠損金比率は０％ではあるが、人口の減少に伴い給水収益は毎年減少している。また、施設の老朽化により今後の維持管理費は多額になることが見込まれるため、計画的な維持管理が求められている。
③流動比率は類似団体や全国平均より高く、短期的な債務に対する支払能力があると言える。今後もバランスのとれた債務管理が必要である。
④企業債残高が減少したため、企業債残高対給水収益比率が低下した。必要な更新投資が出来ていない状況の表れとも言える。
⑤料金回収率は類似団体や全国平均より高い水準を保っている。給水に係る費用が給水収益で賄えていると言える。
⑥給水面積が広く、施設が広範囲に点在していて維持管理には不利な条件だが、維持管理費の抑制により、給水原価は類似団体や全国平均より低い。
⑦施設利用率は徐々に低下している。原因は給水人口の自然減によるものと考えられる。
⑧有収率は横ばいである。類似団体や全国平均より低く、改善するためには漏水対策が必要である。</t>
    <rPh sb="1" eb="3">
      <t>ケイジョウ</t>
    </rPh>
    <rPh sb="3" eb="5">
      <t>ヒヨウ</t>
    </rPh>
    <rPh sb="19" eb="21">
      <t>ジョウショウ</t>
    </rPh>
    <rPh sb="299" eb="301">
      <t>キュウスイ</t>
    </rPh>
    <rPh sb="302" eb="303">
      <t>カカ</t>
    </rPh>
    <rPh sb="304" eb="306">
      <t>ヒヨウ</t>
    </rPh>
    <rPh sb="307" eb="309">
      <t>キュウスイ</t>
    </rPh>
    <rPh sb="309" eb="311">
      <t>シュウエキ</t>
    </rPh>
    <rPh sb="312" eb="313">
      <t>マカナ</t>
    </rPh>
    <rPh sb="318" eb="319">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</si>
</sst>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0.25</c:v>
                </c:pt>
                <c:pt idx="1">
                  <c:v>0.1</c:v>
                </c:pt>
                <c:pt idx="2">
                  <c:v>0.15</c:v>
                </c:pt>
                <c:pt idx="3">
                  <c:v>0.12</c:v>
                </c:pt>
                <c:pt idx="4">
                  <c:v>0.3</c:v>
                </c:pt>
              </c:numCache>
            </c:numRef>
          </c:val>
          <c:extLst>
            <c:ext xmlns:c16="http://schemas.microsoft.com/office/drawing/2014/chart" uri="{C3380CC4-5D6E-409C-BE32-E72D297353CC}">
              <c16:uniqueId val="{00000000-37A4-4FD9-A876-4AF9F218ADD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37A4-4FD9-A876-4AF9F218ADD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40.49</c:v>
                </c:pt>
                <c:pt idx="1">
                  <c:v>40.21</c:v>
                </c:pt>
                <c:pt idx="2">
                  <c:v>37.92</c:v>
                </c:pt>
                <c:pt idx="3">
                  <c:v>36.56</c:v>
                </c:pt>
                <c:pt idx="4">
                  <c:v>35.44</c:v>
                </c:pt>
              </c:numCache>
            </c:numRef>
          </c:val>
          <c:extLst>
            <c:ext xmlns:c16="http://schemas.microsoft.com/office/drawing/2014/chart" uri="{C3380CC4-5D6E-409C-BE32-E72D297353CC}">
              <c16:uniqueId val="{00000000-E7DD-471A-A635-002C67DF4DB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E7DD-471A-A635-002C67DF4DB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78.2</c:v>
                </c:pt>
                <c:pt idx="1">
                  <c:v>78.2</c:v>
                </c:pt>
                <c:pt idx="2">
                  <c:v>78.2</c:v>
                </c:pt>
                <c:pt idx="3">
                  <c:v>78.2</c:v>
                </c:pt>
                <c:pt idx="4">
                  <c:v>78.2</c:v>
                </c:pt>
              </c:numCache>
            </c:numRef>
          </c:val>
          <c:extLst>
            <c:ext xmlns:c16="http://schemas.microsoft.com/office/drawing/2014/chart" uri="{C3380CC4-5D6E-409C-BE32-E72D297353CC}">
              <c16:uniqueId val="{00000000-4290-47B3-B8BA-AD211590AD7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4290-47B3-B8BA-AD211590AD7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114.98</c:v>
                </c:pt>
                <c:pt idx="1">
                  <c:v>114.16</c:v>
                </c:pt>
                <c:pt idx="2">
                  <c:v>110.56</c:v>
                </c:pt>
                <c:pt idx="3">
                  <c:v>106.83</c:v>
                </c:pt>
                <c:pt idx="4">
                  <c:v>109.09</c:v>
                </c:pt>
              </c:numCache>
            </c:numRef>
          </c:val>
          <c:extLst>
            <c:ext xmlns:c16="http://schemas.microsoft.com/office/drawing/2014/chart" uri="{C3380CC4-5D6E-409C-BE32-E72D297353CC}">
              <c16:uniqueId val="{00000000-C108-4E19-A60D-576278EA94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C108-4E19-A60D-576278EA94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68.52</c:v>
                </c:pt>
                <c:pt idx="1">
                  <c:v>65.69</c:v>
                </c:pt>
                <c:pt idx="2">
                  <c:v>67.06</c:v>
                </c:pt>
                <c:pt idx="3">
                  <c:v>68.510000000000005</c:v>
                </c:pt>
                <c:pt idx="4">
                  <c:v>69.58</c:v>
                </c:pt>
              </c:numCache>
            </c:numRef>
          </c:val>
          <c:extLst>
            <c:ext xmlns:c16="http://schemas.microsoft.com/office/drawing/2014/chart" uri="{C3380CC4-5D6E-409C-BE32-E72D297353CC}">
              <c16:uniqueId val="{00000000-0D4E-43D5-ABE6-D6498BD5E8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0D4E-43D5-ABE6-D6498BD5E8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7.12</c:v>
                </c:pt>
                <c:pt idx="1">
                  <c:v>7.07</c:v>
                </c:pt>
                <c:pt idx="2">
                  <c:v>6.93</c:v>
                </c:pt>
                <c:pt idx="3">
                  <c:v>6.65</c:v>
                </c:pt>
                <c:pt idx="4">
                  <c:v>6.57</c:v>
                </c:pt>
              </c:numCache>
            </c:numRef>
          </c:val>
          <c:extLst>
            <c:ext xmlns:c16="http://schemas.microsoft.com/office/drawing/2014/chart" uri="{C3380CC4-5D6E-409C-BE32-E72D297353CC}">
              <c16:uniqueId val="{00000000-948D-4A51-9EA7-0FA17686FE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948D-4A51-9EA7-0FA17686FE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E5-46AA-A03B-D980B83EBB4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26E5-46AA-A03B-D980B83EBB4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179.29</c:v>
                </c:pt>
                <c:pt idx="1">
                  <c:v>202.46</c:v>
                </c:pt>
                <c:pt idx="2">
                  <c:v>362.81</c:v>
                </c:pt>
                <c:pt idx="3">
                  <c:v>432.8</c:v>
                </c:pt>
                <c:pt idx="4">
                  <c:v>406.65</c:v>
                </c:pt>
              </c:numCache>
            </c:numRef>
          </c:val>
          <c:extLst>
            <c:ext xmlns:c16="http://schemas.microsoft.com/office/drawing/2014/chart" uri="{C3380CC4-5D6E-409C-BE32-E72D297353CC}">
              <c16:uniqueId val="{00000000-AF09-46CA-BCEE-D17D67831D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AF09-46CA-BCEE-D17D67831D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335.6</c:v>
                </c:pt>
                <c:pt idx="1">
                  <c:v>330.66</c:v>
                </c:pt>
                <c:pt idx="2">
                  <c:v>313.05</c:v>
                </c:pt>
                <c:pt idx="3">
                  <c:v>291.48</c:v>
                </c:pt>
                <c:pt idx="4">
                  <c:v>268.48</c:v>
                </c:pt>
              </c:numCache>
            </c:numRef>
          </c:val>
          <c:extLst>
            <c:ext xmlns:c16="http://schemas.microsoft.com/office/drawing/2014/chart" uri="{C3380CC4-5D6E-409C-BE32-E72D297353CC}">
              <c16:uniqueId val="{00000000-ACB7-459D-90AB-16E918F7A94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ACB7-459D-90AB-16E918F7A94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111.1</c:v>
                </c:pt>
                <c:pt idx="1">
                  <c:v>111.13</c:v>
                </c:pt>
                <c:pt idx="2">
                  <c:v>107.8</c:v>
                </c:pt>
                <c:pt idx="3">
                  <c:v>103.22</c:v>
                </c:pt>
                <c:pt idx="4">
                  <c:v>106.64</c:v>
                </c:pt>
              </c:numCache>
            </c:numRef>
          </c:val>
          <c:extLst>
            <c:ext xmlns:c16="http://schemas.microsoft.com/office/drawing/2014/chart" uri="{C3380CC4-5D6E-409C-BE32-E72D297353CC}">
              <c16:uniqueId val="{00000000-7AD2-4519-BE32-4383E20AD03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7AD2-4519-BE32-4383E20AD03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109.61</c:v>
                </c:pt>
                <c:pt idx="1">
                  <c:v>109.54</c:v>
                </c:pt>
                <c:pt idx="2">
                  <c:v>113.67</c:v>
                </c:pt>
                <c:pt idx="3">
                  <c:v>118.97</c:v>
                </c:pt>
                <c:pt idx="4">
                  <c:v>115.73</c:v>
                </c:pt>
              </c:numCache>
            </c:numRef>
          </c:val>
          <c:extLst>
            <c:ext xmlns:c16="http://schemas.microsoft.com/office/drawing/2014/chart" uri="{C3380CC4-5D6E-409C-BE32-E72D297353CC}">
              <c16:uniqueId val="{00000000-6E46-43BE-9FA1-FD97F9FB145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6E46-43BE-9FA1-FD97F9FB145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群馬県　みなかみ町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17941</v>
      </c>
      <c r="AM8" s="69"/>
      <c r="AN8" s="69"/>
      <c r="AO8" s="69"/>
      <c r="AP8" s="69"/>
      <c r="AQ8" s="69"/>
      <c r="AR8" s="69"/>
      <c r="AS8" s="69"/>
      <c r="AT8" s="37">
        <f>データ!$S$6</f>
        <v>781.08</v>
      </c>
      <c r="AU8" s="38"/>
      <c r="AV8" s="38"/>
      <c r="AW8" s="38"/>
      <c r="AX8" s="38"/>
      <c r="AY8" s="38"/>
      <c r="AZ8" s="38"/>
      <c r="BA8" s="38"/>
      <c r="BB8" s="58">
        <f>データ!$T$6</f>
        <v>22.97</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74.11</v>
      </c>
      <c r="J10" s="38"/>
      <c r="K10" s="38"/>
      <c r="L10" s="38"/>
      <c r="M10" s="38"/>
      <c r="N10" s="38"/>
      <c r="O10" s="68"/>
      <c r="P10" s="58">
        <f>データ!$P$6</f>
        <v>96.6</v>
      </c>
      <c r="Q10" s="58"/>
      <c r="R10" s="58"/>
      <c r="S10" s="58"/>
      <c r="T10" s="58"/>
      <c r="U10" s="58"/>
      <c r="V10" s="58"/>
      <c r="W10" s="69">
        <f>データ!$Q$6</f>
        <v>2470</v>
      </c>
      <c r="X10" s="69"/>
      <c r="Y10" s="69"/>
      <c r="Z10" s="69"/>
      <c r="AA10" s="69"/>
      <c r="AB10" s="69"/>
      <c r="AC10" s="69"/>
      <c r="AD10" s="2"/>
      <c r="AE10" s="2"/>
      <c r="AF10" s="2"/>
      <c r="AG10" s="2"/>
      <c r="AH10" s="2"/>
      <c r="AI10" s="2"/>
      <c r="AJ10" s="2"/>
      <c r="AK10" s="2"/>
      <c r="AL10" s="69">
        <f>データ!$U$6</f>
        <v>17144</v>
      </c>
      <c r="AM10" s="69"/>
      <c r="AN10" s="69"/>
      <c r="AO10" s="69"/>
      <c r="AP10" s="69"/>
      <c r="AQ10" s="69"/>
      <c r="AR10" s="69"/>
      <c r="AS10" s="69"/>
      <c r="AT10" s="37">
        <f>データ!$V$6</f>
        <v>205.51</v>
      </c>
      <c r="AU10" s="38"/>
      <c r="AV10" s="38"/>
      <c r="AW10" s="38"/>
      <c r="AX10" s="38"/>
      <c r="AY10" s="38"/>
      <c r="AZ10" s="38"/>
      <c r="BA10" s="38"/>
      <c r="BB10" s="58">
        <f>データ!$W$6</f>
        <v>83.42</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61QHPrSgRatqoCOLHcAOBMNuB4CH2yfF2T/wai1jElwbBAP9vlDCwsse3FtGHrRShR5Z8o0ncaRAFWEHfRPtw==" saltValue="jkE4BHHQXumvWegi8fffp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104493</v>
      </c>
      <c r="D6" s="20">
        <f t="shared" si="3"/>
        <v>46</v>
      </c>
      <c r="E6" s="20">
        <f t="shared" si="3"/>
        <v>1</v>
      </c>
      <c r="F6" s="20">
        <f t="shared" si="3"/>
        <v>0</v>
      </c>
      <c r="G6" s="20">
        <f t="shared" si="3"/>
        <v>1</v>
      </c>
      <c r="H6" s="20" t="str">
        <f t="shared" si="3"/>
        <v>群馬県　みなかみ町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74.11</v>
      </c>
      <c r="P6" s="21">
        <f t="shared" si="3"/>
        <v>96.6</v>
      </c>
      <c r="Q6" s="21">
        <f t="shared" si="3"/>
        <v>2470</v>
      </c>
      <c r="R6" s="21">
        <f t="shared" si="3"/>
        <v>17941</v>
      </c>
      <c r="S6" s="21">
        <f t="shared" si="3"/>
        <v>781.08</v>
      </c>
      <c r="T6" s="21">
        <f t="shared" si="3"/>
        <v>22.97</v>
      </c>
      <c r="U6" s="21">
        <f t="shared" si="3"/>
        <v>17144</v>
      </c>
      <c r="V6" s="21">
        <f t="shared" si="3"/>
        <v>205.51</v>
      </c>
      <c r="W6" s="21">
        <f t="shared" si="3"/>
        <v>83.42</v>
      </c>
      <c r="X6" s="22">
        <f>IF(X7="",NA(),X7)</f>
        <v>114.98</v>
      </c>
      <c r="Y6" s="22">
        <f t="shared" ref="Y6:AG6" si="4">IF(Y7="",NA(),Y7)</f>
        <v>114.16</v>
      </c>
      <c r="Z6" s="22">
        <f t="shared" si="4"/>
        <v>110.56</v>
      </c>
      <c r="AA6" s="22">
        <f t="shared" si="4"/>
        <v>106.83</v>
      </c>
      <c r="AB6" s="22">
        <f t="shared" si="4"/>
        <v>109.09</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179.29</v>
      </c>
      <c r="AU6" s="22">
        <f t="shared" ref="AU6:BC6" si="6">IF(AU7="",NA(),AU7)</f>
        <v>202.46</v>
      </c>
      <c r="AV6" s="22">
        <f t="shared" si="6"/>
        <v>362.81</v>
      </c>
      <c r="AW6" s="22">
        <f t="shared" si="6"/>
        <v>432.8</v>
      </c>
      <c r="AX6" s="22">
        <f t="shared" si="6"/>
        <v>406.65</v>
      </c>
      <c r="AY6" s="22">
        <f t="shared" si="6"/>
        <v>359.47</v>
      </c>
      <c r="AZ6" s="22">
        <f t="shared" si="6"/>
        <v>369.69</v>
      </c>
      <c r="BA6" s="22">
        <f t="shared" si="6"/>
        <v>379.08</v>
      </c>
      <c r="BB6" s="22">
        <f t="shared" si="6"/>
        <v>367.55</v>
      </c>
      <c r="BC6" s="22">
        <f t="shared" si="6"/>
        <v>378.56</v>
      </c>
      <c r="BD6" s="21" t="str">
        <f>IF(BD7="","",IF(BD7="-","【-】","【"&amp;SUBSTITUTE(TEXT(BD7,"#,##0.00"),"-","△")&amp;"】"))</f>
        <v>【261.51】</v>
      </c>
      <c r="BE6" s="22">
        <f>IF(BE7="",NA(),BE7)</f>
        <v>335.6</v>
      </c>
      <c r="BF6" s="22">
        <f t="shared" ref="BF6:BN6" si="7">IF(BF7="",NA(),BF7)</f>
        <v>330.66</v>
      </c>
      <c r="BG6" s="22">
        <f t="shared" si="7"/>
        <v>313.05</v>
      </c>
      <c r="BH6" s="22">
        <f t="shared" si="7"/>
        <v>291.48</v>
      </c>
      <c r="BI6" s="22">
        <f t="shared" si="7"/>
        <v>268.48</v>
      </c>
      <c r="BJ6" s="22">
        <f t="shared" si="7"/>
        <v>401.79</v>
      </c>
      <c r="BK6" s="22">
        <f t="shared" si="7"/>
        <v>402.99</v>
      </c>
      <c r="BL6" s="22">
        <f t="shared" si="7"/>
        <v>398.98</v>
      </c>
      <c r="BM6" s="22">
        <f t="shared" si="7"/>
        <v>418.68</v>
      </c>
      <c r="BN6" s="22">
        <f t="shared" si="7"/>
        <v>395.68</v>
      </c>
      <c r="BO6" s="21" t="str">
        <f>IF(BO7="","",IF(BO7="-","【-】","【"&amp;SUBSTITUTE(TEXT(BO7,"#,##0.00"),"-","△")&amp;"】"))</f>
        <v>【265.16】</v>
      </c>
      <c r="BP6" s="22">
        <f>IF(BP7="",NA(),BP7)</f>
        <v>111.1</v>
      </c>
      <c r="BQ6" s="22">
        <f t="shared" ref="BQ6:BY6" si="8">IF(BQ7="",NA(),BQ7)</f>
        <v>111.13</v>
      </c>
      <c r="BR6" s="22">
        <f t="shared" si="8"/>
        <v>107.8</v>
      </c>
      <c r="BS6" s="22">
        <f t="shared" si="8"/>
        <v>103.22</v>
      </c>
      <c r="BT6" s="22">
        <f t="shared" si="8"/>
        <v>106.64</v>
      </c>
      <c r="BU6" s="22">
        <f t="shared" si="8"/>
        <v>100.12</v>
      </c>
      <c r="BV6" s="22">
        <f t="shared" si="8"/>
        <v>98.66</v>
      </c>
      <c r="BW6" s="22">
        <f t="shared" si="8"/>
        <v>98.64</v>
      </c>
      <c r="BX6" s="22">
        <f t="shared" si="8"/>
        <v>94.78</v>
      </c>
      <c r="BY6" s="22">
        <f t="shared" si="8"/>
        <v>97.59</v>
      </c>
      <c r="BZ6" s="21" t="str">
        <f>IF(BZ7="","",IF(BZ7="-","【-】","【"&amp;SUBSTITUTE(TEXT(BZ7,"#,##0.00"),"-","△")&amp;"】"))</f>
        <v>【102.35】</v>
      </c>
      <c r="CA6" s="22">
        <f>IF(CA7="",NA(),CA7)</f>
        <v>109.61</v>
      </c>
      <c r="CB6" s="22">
        <f t="shared" ref="CB6:CJ6" si="9">IF(CB7="",NA(),CB7)</f>
        <v>109.54</v>
      </c>
      <c r="CC6" s="22">
        <f t="shared" si="9"/>
        <v>113.67</v>
      </c>
      <c r="CD6" s="22">
        <f t="shared" si="9"/>
        <v>118.97</v>
      </c>
      <c r="CE6" s="22">
        <f t="shared" si="9"/>
        <v>115.73</v>
      </c>
      <c r="CF6" s="22">
        <f t="shared" si="9"/>
        <v>174.97</v>
      </c>
      <c r="CG6" s="22">
        <f t="shared" si="9"/>
        <v>178.59</v>
      </c>
      <c r="CH6" s="22">
        <f t="shared" si="9"/>
        <v>178.92</v>
      </c>
      <c r="CI6" s="22">
        <f t="shared" si="9"/>
        <v>181.3</v>
      </c>
      <c r="CJ6" s="22">
        <f t="shared" si="9"/>
        <v>181.71</v>
      </c>
      <c r="CK6" s="21" t="str">
        <f>IF(CK7="","",IF(CK7="-","【-】","【"&amp;SUBSTITUTE(TEXT(CK7,"#,##0.00"),"-","△")&amp;"】"))</f>
        <v>【167.74】</v>
      </c>
      <c r="CL6" s="22">
        <f>IF(CL7="",NA(),CL7)</f>
        <v>40.49</v>
      </c>
      <c r="CM6" s="22">
        <f t="shared" ref="CM6:CU6" si="10">IF(CM7="",NA(),CM7)</f>
        <v>40.21</v>
      </c>
      <c r="CN6" s="22">
        <f t="shared" si="10"/>
        <v>37.92</v>
      </c>
      <c r="CO6" s="22">
        <f t="shared" si="10"/>
        <v>36.56</v>
      </c>
      <c r="CP6" s="22">
        <f t="shared" si="10"/>
        <v>35.44</v>
      </c>
      <c r="CQ6" s="22">
        <f t="shared" si="10"/>
        <v>55.63</v>
      </c>
      <c r="CR6" s="22">
        <f t="shared" si="10"/>
        <v>55.03</v>
      </c>
      <c r="CS6" s="22">
        <f t="shared" si="10"/>
        <v>55.14</v>
      </c>
      <c r="CT6" s="22">
        <f t="shared" si="10"/>
        <v>55.89</v>
      </c>
      <c r="CU6" s="22">
        <f t="shared" si="10"/>
        <v>55.72</v>
      </c>
      <c r="CV6" s="21" t="str">
        <f>IF(CV7="","",IF(CV7="-","【-】","【"&amp;SUBSTITUTE(TEXT(CV7,"#,##0.00"),"-","△")&amp;"】"))</f>
        <v>【60.29】</v>
      </c>
      <c r="CW6" s="22">
        <f>IF(CW7="",NA(),CW7)</f>
        <v>78.2</v>
      </c>
      <c r="CX6" s="22">
        <f t="shared" ref="CX6:DF6" si="11">IF(CX7="",NA(),CX7)</f>
        <v>78.2</v>
      </c>
      <c r="CY6" s="22">
        <f t="shared" si="11"/>
        <v>78.2</v>
      </c>
      <c r="CZ6" s="22">
        <f t="shared" si="11"/>
        <v>78.2</v>
      </c>
      <c r="DA6" s="22">
        <f t="shared" si="11"/>
        <v>78.2</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68.52</v>
      </c>
      <c r="DI6" s="22">
        <f t="shared" ref="DI6:DQ6" si="12">IF(DI7="",NA(),DI7)</f>
        <v>65.69</v>
      </c>
      <c r="DJ6" s="22">
        <f t="shared" si="12"/>
        <v>67.06</v>
      </c>
      <c r="DK6" s="22">
        <f t="shared" si="12"/>
        <v>68.510000000000005</v>
      </c>
      <c r="DL6" s="22">
        <f t="shared" si="12"/>
        <v>69.58</v>
      </c>
      <c r="DM6" s="22">
        <f t="shared" si="12"/>
        <v>48.05</v>
      </c>
      <c r="DN6" s="22">
        <f t="shared" si="12"/>
        <v>48.87</v>
      </c>
      <c r="DO6" s="22">
        <f t="shared" si="12"/>
        <v>49.92</v>
      </c>
      <c r="DP6" s="22">
        <f t="shared" si="12"/>
        <v>50.63</v>
      </c>
      <c r="DQ6" s="22">
        <f t="shared" si="12"/>
        <v>51.29</v>
      </c>
      <c r="DR6" s="21" t="str">
        <f>IF(DR7="","",IF(DR7="-","【-】","【"&amp;SUBSTITUTE(TEXT(DR7,"#,##0.00"),"-","△")&amp;"】"))</f>
        <v>【50.88】</v>
      </c>
      <c r="DS6" s="22">
        <f>IF(DS7="",NA(),DS7)</f>
        <v>7.12</v>
      </c>
      <c r="DT6" s="22">
        <f t="shared" ref="DT6:EB6" si="13">IF(DT7="",NA(),DT7)</f>
        <v>7.07</v>
      </c>
      <c r="DU6" s="22">
        <f t="shared" si="13"/>
        <v>6.93</v>
      </c>
      <c r="DV6" s="22">
        <f t="shared" si="13"/>
        <v>6.65</v>
      </c>
      <c r="DW6" s="22">
        <f t="shared" si="13"/>
        <v>6.57</v>
      </c>
      <c r="DX6" s="22">
        <f t="shared" si="13"/>
        <v>13.39</v>
      </c>
      <c r="DY6" s="22">
        <f t="shared" si="13"/>
        <v>14.85</v>
      </c>
      <c r="DZ6" s="22">
        <f t="shared" si="13"/>
        <v>16.88</v>
      </c>
      <c r="EA6" s="22">
        <f t="shared" si="13"/>
        <v>18.28</v>
      </c>
      <c r="EB6" s="22">
        <f t="shared" si="13"/>
        <v>19.61</v>
      </c>
      <c r="EC6" s="21" t="str">
        <f>IF(EC7="","",IF(EC7="-","【-】","【"&amp;SUBSTITUTE(TEXT(EC7,"#,##0.00"),"-","△")&amp;"】"))</f>
        <v>【22.30】</v>
      </c>
      <c r="ED6" s="22">
        <f>IF(ED7="",NA(),ED7)</f>
        <v>0.25</v>
      </c>
      <c r="EE6" s="22">
        <f t="shared" ref="EE6:EM6" si="14">IF(EE7="",NA(),EE7)</f>
        <v>0.1</v>
      </c>
      <c r="EF6" s="22">
        <f t="shared" si="14"/>
        <v>0.15</v>
      </c>
      <c r="EG6" s="22">
        <f t="shared" si="14"/>
        <v>0.12</v>
      </c>
      <c r="EH6" s="22">
        <f t="shared" si="14"/>
        <v>0.3</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104493</v>
      </c>
      <c r="D7" s="24">
        <v>46</v>
      </c>
      <c r="E7" s="24">
        <v>1</v>
      </c>
      <c r="F7" s="24">
        <v>0</v>
      </c>
      <c r="G7" s="24">
        <v>1</v>
      </c>
      <c r="H7" s="24" t="s">
        <v>93</v>
      </c>
      <c r="I7" s="24" t="s">
        <v>94</v>
      </c>
      <c r="J7" s="24" t="s">
        <v>95</v>
      </c>
      <c r="K7" s="24" t="s">
        <v>96</v>
      </c>
      <c r="L7" s="24" t="s">
        <v>97</v>
      </c>
      <c r="M7" s="24" t="s">
        <v>98</v>
      </c>
      <c r="N7" s="25" t="s">
        <v>99</v>
      </c>
      <c r="O7" s="25">
        <v>74.11</v>
      </c>
      <c r="P7" s="25">
        <v>96.6</v>
      </c>
      <c r="Q7" s="25">
        <v>2470</v>
      </c>
      <c r="R7" s="25">
        <v>17941</v>
      </c>
      <c r="S7" s="25">
        <v>781.08</v>
      </c>
      <c r="T7" s="25">
        <v>22.97</v>
      </c>
      <c r="U7" s="25">
        <v>17144</v>
      </c>
      <c r="V7" s="25">
        <v>205.51</v>
      </c>
      <c r="W7" s="25">
        <v>83.42</v>
      </c>
      <c r="X7" s="25">
        <v>114.98</v>
      </c>
      <c r="Y7" s="25">
        <v>114.16</v>
      </c>
      <c r="Z7" s="25">
        <v>110.56</v>
      </c>
      <c r="AA7" s="25">
        <v>106.83</v>
      </c>
      <c r="AB7" s="25">
        <v>109.09</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179.29</v>
      </c>
      <c r="AU7" s="25">
        <v>202.46</v>
      </c>
      <c r="AV7" s="25">
        <v>362.81</v>
      </c>
      <c r="AW7" s="25">
        <v>432.8</v>
      </c>
      <c r="AX7" s="25">
        <v>406.65</v>
      </c>
      <c r="AY7" s="25">
        <v>359.47</v>
      </c>
      <c r="AZ7" s="25">
        <v>369.69</v>
      </c>
      <c r="BA7" s="25">
        <v>379.08</v>
      </c>
      <c r="BB7" s="25">
        <v>367.55</v>
      </c>
      <c r="BC7" s="25">
        <v>378.56</v>
      </c>
      <c r="BD7" s="25">
        <v>261.51</v>
      </c>
      <c r="BE7" s="25">
        <v>335.6</v>
      </c>
      <c r="BF7" s="25">
        <v>330.66</v>
      </c>
      <c r="BG7" s="25">
        <v>313.05</v>
      </c>
      <c r="BH7" s="25">
        <v>291.48</v>
      </c>
      <c r="BI7" s="25">
        <v>268.48</v>
      </c>
      <c r="BJ7" s="25">
        <v>401.79</v>
      </c>
      <c r="BK7" s="25">
        <v>402.99</v>
      </c>
      <c r="BL7" s="25">
        <v>398.98</v>
      </c>
      <c r="BM7" s="25">
        <v>418.68</v>
      </c>
      <c r="BN7" s="25">
        <v>395.68</v>
      </c>
      <c r="BO7" s="25">
        <v>265.16000000000003</v>
      </c>
      <c r="BP7" s="25">
        <v>111.1</v>
      </c>
      <c r="BQ7" s="25">
        <v>111.13</v>
      </c>
      <c r="BR7" s="25">
        <v>107.8</v>
      </c>
      <c r="BS7" s="25">
        <v>103.22</v>
      </c>
      <c r="BT7" s="25">
        <v>106.64</v>
      </c>
      <c r="BU7" s="25">
        <v>100.12</v>
      </c>
      <c r="BV7" s="25">
        <v>98.66</v>
      </c>
      <c r="BW7" s="25">
        <v>98.64</v>
      </c>
      <c r="BX7" s="25">
        <v>94.78</v>
      </c>
      <c r="BY7" s="25">
        <v>97.59</v>
      </c>
      <c r="BZ7" s="25">
        <v>102.35</v>
      </c>
      <c r="CA7" s="25">
        <v>109.61</v>
      </c>
      <c r="CB7" s="25">
        <v>109.54</v>
      </c>
      <c r="CC7" s="25">
        <v>113.67</v>
      </c>
      <c r="CD7" s="25">
        <v>118.97</v>
      </c>
      <c r="CE7" s="25">
        <v>115.73</v>
      </c>
      <c r="CF7" s="25">
        <v>174.97</v>
      </c>
      <c r="CG7" s="25">
        <v>178.59</v>
      </c>
      <c r="CH7" s="25">
        <v>178.92</v>
      </c>
      <c r="CI7" s="25">
        <v>181.3</v>
      </c>
      <c r="CJ7" s="25">
        <v>181.71</v>
      </c>
      <c r="CK7" s="25">
        <v>167.74</v>
      </c>
      <c r="CL7" s="25">
        <v>40.49</v>
      </c>
      <c r="CM7" s="25">
        <v>40.21</v>
      </c>
      <c r="CN7" s="25">
        <v>37.92</v>
      </c>
      <c r="CO7" s="25">
        <v>36.56</v>
      </c>
      <c r="CP7" s="25">
        <v>35.44</v>
      </c>
      <c r="CQ7" s="25">
        <v>55.63</v>
      </c>
      <c r="CR7" s="25">
        <v>55.03</v>
      </c>
      <c r="CS7" s="25">
        <v>55.14</v>
      </c>
      <c r="CT7" s="25">
        <v>55.89</v>
      </c>
      <c r="CU7" s="25">
        <v>55.72</v>
      </c>
      <c r="CV7" s="25">
        <v>60.29</v>
      </c>
      <c r="CW7" s="25">
        <v>78.2</v>
      </c>
      <c r="CX7" s="25">
        <v>78.2</v>
      </c>
      <c r="CY7" s="25">
        <v>78.2</v>
      </c>
      <c r="CZ7" s="25">
        <v>78.2</v>
      </c>
      <c r="DA7" s="25">
        <v>78.2</v>
      </c>
      <c r="DB7" s="25">
        <v>82.04</v>
      </c>
      <c r="DC7" s="25">
        <v>81.900000000000006</v>
      </c>
      <c r="DD7" s="25">
        <v>81.39</v>
      </c>
      <c r="DE7" s="25">
        <v>81.27</v>
      </c>
      <c r="DF7" s="25">
        <v>81.260000000000005</v>
      </c>
      <c r="DG7" s="25">
        <v>90.12</v>
      </c>
      <c r="DH7" s="25">
        <v>68.52</v>
      </c>
      <c r="DI7" s="25">
        <v>65.69</v>
      </c>
      <c r="DJ7" s="25">
        <v>67.06</v>
      </c>
      <c r="DK7" s="25">
        <v>68.510000000000005</v>
      </c>
      <c r="DL7" s="25">
        <v>69.58</v>
      </c>
      <c r="DM7" s="25">
        <v>48.05</v>
      </c>
      <c r="DN7" s="25">
        <v>48.87</v>
      </c>
      <c r="DO7" s="25">
        <v>49.92</v>
      </c>
      <c r="DP7" s="25">
        <v>50.63</v>
      </c>
      <c r="DQ7" s="25">
        <v>51.29</v>
      </c>
      <c r="DR7" s="25">
        <v>50.88</v>
      </c>
      <c r="DS7" s="25">
        <v>7.12</v>
      </c>
      <c r="DT7" s="25">
        <v>7.07</v>
      </c>
      <c r="DU7" s="25">
        <v>6.93</v>
      </c>
      <c r="DV7" s="25">
        <v>6.65</v>
      </c>
      <c r="DW7" s="25">
        <v>6.57</v>
      </c>
      <c r="DX7" s="25">
        <v>13.39</v>
      </c>
      <c r="DY7" s="25">
        <v>14.85</v>
      </c>
      <c r="DZ7" s="25">
        <v>16.88</v>
      </c>
      <c r="EA7" s="25">
        <v>18.28</v>
      </c>
      <c r="EB7" s="25">
        <v>19.61</v>
      </c>
      <c r="EC7" s="25">
        <v>22.3</v>
      </c>
      <c r="ED7" s="25">
        <v>0.25</v>
      </c>
      <c r="EE7" s="25">
        <v>0.1</v>
      </c>
      <c r="EF7" s="25">
        <v>0.15</v>
      </c>
      <c r="EG7" s="25">
        <v>0.12</v>
      </c>
      <c r="EH7" s="25">
        <v>0.3</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2023-01-27T05:39:51Z</cp:lastPrinted>
  <dcterms:created xsi:type="dcterms:W3CDTF">2022-12-01T00:55:27Z</dcterms:created>
  <dcterms:modified xsi:type="dcterms:W3CDTF">2023-02-03T06:30:08Z</dcterms:modified>
  <cp:category/>
</cp:coreProperties>
</file>