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10.1.36.23\地方債係\210-公営企業決算調査\07経営比較分析表\R04（R3決算）\06 確認済みファイル（HP掲載用）\08 渋川市●□■▲\"/>
    </mc:Choice>
  </mc:AlternateContent>
  <xr:revisionPtr revIDLastSave="0" documentId="13_ncr:1_{2DF679B3-3034-4CFA-AE00-28554178DEED}" xr6:coauthVersionLast="36" xr6:coauthVersionMax="36" xr10:uidLastSave="{00000000-0000-0000-0000-000000000000}"/>
  <workbookProtection workbookAlgorithmName="SHA-512" workbookHashValue="Zkfs7DZf6yCbPC6CZaeR8xL0oX7kAWRAFpb/6sPFgPsVUZOv5JOjrB1l9PCOfiPawhYUfGjp5wID+SAz9Va1Dw==" workbookSaltValue="mmHesgM8nSNBzCvbB7v8kA==" workbookSpinCount="100000" lockStructure="1"/>
  <bookViews>
    <workbookView xWindow="0" yWindow="0" windowWidth="19200" windowHeight="686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BB8" i="4" s="1"/>
  <c r="T6" i="5"/>
  <c r="AT8" i="4" s="1"/>
  <c r="S6" i="5"/>
  <c r="R6" i="5"/>
  <c r="Q6" i="5"/>
  <c r="P6" i="5"/>
  <c r="O6" i="5"/>
  <c r="I10" i="4" s="1"/>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J85" i="4"/>
  <c r="G85" i="4"/>
  <c r="BB10" i="4"/>
  <c r="AT10" i="4"/>
  <c r="AD10" i="4"/>
  <c r="W10" i="4"/>
  <c r="P10" i="4"/>
  <c r="AL8" i="4"/>
  <c r="AD8" i="4"/>
  <c r="W8" i="4"/>
  <c r="P8" i="4"/>
  <c r="B8" i="4"/>
  <c r="B6" i="4"/>
</calcChain>
</file>

<file path=xl/sharedStrings.xml><?xml version="1.0" encoding="utf-8"?>
<sst xmlns="http://schemas.openxmlformats.org/spreadsheetml/2006/main" count="297" uniqueCount="116">
  <si>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</si>
  <si>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</si>
  <si>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</si>
  <si>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</si>
  <si>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</si>
  <si>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</si>
  <si>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</si>
  <si>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</si>
  <si>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</si>
  <si>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</si>
  <si>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</si>
  <si>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</si>
  <si>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</si>
  <si>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</si>
  <si>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</si>
  <si>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</si>
  <si>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</si>
  <si>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</si>
  <si>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</si>
  <si>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</si>
  <si>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</si>
  <si>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</si>
  <si>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</si>
  <si>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</si>
  <si>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</si>
  <si>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</si>
  <si>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</si>
  <si>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</si>
  <si>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</si>
  <si>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</si>
  <si>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</si>
  <si>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</si>
  <si>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</si>
  <si>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</si>
  <si>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</si>
  <si>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</si>
  <si>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</si>
  <si>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</si>
  <si>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</si>
  <si>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</si>
  <si>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</si>
  <si>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</si>
  <si>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</si>
  <si>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</si>
  <si>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</si>
  <si>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</si>
  <si>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</si>
  <si>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</si>
  <si>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</si>
  <si>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</si>
  <si>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</si>
  <si>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</si>
  <si>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</si>
  <si>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</si>
  <si>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</si>
  <si>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</si>
  <si>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</si>
  <si>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</si>
  <si>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</si>
  <si>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</si>
  <si>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</si>
  <si>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</si>
  <si>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</si>
  <si>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</si>
  <si>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</si>
  <si>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</si>
  <si>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</si>
  <si>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</si>
  <si>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</si>
  <si>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</si>
  <si>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</si>
  <si>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</si>
  <si>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</si>
  <si>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</si>
  <si>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</si>
  <si>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</si>
  <si>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</si>
  <si>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</si>
  <si>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</si>
  <si>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</si>
  <si>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</si>
  <si>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</si>
  <si>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</si>
  <si>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</si>
  <si>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</si>
  <si>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</si>
  <si>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</si>
  <si>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</si>
  <si>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</si>
  <si>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</si>
  <si>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</si>
  <si>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</si>
  <si>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</si>
  <si>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</si>
  <si>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</si>
  <si>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渋川市</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</si>
  <si>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</si>
  <si>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</si>
  <si>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</si>
  <si>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</si>
  <si>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</si>
  <si>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</si>
  <si>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</si>
  <si>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</si>
  <si>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</si>
  <si>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</si>
  <si>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</si>
  <si>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</si>
  <si>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</si>
  <si>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</si>
  <si>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</si>
  <si>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</si>
  <si>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</si>
  <si>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①経常収支比率
　類似団体平均値や100%を下回っており、営業損失が発生していることから、一般会計繰入金に頼った経営となっている。
　施設整備を推進しているが、使用料収入が減少しているため、早急に使用料改定等の経営改善を行うことが必要である。
②累積欠損金比率
　欠損金は発生していないが、使用料収入が減少傾向にあるので、今後も注意が必要である。
③流動比率
　類似団体平均値や100%を下回ってはいるが、流動負債には施設整備や建設改良費等にあてた企業債等が含まれているため、今後、使用料による回収が見込まれる。
④企業債残高対事業規模比率
　類似団体平均値の2倍以上となっている。
　施設整備を推進しているため、継続して借入を行っているが、残高は減少傾向にある。
⑤経費回収率
　類似団体平均値を下回っている。
施設整備を推進していることから、接続件数は増加しているが、人口減少により、有収水量減となっている。このため、使用料収入が減少しており、一般会計繰入金に依存している。
⑥汚水処理原価
　類似団体平均値を下回っているが、維持管理費の増加、年間有収水量の減少により、今後は汚水処理原価は上昇していくと予想される。このため、経費削減等の改善が必要である。
⑦施設利用率
　類似団体平均値を上回っているが、年間有収水量は減少傾向にあり、今後も減少することが予想される。
⑧水洗化率
　類似団体平均値を下回っているが、施設整備を推進していることから、現在水洗便所設置済人口は増加、現在処理区域内人口も増加しており、今後も僅かながら上昇が予想される。</t>
    <rPh sb="547" eb="548">
      <t>ウエ</t>
    </rPh>
    <rPh sb="573" eb="575">
      <t>ゲンショウ</t>
    </rPh>
    <phoneticPr fontId="4"/>
  </si>
  <si>
    <t>①有形固定資産減価償却率
　類似団体平均値を下回ってはいるが、計画的な更新が必要となる。
②管渠老朽化率
　類似団体平均値を上回っている。ストックマネジメント計画により更新を行っている。
③管渠改善率
　老朽化を示す指標は0.00％であるが、伊香保地区の2処理場のうち1処理場（昭和40年度供用開始、55年経過）の更新に着手しており、施設整備費が事業を圧迫している。</t>
    <phoneticPr fontId="4"/>
  </si>
  <si>
    <t>　昭和34年度に事業着手し、昭和41年度に供用開始した事業で、旧市地域（渋川地区）において新規管路布設を推進している事業である。
　最も供用開始が早い伊香保地区において、2処理場のうち1処理場（昭和40年度供用開始、55年経過）の更新に着手しており、施設整備費が事業を圧迫していることから、残る1処理場（昭和51年度供用開始、44年経過）の更新においては、費用対効果を勘案した施設のあり方等も含めた検討が必要である。
　下水道使用料では維持管理費が賄えていないことから、早晩、使用料改定が必要な時期となっている。
　少子高齢化、人口減少、高齢単身世帯の増加により、区域見直し以外の接続数の増加は見込めないことから、新興住宅地区などの区域見直しが必要である。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</si>
</sst>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3" fillId="0" borderId="6"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AE7B-4DB1-9666-EE71829790B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0.15</c:v>
                </c:pt>
                <c:pt idx="4">
                  <c:v>0.15</c:v>
                </c:pt>
              </c:numCache>
            </c:numRef>
          </c:val>
          <c:smooth val="0"/>
          <c:extLst>
            <c:ext xmlns:c16="http://schemas.microsoft.com/office/drawing/2014/chart" uri="{C3380CC4-5D6E-409C-BE32-E72D297353CC}">
              <c16:uniqueId val="{00000001-AE7B-4DB1-9666-EE71829790B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46.21</c:v>
                </c:pt>
                <c:pt idx="4">
                  <c:v>58.27</c:v>
                </c:pt>
              </c:numCache>
            </c:numRef>
          </c:val>
          <c:extLst>
            <c:ext xmlns:c16="http://schemas.microsoft.com/office/drawing/2014/chart" uri="{C3380CC4-5D6E-409C-BE32-E72D297353CC}">
              <c16:uniqueId val="{00000000-9837-4F8E-AAF3-61B3D289E17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56.72</c:v>
                </c:pt>
                <c:pt idx="4">
                  <c:v>56.43</c:v>
                </c:pt>
              </c:numCache>
            </c:numRef>
          </c:val>
          <c:smooth val="0"/>
          <c:extLst>
            <c:ext xmlns:c16="http://schemas.microsoft.com/office/drawing/2014/chart" uri="{C3380CC4-5D6E-409C-BE32-E72D297353CC}">
              <c16:uniqueId val="{00000001-9837-4F8E-AAF3-61B3D289E17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81.86</c:v>
                </c:pt>
                <c:pt idx="4">
                  <c:v>82.47</c:v>
                </c:pt>
              </c:numCache>
            </c:numRef>
          </c:val>
          <c:extLst>
            <c:ext xmlns:c16="http://schemas.microsoft.com/office/drawing/2014/chart" uri="{C3380CC4-5D6E-409C-BE32-E72D297353CC}">
              <c16:uniqueId val="{00000000-178A-4338-B3B6-6310DD255B8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90.72</c:v>
                </c:pt>
                <c:pt idx="4">
                  <c:v>91.07</c:v>
                </c:pt>
              </c:numCache>
            </c:numRef>
          </c:val>
          <c:smooth val="0"/>
          <c:extLst>
            <c:ext xmlns:c16="http://schemas.microsoft.com/office/drawing/2014/chart" uri="{C3380CC4-5D6E-409C-BE32-E72D297353CC}">
              <c16:uniqueId val="{00000001-178A-4338-B3B6-6310DD255B8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114.5</c:v>
                </c:pt>
                <c:pt idx="4">
                  <c:v>98.12</c:v>
                </c:pt>
              </c:numCache>
            </c:numRef>
          </c:val>
          <c:extLst>
            <c:ext xmlns:c16="http://schemas.microsoft.com/office/drawing/2014/chart" uri="{C3380CC4-5D6E-409C-BE32-E72D297353CC}">
              <c16:uniqueId val="{00000000-DAF5-4BEA-AFD1-ACE5C154F48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106.5</c:v>
                </c:pt>
                <c:pt idx="4">
                  <c:v>106.22</c:v>
                </c:pt>
              </c:numCache>
            </c:numRef>
          </c:val>
          <c:smooth val="0"/>
          <c:extLst>
            <c:ext xmlns:c16="http://schemas.microsoft.com/office/drawing/2014/chart" uri="{C3380CC4-5D6E-409C-BE32-E72D297353CC}">
              <c16:uniqueId val="{00000001-DAF5-4BEA-AFD1-ACE5C154F48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3.11</c:v>
                </c:pt>
                <c:pt idx="4">
                  <c:v>5.81</c:v>
                </c:pt>
              </c:numCache>
            </c:numRef>
          </c:val>
          <c:extLst>
            <c:ext xmlns:c16="http://schemas.microsoft.com/office/drawing/2014/chart" uri="{C3380CC4-5D6E-409C-BE32-E72D297353CC}">
              <c16:uniqueId val="{00000000-AB6B-4A92-BCEE-E9A85F73B1B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20.78</c:v>
                </c:pt>
                <c:pt idx="4">
                  <c:v>23.54</c:v>
                </c:pt>
              </c:numCache>
            </c:numRef>
          </c:val>
          <c:smooth val="0"/>
          <c:extLst>
            <c:ext xmlns:c16="http://schemas.microsoft.com/office/drawing/2014/chart" uri="{C3380CC4-5D6E-409C-BE32-E72D297353CC}">
              <c16:uniqueId val="{00000001-AB6B-4A92-BCEE-E9A85F73B1B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2.93</c:v>
                </c:pt>
                <c:pt idx="4">
                  <c:v>3.81</c:v>
                </c:pt>
              </c:numCache>
            </c:numRef>
          </c:val>
          <c:extLst>
            <c:ext xmlns:c16="http://schemas.microsoft.com/office/drawing/2014/chart" uri="{C3380CC4-5D6E-409C-BE32-E72D297353CC}">
              <c16:uniqueId val="{00000000-CC47-492A-B05F-A6C5B70B734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1.34</c:v>
                </c:pt>
                <c:pt idx="4">
                  <c:v>1.5</c:v>
                </c:pt>
              </c:numCache>
            </c:numRef>
          </c:val>
          <c:smooth val="0"/>
          <c:extLst>
            <c:ext xmlns:c16="http://schemas.microsoft.com/office/drawing/2014/chart" uri="{C3380CC4-5D6E-409C-BE32-E72D297353CC}">
              <c16:uniqueId val="{00000001-CC47-492A-B05F-A6C5B70B734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2657-4520-A6C1-16D4C6F435D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18.36</c:v>
                </c:pt>
                <c:pt idx="4">
                  <c:v>18.010000000000002</c:v>
                </c:pt>
              </c:numCache>
            </c:numRef>
          </c:val>
          <c:smooth val="0"/>
          <c:extLst>
            <c:ext xmlns:c16="http://schemas.microsoft.com/office/drawing/2014/chart" uri="{C3380CC4-5D6E-409C-BE32-E72D297353CC}">
              <c16:uniqueId val="{00000001-2657-4520-A6C1-16D4C6F435D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24.21</c:v>
                </c:pt>
                <c:pt idx="4">
                  <c:v>41.12</c:v>
                </c:pt>
              </c:numCache>
            </c:numRef>
          </c:val>
          <c:extLst>
            <c:ext xmlns:c16="http://schemas.microsoft.com/office/drawing/2014/chart" uri="{C3380CC4-5D6E-409C-BE32-E72D297353CC}">
              <c16:uniqueId val="{00000000-5B52-4267-8692-7BDEF21C975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55.6</c:v>
                </c:pt>
                <c:pt idx="4">
                  <c:v>59.4</c:v>
                </c:pt>
              </c:numCache>
            </c:numRef>
          </c:val>
          <c:smooth val="0"/>
          <c:extLst>
            <c:ext xmlns:c16="http://schemas.microsoft.com/office/drawing/2014/chart" uri="{C3380CC4-5D6E-409C-BE32-E72D297353CC}">
              <c16:uniqueId val="{00000001-5B52-4267-8692-7BDEF21C975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2147.7399999999998</c:v>
                </c:pt>
                <c:pt idx="4">
                  <c:v>2169.88</c:v>
                </c:pt>
              </c:numCache>
            </c:numRef>
          </c:val>
          <c:extLst>
            <c:ext xmlns:c16="http://schemas.microsoft.com/office/drawing/2014/chart" uri="{C3380CC4-5D6E-409C-BE32-E72D297353CC}">
              <c16:uniqueId val="{00000000-B9BE-468F-9A56-0CFF499F5C9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789.08</c:v>
                </c:pt>
                <c:pt idx="4">
                  <c:v>747.84</c:v>
                </c:pt>
              </c:numCache>
            </c:numRef>
          </c:val>
          <c:smooth val="0"/>
          <c:extLst>
            <c:ext xmlns:c16="http://schemas.microsoft.com/office/drawing/2014/chart" uri="{C3380CC4-5D6E-409C-BE32-E72D297353CC}">
              <c16:uniqueId val="{00000001-B9BE-468F-9A56-0CFF499F5C9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60.45</c:v>
                </c:pt>
                <c:pt idx="4">
                  <c:v>61.52</c:v>
                </c:pt>
              </c:numCache>
            </c:numRef>
          </c:val>
          <c:extLst>
            <c:ext xmlns:c16="http://schemas.microsoft.com/office/drawing/2014/chart" uri="{C3380CC4-5D6E-409C-BE32-E72D297353CC}">
              <c16:uniqueId val="{00000000-098D-4A30-8040-ECEBC6119B6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88.25</c:v>
                </c:pt>
                <c:pt idx="4">
                  <c:v>90.17</c:v>
                </c:pt>
              </c:numCache>
            </c:numRef>
          </c:val>
          <c:smooth val="0"/>
          <c:extLst>
            <c:ext xmlns:c16="http://schemas.microsoft.com/office/drawing/2014/chart" uri="{C3380CC4-5D6E-409C-BE32-E72D297353CC}">
              <c16:uniqueId val="{00000001-098D-4A30-8040-ECEBC6119B6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110.07</c:v>
                </c:pt>
                <c:pt idx="4">
                  <c:v>108.5</c:v>
                </c:pt>
              </c:numCache>
            </c:numRef>
          </c:val>
          <c:extLst>
            <c:ext xmlns:c16="http://schemas.microsoft.com/office/drawing/2014/chart" uri="{C3380CC4-5D6E-409C-BE32-E72D297353CC}">
              <c16:uniqueId val="{00000000-4FE9-46A7-A276-F165E207CDE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176.37</c:v>
                </c:pt>
                <c:pt idx="4">
                  <c:v>173.17</c:v>
                </c:pt>
              </c:numCache>
            </c:numRef>
          </c:val>
          <c:smooth val="0"/>
          <c:extLst>
            <c:ext xmlns:c16="http://schemas.microsoft.com/office/drawing/2014/chart" uri="{C3380CC4-5D6E-409C-BE32-E72D297353CC}">
              <c16:uniqueId val="{00000001-4FE9-46A7-A276-F165E207CDE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90" zoomScaleNormal="90"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2">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2">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4" t="str">
        <f>データ!H6</f>
        <v>群馬県　渋川市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75" t="s">
        <v>9</v>
      </c>
      <c r="BM7" s="76"/>
      <c r="BN7" s="76"/>
      <c r="BO7" s="76"/>
      <c r="BP7" s="76"/>
      <c r="BQ7" s="76"/>
      <c r="BR7" s="76"/>
      <c r="BS7" s="76"/>
      <c r="BT7" s="76"/>
      <c r="BU7" s="76"/>
      <c r="BV7" s="76"/>
      <c r="BW7" s="76"/>
      <c r="BX7" s="76"/>
      <c r="BY7" s="77"/>
    </row>
    <row r="8" spans="1:78" ht="18.75" customHeight="1" x14ac:dyDescent="0.2">
      <c r="A8" s="2"/>
      <c r="B8" s="71" t="str">
        <f>データ!I6</f>
        <v>法適用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Cc1</v>
      </c>
      <c r="X8" s="71"/>
      <c r="Y8" s="71"/>
      <c r="Z8" s="71"/>
      <c r="AA8" s="71"/>
      <c r="AB8" s="71"/>
      <c r="AC8" s="71"/>
      <c r="AD8" s="72" t="str">
        <f>データ!$M$6</f>
        <v>非設置</v>
      </c>
      <c r="AE8" s="72"/>
      <c r="AF8" s="72"/>
      <c r="AG8" s="72"/>
      <c r="AH8" s="72"/>
      <c r="AI8" s="72"/>
      <c r="AJ8" s="72"/>
      <c r="AK8" s="3"/>
      <c r="AL8" s="46">
        <f>データ!S6</f>
        <v>74856</v>
      </c>
      <c r="AM8" s="46"/>
      <c r="AN8" s="46"/>
      <c r="AO8" s="46"/>
      <c r="AP8" s="46"/>
      <c r="AQ8" s="46"/>
      <c r="AR8" s="46"/>
      <c r="AS8" s="46"/>
      <c r="AT8" s="45">
        <f>データ!T6</f>
        <v>240.27</v>
      </c>
      <c r="AU8" s="45"/>
      <c r="AV8" s="45"/>
      <c r="AW8" s="45"/>
      <c r="AX8" s="45"/>
      <c r="AY8" s="45"/>
      <c r="AZ8" s="45"/>
      <c r="BA8" s="45"/>
      <c r="BB8" s="45">
        <f>データ!U6</f>
        <v>311.55</v>
      </c>
      <c r="BC8" s="45"/>
      <c r="BD8" s="45"/>
      <c r="BE8" s="45"/>
      <c r="BF8" s="45"/>
      <c r="BG8" s="45"/>
      <c r="BH8" s="45"/>
      <c r="BI8" s="45"/>
      <c r="BJ8" s="3"/>
      <c r="BK8" s="3"/>
      <c r="BL8" s="67" t="s">
        <v>10</v>
      </c>
      <c r="BM8" s="68"/>
      <c r="BN8" s="69" t="s">
        <v>11</v>
      </c>
      <c r="BO8" s="69"/>
      <c r="BP8" s="69"/>
      <c r="BQ8" s="69"/>
      <c r="BR8" s="69"/>
      <c r="BS8" s="69"/>
      <c r="BT8" s="69"/>
      <c r="BU8" s="69"/>
      <c r="BV8" s="69"/>
      <c r="BW8" s="69"/>
      <c r="BX8" s="69"/>
      <c r="BY8" s="70"/>
    </row>
    <row r="9" spans="1:78" ht="18.75" customHeight="1" x14ac:dyDescent="0.2">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2">
      <c r="A10" s="2"/>
      <c r="B10" s="45" t="str">
        <f>データ!N6</f>
        <v>-</v>
      </c>
      <c r="C10" s="45"/>
      <c r="D10" s="45"/>
      <c r="E10" s="45"/>
      <c r="F10" s="45"/>
      <c r="G10" s="45"/>
      <c r="H10" s="45"/>
      <c r="I10" s="45">
        <f>データ!O6</f>
        <v>49.79</v>
      </c>
      <c r="J10" s="45"/>
      <c r="K10" s="45"/>
      <c r="L10" s="45"/>
      <c r="M10" s="45"/>
      <c r="N10" s="45"/>
      <c r="O10" s="45"/>
      <c r="P10" s="45">
        <f>データ!P6</f>
        <v>31.82</v>
      </c>
      <c r="Q10" s="45"/>
      <c r="R10" s="45"/>
      <c r="S10" s="45"/>
      <c r="T10" s="45"/>
      <c r="U10" s="45"/>
      <c r="V10" s="45"/>
      <c r="W10" s="45">
        <f>データ!Q6</f>
        <v>100</v>
      </c>
      <c r="X10" s="45"/>
      <c r="Y10" s="45"/>
      <c r="Z10" s="45"/>
      <c r="AA10" s="45"/>
      <c r="AB10" s="45"/>
      <c r="AC10" s="45"/>
      <c r="AD10" s="46">
        <f>データ!R6</f>
        <v>2013</v>
      </c>
      <c r="AE10" s="46"/>
      <c r="AF10" s="46"/>
      <c r="AG10" s="46"/>
      <c r="AH10" s="46"/>
      <c r="AI10" s="46"/>
      <c r="AJ10" s="46"/>
      <c r="AK10" s="2"/>
      <c r="AL10" s="46">
        <f>データ!V6</f>
        <v>23690</v>
      </c>
      <c r="AM10" s="46"/>
      <c r="AN10" s="46"/>
      <c r="AO10" s="46"/>
      <c r="AP10" s="46"/>
      <c r="AQ10" s="46"/>
      <c r="AR10" s="46"/>
      <c r="AS10" s="46"/>
      <c r="AT10" s="45">
        <f>データ!W6</f>
        <v>9.26</v>
      </c>
      <c r="AU10" s="45"/>
      <c r="AV10" s="45"/>
      <c r="AW10" s="45"/>
      <c r="AX10" s="45"/>
      <c r="AY10" s="45"/>
      <c r="AZ10" s="45"/>
      <c r="BA10" s="45"/>
      <c r="BB10" s="45">
        <f>データ!X6</f>
        <v>2558.3200000000002</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113</v>
      </c>
      <c r="BM16" s="62"/>
      <c r="BN16" s="62"/>
      <c r="BO16" s="62"/>
      <c r="BP16" s="62"/>
      <c r="BQ16" s="62"/>
      <c r="BR16" s="62"/>
      <c r="BS16" s="62"/>
      <c r="BT16" s="62"/>
      <c r="BU16" s="62"/>
      <c r="BV16" s="62"/>
      <c r="BW16" s="62"/>
      <c r="BX16" s="62"/>
      <c r="BY16" s="62"/>
      <c r="BZ16" s="63"/>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xg2c3ng9wEcUhktR7v9qI21oT7gLQELM74StFKlAHBCdh2AilNIC2Vsm4Onw96o6ZjUmLxfqsKRlal4r/+juQA==" saltValue="fRB7RXfpoXj1SnnFYa0JC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28</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2">
      <c r="A4" s="14" t="s">
        <v>54</v>
      </c>
      <c r="B4" s="16"/>
      <c r="C4" s="16"/>
      <c r="D4" s="16"/>
      <c r="E4" s="16"/>
      <c r="F4" s="16"/>
      <c r="G4" s="16"/>
      <c r="H4" s="82"/>
      <c r="I4" s="83"/>
      <c r="J4" s="83"/>
      <c r="K4" s="83"/>
      <c r="L4" s="83"/>
      <c r="M4" s="83"/>
      <c r="N4" s="83"/>
      <c r="O4" s="83"/>
      <c r="P4" s="83"/>
      <c r="Q4" s="83"/>
      <c r="R4" s="83"/>
      <c r="S4" s="83"/>
      <c r="T4" s="83"/>
      <c r="U4" s="83"/>
      <c r="V4" s="83"/>
      <c r="W4" s="83"/>
      <c r="X4" s="84"/>
      <c r="Y4" s="78" t="s">
        <v>55</v>
      </c>
      <c r="Z4" s="78"/>
      <c r="AA4" s="78"/>
      <c r="AB4" s="78"/>
      <c r="AC4" s="78"/>
      <c r="AD4" s="78"/>
      <c r="AE4" s="78"/>
      <c r="AF4" s="78"/>
      <c r="AG4" s="78"/>
      <c r="AH4" s="78"/>
      <c r="AI4" s="78"/>
      <c r="AJ4" s="78" t="s">
        <v>56</v>
      </c>
      <c r="AK4" s="78"/>
      <c r="AL4" s="78"/>
      <c r="AM4" s="78"/>
      <c r="AN4" s="78"/>
      <c r="AO4" s="78"/>
      <c r="AP4" s="78"/>
      <c r="AQ4" s="78"/>
      <c r="AR4" s="78"/>
      <c r="AS4" s="78"/>
      <c r="AT4" s="78"/>
      <c r="AU4" s="78" t="s">
        <v>57</v>
      </c>
      <c r="AV4" s="78"/>
      <c r="AW4" s="78"/>
      <c r="AX4" s="78"/>
      <c r="AY4" s="78"/>
      <c r="AZ4" s="78"/>
      <c r="BA4" s="78"/>
      <c r="BB4" s="78"/>
      <c r="BC4" s="78"/>
      <c r="BD4" s="78"/>
      <c r="BE4" s="78"/>
      <c r="BF4" s="78" t="s">
        <v>58</v>
      </c>
      <c r="BG4" s="78"/>
      <c r="BH4" s="78"/>
      <c r="BI4" s="78"/>
      <c r="BJ4" s="78"/>
      <c r="BK4" s="78"/>
      <c r="BL4" s="78"/>
      <c r="BM4" s="78"/>
      <c r="BN4" s="78"/>
      <c r="BO4" s="78"/>
      <c r="BP4" s="78"/>
      <c r="BQ4" s="78" t="s">
        <v>59</v>
      </c>
      <c r="BR4" s="78"/>
      <c r="BS4" s="78"/>
      <c r="BT4" s="78"/>
      <c r="BU4" s="78"/>
      <c r="BV4" s="78"/>
      <c r="BW4" s="78"/>
      <c r="BX4" s="78"/>
      <c r="BY4" s="78"/>
      <c r="BZ4" s="78"/>
      <c r="CA4" s="78"/>
      <c r="CB4" s="78" t="s">
        <v>60</v>
      </c>
      <c r="CC4" s="78"/>
      <c r="CD4" s="78"/>
      <c r="CE4" s="78"/>
      <c r="CF4" s="78"/>
      <c r="CG4" s="78"/>
      <c r="CH4" s="78"/>
      <c r="CI4" s="78"/>
      <c r="CJ4" s="78"/>
      <c r="CK4" s="78"/>
      <c r="CL4" s="78"/>
      <c r="CM4" s="78" t="s">
        <v>61</v>
      </c>
      <c r="CN4" s="78"/>
      <c r="CO4" s="78"/>
      <c r="CP4" s="78"/>
      <c r="CQ4" s="78"/>
      <c r="CR4" s="78"/>
      <c r="CS4" s="78"/>
      <c r="CT4" s="78"/>
      <c r="CU4" s="78"/>
      <c r="CV4" s="78"/>
      <c r="CW4" s="78"/>
      <c r="CX4" s="78" t="s">
        <v>62</v>
      </c>
      <c r="CY4" s="78"/>
      <c r="CZ4" s="78"/>
      <c r="DA4" s="78"/>
      <c r="DB4" s="78"/>
      <c r="DC4" s="78"/>
      <c r="DD4" s="78"/>
      <c r="DE4" s="78"/>
      <c r="DF4" s="78"/>
      <c r="DG4" s="78"/>
      <c r="DH4" s="78"/>
      <c r="DI4" s="78" t="s">
        <v>63</v>
      </c>
      <c r="DJ4" s="78"/>
      <c r="DK4" s="78"/>
      <c r="DL4" s="78"/>
      <c r="DM4" s="78"/>
      <c r="DN4" s="78"/>
      <c r="DO4" s="78"/>
      <c r="DP4" s="78"/>
      <c r="DQ4" s="78"/>
      <c r="DR4" s="78"/>
      <c r="DS4" s="78"/>
      <c r="DT4" s="78" t="s">
        <v>64</v>
      </c>
      <c r="DU4" s="78"/>
      <c r="DV4" s="78"/>
      <c r="DW4" s="78"/>
      <c r="DX4" s="78"/>
      <c r="DY4" s="78"/>
      <c r="DZ4" s="78"/>
      <c r="EA4" s="78"/>
      <c r="EB4" s="78"/>
      <c r="EC4" s="78"/>
      <c r="ED4" s="78"/>
      <c r="EE4" s="78" t="s">
        <v>65</v>
      </c>
      <c r="EF4" s="78"/>
      <c r="EG4" s="78"/>
      <c r="EH4" s="78"/>
      <c r="EI4" s="78"/>
      <c r="EJ4" s="78"/>
      <c r="EK4" s="78"/>
      <c r="EL4" s="78"/>
      <c r="EM4" s="78"/>
      <c r="EN4" s="78"/>
      <c r="EO4" s="78"/>
    </row>
    <row r="5" spans="1:148" x14ac:dyDescent="0.2">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2">
      <c r="A6" s="14" t="s">
        <v>94</v>
      </c>
      <c r="B6" s="19">
        <f>B7</f>
        <v>2021</v>
      </c>
      <c r="C6" s="19">
        <f t="shared" ref="C6:X6" si="3">C7</f>
        <v>102083</v>
      </c>
      <c r="D6" s="19">
        <f t="shared" si="3"/>
        <v>46</v>
      </c>
      <c r="E6" s="19">
        <f t="shared" si="3"/>
        <v>17</v>
      </c>
      <c r="F6" s="19">
        <f t="shared" si="3"/>
        <v>1</v>
      </c>
      <c r="G6" s="19">
        <f t="shared" si="3"/>
        <v>0</v>
      </c>
      <c r="H6" s="19" t="str">
        <f t="shared" si="3"/>
        <v>群馬県　渋川市</v>
      </c>
      <c r="I6" s="19" t="str">
        <f t="shared" si="3"/>
        <v>法適用</v>
      </c>
      <c r="J6" s="19" t="str">
        <f t="shared" si="3"/>
        <v>下水道事業</v>
      </c>
      <c r="K6" s="19" t="str">
        <f t="shared" si="3"/>
        <v>公共下水道</v>
      </c>
      <c r="L6" s="19" t="str">
        <f t="shared" si="3"/>
        <v>Cc1</v>
      </c>
      <c r="M6" s="19" t="str">
        <f t="shared" si="3"/>
        <v>非設置</v>
      </c>
      <c r="N6" s="20" t="str">
        <f t="shared" si="3"/>
        <v>-</v>
      </c>
      <c r="O6" s="20">
        <f t="shared" si="3"/>
        <v>49.79</v>
      </c>
      <c r="P6" s="20">
        <f t="shared" si="3"/>
        <v>31.82</v>
      </c>
      <c r="Q6" s="20">
        <f t="shared" si="3"/>
        <v>100</v>
      </c>
      <c r="R6" s="20">
        <f t="shared" si="3"/>
        <v>2013</v>
      </c>
      <c r="S6" s="20">
        <f t="shared" si="3"/>
        <v>74856</v>
      </c>
      <c r="T6" s="20">
        <f t="shared" si="3"/>
        <v>240.27</v>
      </c>
      <c r="U6" s="20">
        <f t="shared" si="3"/>
        <v>311.55</v>
      </c>
      <c r="V6" s="20">
        <f t="shared" si="3"/>
        <v>23690</v>
      </c>
      <c r="W6" s="20">
        <f t="shared" si="3"/>
        <v>9.26</v>
      </c>
      <c r="X6" s="20">
        <f t="shared" si="3"/>
        <v>2558.3200000000002</v>
      </c>
      <c r="Y6" s="21" t="str">
        <f>IF(Y7="",NA(),Y7)</f>
        <v>-</v>
      </c>
      <c r="Z6" s="21" t="str">
        <f t="shared" ref="Z6:AH6" si="4">IF(Z7="",NA(),Z7)</f>
        <v>-</v>
      </c>
      <c r="AA6" s="21" t="str">
        <f t="shared" si="4"/>
        <v>-</v>
      </c>
      <c r="AB6" s="21">
        <f t="shared" si="4"/>
        <v>114.5</v>
      </c>
      <c r="AC6" s="21">
        <f t="shared" si="4"/>
        <v>98.12</v>
      </c>
      <c r="AD6" s="21" t="str">
        <f t="shared" si="4"/>
        <v>-</v>
      </c>
      <c r="AE6" s="21" t="str">
        <f t="shared" si="4"/>
        <v>-</v>
      </c>
      <c r="AF6" s="21" t="str">
        <f t="shared" si="4"/>
        <v>-</v>
      </c>
      <c r="AG6" s="21">
        <f t="shared" si="4"/>
        <v>106.5</v>
      </c>
      <c r="AH6" s="21">
        <f t="shared" si="4"/>
        <v>106.22</v>
      </c>
      <c r="AI6" s="20" t="str">
        <f>IF(AI7="","",IF(AI7="-","【-】","【"&amp;SUBSTITUTE(TEXT(AI7,"#,##0.00"),"-","△")&amp;"】"))</f>
        <v>【107.02】</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18.36</v>
      </c>
      <c r="AS6" s="21">
        <f t="shared" si="5"/>
        <v>18.010000000000002</v>
      </c>
      <c r="AT6" s="20" t="str">
        <f>IF(AT7="","",IF(AT7="-","【-】","【"&amp;SUBSTITUTE(TEXT(AT7,"#,##0.00"),"-","△")&amp;"】"))</f>
        <v>【3.09】</v>
      </c>
      <c r="AU6" s="21" t="str">
        <f>IF(AU7="",NA(),AU7)</f>
        <v>-</v>
      </c>
      <c r="AV6" s="21" t="str">
        <f t="shared" ref="AV6:BD6" si="6">IF(AV7="",NA(),AV7)</f>
        <v>-</v>
      </c>
      <c r="AW6" s="21" t="str">
        <f t="shared" si="6"/>
        <v>-</v>
      </c>
      <c r="AX6" s="21">
        <f t="shared" si="6"/>
        <v>24.21</v>
      </c>
      <c r="AY6" s="21">
        <f t="shared" si="6"/>
        <v>41.12</v>
      </c>
      <c r="AZ6" s="21" t="str">
        <f t="shared" si="6"/>
        <v>-</v>
      </c>
      <c r="BA6" s="21" t="str">
        <f t="shared" si="6"/>
        <v>-</v>
      </c>
      <c r="BB6" s="21" t="str">
        <f t="shared" si="6"/>
        <v>-</v>
      </c>
      <c r="BC6" s="21">
        <f t="shared" si="6"/>
        <v>55.6</v>
      </c>
      <c r="BD6" s="21">
        <f t="shared" si="6"/>
        <v>59.4</v>
      </c>
      <c r="BE6" s="20" t="str">
        <f>IF(BE7="","",IF(BE7="-","【-】","【"&amp;SUBSTITUTE(TEXT(BE7,"#,##0.00"),"-","△")&amp;"】"))</f>
        <v>【71.39】</v>
      </c>
      <c r="BF6" s="21" t="str">
        <f>IF(BF7="",NA(),BF7)</f>
        <v>-</v>
      </c>
      <c r="BG6" s="21" t="str">
        <f t="shared" ref="BG6:BO6" si="7">IF(BG7="",NA(),BG7)</f>
        <v>-</v>
      </c>
      <c r="BH6" s="21" t="str">
        <f t="shared" si="7"/>
        <v>-</v>
      </c>
      <c r="BI6" s="21">
        <f t="shared" si="7"/>
        <v>2147.7399999999998</v>
      </c>
      <c r="BJ6" s="21">
        <f t="shared" si="7"/>
        <v>2169.88</v>
      </c>
      <c r="BK6" s="21" t="str">
        <f t="shared" si="7"/>
        <v>-</v>
      </c>
      <c r="BL6" s="21" t="str">
        <f t="shared" si="7"/>
        <v>-</v>
      </c>
      <c r="BM6" s="21" t="str">
        <f t="shared" si="7"/>
        <v>-</v>
      </c>
      <c r="BN6" s="21">
        <f t="shared" si="7"/>
        <v>789.08</v>
      </c>
      <c r="BO6" s="21">
        <f t="shared" si="7"/>
        <v>747.84</v>
      </c>
      <c r="BP6" s="20" t="str">
        <f>IF(BP7="","",IF(BP7="-","【-】","【"&amp;SUBSTITUTE(TEXT(BP7,"#,##0.00"),"-","△")&amp;"】"))</f>
        <v>【669.11】</v>
      </c>
      <c r="BQ6" s="21" t="str">
        <f>IF(BQ7="",NA(),BQ7)</f>
        <v>-</v>
      </c>
      <c r="BR6" s="21" t="str">
        <f t="shared" ref="BR6:BZ6" si="8">IF(BR7="",NA(),BR7)</f>
        <v>-</v>
      </c>
      <c r="BS6" s="21" t="str">
        <f t="shared" si="8"/>
        <v>-</v>
      </c>
      <c r="BT6" s="21">
        <f t="shared" si="8"/>
        <v>60.45</v>
      </c>
      <c r="BU6" s="21">
        <f t="shared" si="8"/>
        <v>61.52</v>
      </c>
      <c r="BV6" s="21" t="str">
        <f t="shared" si="8"/>
        <v>-</v>
      </c>
      <c r="BW6" s="21" t="str">
        <f t="shared" si="8"/>
        <v>-</v>
      </c>
      <c r="BX6" s="21" t="str">
        <f t="shared" si="8"/>
        <v>-</v>
      </c>
      <c r="BY6" s="21">
        <f t="shared" si="8"/>
        <v>88.25</v>
      </c>
      <c r="BZ6" s="21">
        <f t="shared" si="8"/>
        <v>90.17</v>
      </c>
      <c r="CA6" s="20" t="str">
        <f>IF(CA7="","",IF(CA7="-","【-】","【"&amp;SUBSTITUTE(TEXT(CA7,"#,##0.00"),"-","△")&amp;"】"))</f>
        <v>【99.73】</v>
      </c>
      <c r="CB6" s="21" t="str">
        <f>IF(CB7="",NA(),CB7)</f>
        <v>-</v>
      </c>
      <c r="CC6" s="21" t="str">
        <f t="shared" ref="CC6:CK6" si="9">IF(CC7="",NA(),CC7)</f>
        <v>-</v>
      </c>
      <c r="CD6" s="21" t="str">
        <f t="shared" si="9"/>
        <v>-</v>
      </c>
      <c r="CE6" s="21">
        <f t="shared" si="9"/>
        <v>110.07</v>
      </c>
      <c r="CF6" s="21">
        <f t="shared" si="9"/>
        <v>108.5</v>
      </c>
      <c r="CG6" s="21" t="str">
        <f t="shared" si="9"/>
        <v>-</v>
      </c>
      <c r="CH6" s="21" t="str">
        <f t="shared" si="9"/>
        <v>-</v>
      </c>
      <c r="CI6" s="21" t="str">
        <f t="shared" si="9"/>
        <v>-</v>
      </c>
      <c r="CJ6" s="21">
        <f t="shared" si="9"/>
        <v>176.37</v>
      </c>
      <c r="CK6" s="21">
        <f t="shared" si="9"/>
        <v>173.17</v>
      </c>
      <c r="CL6" s="20" t="str">
        <f>IF(CL7="","",IF(CL7="-","【-】","【"&amp;SUBSTITUTE(TEXT(CL7,"#,##0.00"),"-","△")&amp;"】"))</f>
        <v>【134.98】</v>
      </c>
      <c r="CM6" s="21" t="str">
        <f>IF(CM7="",NA(),CM7)</f>
        <v>-</v>
      </c>
      <c r="CN6" s="21" t="str">
        <f t="shared" ref="CN6:CV6" si="10">IF(CN7="",NA(),CN7)</f>
        <v>-</v>
      </c>
      <c r="CO6" s="21" t="str">
        <f t="shared" si="10"/>
        <v>-</v>
      </c>
      <c r="CP6" s="21">
        <f t="shared" si="10"/>
        <v>46.21</v>
      </c>
      <c r="CQ6" s="21">
        <f t="shared" si="10"/>
        <v>58.27</v>
      </c>
      <c r="CR6" s="21" t="str">
        <f t="shared" si="10"/>
        <v>-</v>
      </c>
      <c r="CS6" s="21" t="str">
        <f t="shared" si="10"/>
        <v>-</v>
      </c>
      <c r="CT6" s="21" t="str">
        <f t="shared" si="10"/>
        <v>-</v>
      </c>
      <c r="CU6" s="21">
        <f t="shared" si="10"/>
        <v>56.72</v>
      </c>
      <c r="CV6" s="21">
        <f t="shared" si="10"/>
        <v>56.43</v>
      </c>
      <c r="CW6" s="20" t="str">
        <f>IF(CW7="","",IF(CW7="-","【-】","【"&amp;SUBSTITUTE(TEXT(CW7,"#,##0.00"),"-","△")&amp;"】"))</f>
        <v>【59.99】</v>
      </c>
      <c r="CX6" s="21" t="str">
        <f>IF(CX7="",NA(),CX7)</f>
        <v>-</v>
      </c>
      <c r="CY6" s="21" t="str">
        <f t="shared" ref="CY6:DG6" si="11">IF(CY7="",NA(),CY7)</f>
        <v>-</v>
      </c>
      <c r="CZ6" s="21" t="str">
        <f t="shared" si="11"/>
        <v>-</v>
      </c>
      <c r="DA6" s="21">
        <f t="shared" si="11"/>
        <v>81.86</v>
      </c>
      <c r="DB6" s="21">
        <f t="shared" si="11"/>
        <v>82.47</v>
      </c>
      <c r="DC6" s="21" t="str">
        <f t="shared" si="11"/>
        <v>-</v>
      </c>
      <c r="DD6" s="21" t="str">
        <f t="shared" si="11"/>
        <v>-</v>
      </c>
      <c r="DE6" s="21" t="str">
        <f t="shared" si="11"/>
        <v>-</v>
      </c>
      <c r="DF6" s="21">
        <f t="shared" si="11"/>
        <v>90.72</v>
      </c>
      <c r="DG6" s="21">
        <f t="shared" si="11"/>
        <v>91.07</v>
      </c>
      <c r="DH6" s="20" t="str">
        <f>IF(DH7="","",IF(DH7="-","【-】","【"&amp;SUBSTITUTE(TEXT(DH7,"#,##0.00"),"-","△")&amp;"】"))</f>
        <v>【95.72】</v>
      </c>
      <c r="DI6" s="21" t="str">
        <f>IF(DI7="",NA(),DI7)</f>
        <v>-</v>
      </c>
      <c r="DJ6" s="21" t="str">
        <f t="shared" ref="DJ6:DR6" si="12">IF(DJ7="",NA(),DJ7)</f>
        <v>-</v>
      </c>
      <c r="DK6" s="21" t="str">
        <f t="shared" si="12"/>
        <v>-</v>
      </c>
      <c r="DL6" s="21">
        <f t="shared" si="12"/>
        <v>3.11</v>
      </c>
      <c r="DM6" s="21">
        <f t="shared" si="12"/>
        <v>5.81</v>
      </c>
      <c r="DN6" s="21" t="str">
        <f t="shared" si="12"/>
        <v>-</v>
      </c>
      <c r="DO6" s="21" t="str">
        <f t="shared" si="12"/>
        <v>-</v>
      </c>
      <c r="DP6" s="21" t="str">
        <f t="shared" si="12"/>
        <v>-</v>
      </c>
      <c r="DQ6" s="21">
        <f t="shared" si="12"/>
        <v>20.78</v>
      </c>
      <c r="DR6" s="21">
        <f t="shared" si="12"/>
        <v>23.54</v>
      </c>
      <c r="DS6" s="20" t="str">
        <f>IF(DS7="","",IF(DS7="-","【-】","【"&amp;SUBSTITUTE(TEXT(DS7,"#,##0.00"),"-","△")&amp;"】"))</f>
        <v>【38.17】</v>
      </c>
      <c r="DT6" s="21" t="str">
        <f>IF(DT7="",NA(),DT7)</f>
        <v>-</v>
      </c>
      <c r="DU6" s="21" t="str">
        <f t="shared" ref="DU6:EC6" si="13">IF(DU7="",NA(),DU7)</f>
        <v>-</v>
      </c>
      <c r="DV6" s="21" t="str">
        <f t="shared" si="13"/>
        <v>-</v>
      </c>
      <c r="DW6" s="21">
        <f t="shared" si="13"/>
        <v>2.93</v>
      </c>
      <c r="DX6" s="21">
        <f t="shared" si="13"/>
        <v>3.81</v>
      </c>
      <c r="DY6" s="21" t="str">
        <f t="shared" si="13"/>
        <v>-</v>
      </c>
      <c r="DZ6" s="21" t="str">
        <f t="shared" si="13"/>
        <v>-</v>
      </c>
      <c r="EA6" s="21" t="str">
        <f t="shared" si="13"/>
        <v>-</v>
      </c>
      <c r="EB6" s="21">
        <f t="shared" si="13"/>
        <v>1.34</v>
      </c>
      <c r="EC6" s="21">
        <f t="shared" si="13"/>
        <v>1.5</v>
      </c>
      <c r="ED6" s="20" t="str">
        <f>IF(ED7="","",IF(ED7="-","【-】","【"&amp;SUBSTITUTE(TEXT(ED7,"#,##0.00"),"-","△")&amp;"】"))</f>
        <v>【6.54】</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0.15</v>
      </c>
      <c r="EN6" s="21">
        <f t="shared" si="14"/>
        <v>0.15</v>
      </c>
      <c r="EO6" s="20" t="str">
        <f>IF(EO7="","",IF(EO7="-","【-】","【"&amp;SUBSTITUTE(TEXT(EO7,"#,##0.00"),"-","△")&amp;"】"))</f>
        <v>【0.24】</v>
      </c>
    </row>
    <row r="7" spans="1:148" s="22" customFormat="1" x14ac:dyDescent="0.2">
      <c r="A7" s="14"/>
      <c r="B7" s="23">
        <v>2021</v>
      </c>
      <c r="C7" s="23">
        <v>102083</v>
      </c>
      <c r="D7" s="23">
        <v>46</v>
      </c>
      <c r="E7" s="23">
        <v>17</v>
      </c>
      <c r="F7" s="23">
        <v>1</v>
      </c>
      <c r="G7" s="23">
        <v>0</v>
      </c>
      <c r="H7" s="23" t="s">
        <v>95</v>
      </c>
      <c r="I7" s="23" t="s">
        <v>96</v>
      </c>
      <c r="J7" s="23" t="s">
        <v>97</v>
      </c>
      <c r="K7" s="23" t="s">
        <v>98</v>
      </c>
      <c r="L7" s="23" t="s">
        <v>99</v>
      </c>
      <c r="M7" s="23" t="s">
        <v>100</v>
      </c>
      <c r="N7" s="24" t="s">
        <v>101</v>
      </c>
      <c r="O7" s="24">
        <v>49.79</v>
      </c>
      <c r="P7" s="24">
        <v>31.82</v>
      </c>
      <c r="Q7" s="24">
        <v>100</v>
      </c>
      <c r="R7" s="24">
        <v>2013</v>
      </c>
      <c r="S7" s="24">
        <v>74856</v>
      </c>
      <c r="T7" s="24">
        <v>240.27</v>
      </c>
      <c r="U7" s="24">
        <v>311.55</v>
      </c>
      <c r="V7" s="24">
        <v>23690</v>
      </c>
      <c r="W7" s="24">
        <v>9.26</v>
      </c>
      <c r="X7" s="24">
        <v>2558.3200000000002</v>
      </c>
      <c r="Y7" s="24" t="s">
        <v>101</v>
      </c>
      <c r="Z7" s="24" t="s">
        <v>101</v>
      </c>
      <c r="AA7" s="24" t="s">
        <v>101</v>
      </c>
      <c r="AB7" s="24">
        <v>114.5</v>
      </c>
      <c r="AC7" s="24">
        <v>98.12</v>
      </c>
      <c r="AD7" s="24" t="s">
        <v>101</v>
      </c>
      <c r="AE7" s="24" t="s">
        <v>101</v>
      </c>
      <c r="AF7" s="24" t="s">
        <v>101</v>
      </c>
      <c r="AG7" s="24">
        <v>106.5</v>
      </c>
      <c r="AH7" s="24">
        <v>106.22</v>
      </c>
      <c r="AI7" s="24">
        <v>107.02</v>
      </c>
      <c r="AJ7" s="24" t="s">
        <v>101</v>
      </c>
      <c r="AK7" s="24" t="s">
        <v>101</v>
      </c>
      <c r="AL7" s="24" t="s">
        <v>101</v>
      </c>
      <c r="AM7" s="24">
        <v>0</v>
      </c>
      <c r="AN7" s="24">
        <v>0</v>
      </c>
      <c r="AO7" s="24" t="s">
        <v>101</v>
      </c>
      <c r="AP7" s="24" t="s">
        <v>101</v>
      </c>
      <c r="AQ7" s="24" t="s">
        <v>101</v>
      </c>
      <c r="AR7" s="24">
        <v>18.36</v>
      </c>
      <c r="AS7" s="24">
        <v>18.010000000000002</v>
      </c>
      <c r="AT7" s="24">
        <v>3.09</v>
      </c>
      <c r="AU7" s="24" t="s">
        <v>101</v>
      </c>
      <c r="AV7" s="24" t="s">
        <v>101</v>
      </c>
      <c r="AW7" s="24" t="s">
        <v>101</v>
      </c>
      <c r="AX7" s="24">
        <v>24.21</v>
      </c>
      <c r="AY7" s="24">
        <v>41.12</v>
      </c>
      <c r="AZ7" s="24" t="s">
        <v>101</v>
      </c>
      <c r="BA7" s="24" t="s">
        <v>101</v>
      </c>
      <c r="BB7" s="24" t="s">
        <v>101</v>
      </c>
      <c r="BC7" s="24">
        <v>55.6</v>
      </c>
      <c r="BD7" s="24">
        <v>59.4</v>
      </c>
      <c r="BE7" s="24">
        <v>71.39</v>
      </c>
      <c r="BF7" s="24" t="s">
        <v>101</v>
      </c>
      <c r="BG7" s="24" t="s">
        <v>101</v>
      </c>
      <c r="BH7" s="24" t="s">
        <v>101</v>
      </c>
      <c r="BI7" s="24">
        <v>2147.7399999999998</v>
      </c>
      <c r="BJ7" s="24">
        <v>2169.88</v>
      </c>
      <c r="BK7" s="24" t="s">
        <v>101</v>
      </c>
      <c r="BL7" s="24" t="s">
        <v>101</v>
      </c>
      <c r="BM7" s="24" t="s">
        <v>101</v>
      </c>
      <c r="BN7" s="24">
        <v>789.08</v>
      </c>
      <c r="BO7" s="24">
        <v>747.84</v>
      </c>
      <c r="BP7" s="24">
        <v>669.11</v>
      </c>
      <c r="BQ7" s="24" t="s">
        <v>101</v>
      </c>
      <c r="BR7" s="24" t="s">
        <v>101</v>
      </c>
      <c r="BS7" s="24" t="s">
        <v>101</v>
      </c>
      <c r="BT7" s="24">
        <v>60.45</v>
      </c>
      <c r="BU7" s="24">
        <v>61.52</v>
      </c>
      <c r="BV7" s="24" t="s">
        <v>101</v>
      </c>
      <c r="BW7" s="24" t="s">
        <v>101</v>
      </c>
      <c r="BX7" s="24" t="s">
        <v>101</v>
      </c>
      <c r="BY7" s="24">
        <v>88.25</v>
      </c>
      <c r="BZ7" s="24">
        <v>90.17</v>
      </c>
      <c r="CA7" s="24">
        <v>99.73</v>
      </c>
      <c r="CB7" s="24" t="s">
        <v>101</v>
      </c>
      <c r="CC7" s="24" t="s">
        <v>101</v>
      </c>
      <c r="CD7" s="24" t="s">
        <v>101</v>
      </c>
      <c r="CE7" s="24">
        <v>110.07</v>
      </c>
      <c r="CF7" s="24">
        <v>108.5</v>
      </c>
      <c r="CG7" s="24" t="s">
        <v>101</v>
      </c>
      <c r="CH7" s="24" t="s">
        <v>101</v>
      </c>
      <c r="CI7" s="24" t="s">
        <v>101</v>
      </c>
      <c r="CJ7" s="24">
        <v>176.37</v>
      </c>
      <c r="CK7" s="24">
        <v>173.17</v>
      </c>
      <c r="CL7" s="24">
        <v>134.97999999999999</v>
      </c>
      <c r="CM7" s="24" t="s">
        <v>101</v>
      </c>
      <c r="CN7" s="24" t="s">
        <v>101</v>
      </c>
      <c r="CO7" s="24" t="s">
        <v>101</v>
      </c>
      <c r="CP7" s="24">
        <v>46.21</v>
      </c>
      <c r="CQ7" s="24">
        <v>58.27</v>
      </c>
      <c r="CR7" s="24" t="s">
        <v>101</v>
      </c>
      <c r="CS7" s="24" t="s">
        <v>101</v>
      </c>
      <c r="CT7" s="24" t="s">
        <v>101</v>
      </c>
      <c r="CU7" s="24">
        <v>56.72</v>
      </c>
      <c r="CV7" s="24">
        <v>56.43</v>
      </c>
      <c r="CW7" s="24">
        <v>59.99</v>
      </c>
      <c r="CX7" s="24" t="s">
        <v>101</v>
      </c>
      <c r="CY7" s="24" t="s">
        <v>101</v>
      </c>
      <c r="CZ7" s="24" t="s">
        <v>101</v>
      </c>
      <c r="DA7" s="24">
        <v>81.86</v>
      </c>
      <c r="DB7" s="24">
        <v>82.47</v>
      </c>
      <c r="DC7" s="24" t="s">
        <v>101</v>
      </c>
      <c r="DD7" s="24" t="s">
        <v>101</v>
      </c>
      <c r="DE7" s="24" t="s">
        <v>101</v>
      </c>
      <c r="DF7" s="24">
        <v>90.72</v>
      </c>
      <c r="DG7" s="24">
        <v>91.07</v>
      </c>
      <c r="DH7" s="24">
        <v>95.72</v>
      </c>
      <c r="DI7" s="24" t="s">
        <v>101</v>
      </c>
      <c r="DJ7" s="24" t="s">
        <v>101</v>
      </c>
      <c r="DK7" s="24" t="s">
        <v>101</v>
      </c>
      <c r="DL7" s="24">
        <v>3.11</v>
      </c>
      <c r="DM7" s="24">
        <v>5.81</v>
      </c>
      <c r="DN7" s="24" t="s">
        <v>101</v>
      </c>
      <c r="DO7" s="24" t="s">
        <v>101</v>
      </c>
      <c r="DP7" s="24" t="s">
        <v>101</v>
      </c>
      <c r="DQ7" s="24">
        <v>20.78</v>
      </c>
      <c r="DR7" s="24">
        <v>23.54</v>
      </c>
      <c r="DS7" s="24">
        <v>38.17</v>
      </c>
      <c r="DT7" s="24" t="s">
        <v>101</v>
      </c>
      <c r="DU7" s="24" t="s">
        <v>101</v>
      </c>
      <c r="DV7" s="24" t="s">
        <v>101</v>
      </c>
      <c r="DW7" s="24">
        <v>2.93</v>
      </c>
      <c r="DX7" s="24">
        <v>3.81</v>
      </c>
      <c r="DY7" s="24" t="s">
        <v>101</v>
      </c>
      <c r="DZ7" s="24" t="s">
        <v>101</v>
      </c>
      <c r="EA7" s="24" t="s">
        <v>101</v>
      </c>
      <c r="EB7" s="24">
        <v>1.34</v>
      </c>
      <c r="EC7" s="24">
        <v>1.5</v>
      </c>
      <c r="ED7" s="24">
        <v>6.54</v>
      </c>
      <c r="EE7" s="24" t="s">
        <v>101</v>
      </c>
      <c r="EF7" s="24" t="s">
        <v>101</v>
      </c>
      <c r="EG7" s="24" t="s">
        <v>101</v>
      </c>
      <c r="EH7" s="24">
        <v>0</v>
      </c>
      <c r="EI7" s="24">
        <v>0</v>
      </c>
      <c r="EJ7" s="24" t="s">
        <v>101</v>
      </c>
      <c r="EK7" s="24" t="s">
        <v>101</v>
      </c>
      <c r="EL7" s="24" t="s">
        <v>101</v>
      </c>
      <c r="EM7" s="24">
        <v>0.15</v>
      </c>
      <c r="EN7" s="24">
        <v>0.15</v>
      </c>
      <c r="EO7" s="24">
        <v>0.24</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2">
      <c r="B11">
        <v>4</v>
      </c>
      <c r="C11">
        <v>3</v>
      </c>
      <c r="D11">
        <v>2</v>
      </c>
      <c r="E11">
        <v>1</v>
      </c>
      <c r="F11">
        <v>0</v>
      </c>
      <c r="G11" t="s">
        <v>107</v>
      </c>
    </row>
    <row r="12" spans="1:148" x14ac:dyDescent="0.2">
      <c r="B12">
        <v>1</v>
      </c>
      <c r="C12">
        <v>1</v>
      </c>
      <c r="D12">
        <v>1</v>
      </c>
      <c r="E12">
        <v>2</v>
      </c>
      <c r="F12">
        <v>3</v>
      </c>
      <c r="G12" t="s">
        <v>108</v>
      </c>
    </row>
    <row r="13" spans="1:148" x14ac:dyDescent="0.2">
      <c r="B13" t="s">
        <v>109</v>
      </c>
      <c r="C13" t="s">
        <v>109</v>
      </c>
      <c r="D13" t="s">
        <v>110</v>
      </c>
      <c r="E13" t="s">
        <v>111</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cp:lastPrinted>2023-02-21T02:34:53Z</cp:lastPrinted>
  <dcterms:created xsi:type="dcterms:W3CDTF">2023-01-12T23:28:02Z</dcterms:created>
  <dcterms:modified xsi:type="dcterms:W3CDTF">2023-02-21T02:35:19Z</dcterms:modified>
  <cp:category/>
</cp:coreProperties>
</file>