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0 富岡市\"/>
    </mc:Choice>
  </mc:AlternateContent>
  <xr:revisionPtr revIDLastSave="0" documentId="13_ncr:1_{FF449454-80F8-44AA-813B-57D1D867A151}" xr6:coauthVersionLast="36" xr6:coauthVersionMax="36" xr10:uidLastSave="{00000000-0000-0000-0000-000000000000}"/>
  <workbookProtection workbookAlgorithmName="SHA-512" workbookHashValue="LBFd/iDeCqDkwtkyd+EfkWcj7q/R9fPeWZ42ibVKOQe2DAvQ/ZhWUAbKbqjkh0k+pYKsfU48JZna7iBcsQm3ww==" workbookSaltValue="IUwJkGt8+gwPGkKtNjzuGA==" workbookSpinCount="100000" lockStructure="1"/>
  <bookViews>
    <workbookView xWindow="0" yWindow="0" windowWidth="28800" windowHeight="114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AT10" i="4"/>
  <c r="I10" i="4"/>
  <c r="B10" i="4"/>
  <c r="BB8" i="4"/>
  <c r="AL8" i="4"/>
  <c r="AD8"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<sst xmlns="http://schemas.openxmlformats.org/spreadsheetml/2006/main" count="278" uniqueCount="116">
  <si>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</si>
  <si>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</si>
  <si>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</si>
  <si>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</si>
  <si>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</si>
  <si>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</si>
  <si>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</si>
  <si>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</si>
  <si>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</si>
  <si>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</si>
  <si>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</si>
  <si>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</si>
  <si>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</si>
  <si>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</si>
  <si>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</si>
  <si>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</si>
  <si>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</si>
  <si>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</si>
  <si>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</si>
  <si>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</si>
  <si>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</si>
  <si>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</si>
  <si>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</si>
  <si>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</si>
  <si>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</si>
  <si>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</si>
  <si>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</si>
  <si>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</si>
  <si>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</si>
  <si>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</si>
  <si>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</si>
  <si>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</si>
  <si>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</si>
  <si>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</si>
  <si>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</si>
  <si>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</si>
  <si>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</si>
  <si>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</si>
  <si>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</si>
  <si>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</si>
  <si>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</si>
  <si>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</si>
  <si>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</si>
  <si>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</si>
  <si>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</si>
  <si>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</si>
  <si>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</si>
  <si>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</si>
  <si>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</si>
  <si>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</si>
  <si>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</si>
  <si>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</si>
  <si>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</si>
  <si>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</si>
  <si>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</si>
  <si>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</si>
  <si>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</si>
  <si>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</si>
  <si>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</si>
  <si>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</si>
  <si>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</si>
  <si>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</si>
  <si>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</si>
  <si>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</si>
  <si>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</si>
  <si>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</si>
  <si>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</si>
  <si>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</si>
  <si>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</si>
  <si>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</si>
  <si>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</si>
  <si>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</si>
  <si>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</si>
  <si>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</si>
  <si>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</si>
  <si>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</si>
  <si>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</si>
  <si>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</si>
  <si>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</si>
  <si>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</si>
  <si>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</si>
  <si>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</si>
  <si>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</si>
  <si>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</si>
  <si>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</si>
  <si>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</si>
  <si>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</si>
  <si>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</si>
  <si>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</si>
  <si>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</si>
  <si>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</si>
  <si>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</si>
  <si>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</si>
  <si>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</si>
  <si>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</si>
  <si>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</si>
  <si>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</si>
  <si>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</si>
  <si>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</si>
  <si>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</si>
  <si>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</si>
  <si>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</si>
  <si>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</si>
  <si>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</si>
  <si>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</si>
  <si>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</si>
  <si>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</si>
  <si>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</si>
  <si>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</si>
  <si>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</si>
  <si>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</si>
  <si>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</si>
  <si>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</si>
  <si>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(1)令和元年度より地方公営企業法の全部を適用しています。
(2)人口減少や節水型社会の浸透により、使用料収入は伸び悩み、施設の維持管理費用は増加が見込まれ、経営状況は厳しさを増しています。サービスの安定的な継続のために、使用料改定の検討も含め今まで以上の経営改善（使用料収入の確保、汚水処理費用の削減）が必要です。
(3)公営企業会計への移行を受け、経営状況の明確化、効率的・機動的な資産管理など、経営の自由度の向上及び住民ニーズへの迅速な対応やサービスの向上を図ります。</t>
    <rPh sb="3" eb="5">
      <t>レイワ</t>
    </rPh>
    <rPh sb="5" eb="7">
      <t>ガンネン</t>
    </rPh>
    <rPh sb="7" eb="8">
      <t>ド</t>
    </rPh>
    <rPh sb="10" eb="12">
      <t>チホウ</t>
    </rPh>
    <rPh sb="12" eb="14">
      <t>コウエイ</t>
    </rPh>
    <rPh sb="14" eb="16">
      <t>キギョウ</t>
    </rPh>
    <rPh sb="16" eb="17">
      <t>ホウ</t>
    </rPh>
    <rPh sb="18" eb="20">
      <t>ゼンブ</t>
    </rPh>
    <rPh sb="21" eb="23">
      <t>テキヨウ</t>
    </rPh>
    <rPh sb="33" eb="37">
      <t>ジンコウゲンショウ</t>
    </rPh>
    <rPh sb="38" eb="43">
      <t>セッスイガタシャカイ</t>
    </rPh>
    <rPh sb="44" eb="46">
      <t>シントウ</t>
    </rPh>
    <rPh sb="50" eb="55">
      <t>シヨウリョウシュウニュウ</t>
    </rPh>
    <rPh sb="56" eb="57">
      <t>ノ</t>
    </rPh>
    <rPh sb="58" eb="59">
      <t>ナヤ</t>
    </rPh>
    <rPh sb="61" eb="63">
      <t>シセツ</t>
    </rPh>
    <rPh sb="64" eb="70">
      <t>イジカンリヒヨウ</t>
    </rPh>
    <rPh sb="71" eb="73">
      <t>ゾウカ</t>
    </rPh>
    <rPh sb="74" eb="76">
      <t>ミコ</t>
    </rPh>
    <rPh sb="79" eb="83">
      <t>ケイエイジョウキョウ</t>
    </rPh>
    <rPh sb="84" eb="85">
      <t>キビ</t>
    </rPh>
    <rPh sb="88" eb="89">
      <t>マ</t>
    </rPh>
    <rPh sb="111" eb="114">
      <t>シヨウリョウ</t>
    </rPh>
    <rPh sb="120" eb="121">
      <t>フク</t>
    </rPh>
    <rPh sb="133" eb="136">
      <t>シヨウリョウ</t>
    </rPh>
    <phoneticPr fontId="4"/>
  </si>
  <si>
    <t>①「収益的収支比率」は、100％を超えていますが、一般会計繰入金を受けているため、より一層の経費削減、使用料収入の確保により更なる経営改善が必要です。
③「流動比率」は、全国平均を下回っており、100%以下であることから、現金預金確保のため、より一層の経費削減や水洗化率の向上に努めます。
④企業債残高は年々減少傾向にあります。引き続き計画的に償還を行い、残高の減少に努めます。
⑤「経費回収率」は、全国平均、類似団体平均値を下回っており、接続率の向上や滞納整理を強化するなど使用料収入の確保及び汚水処理費の削減が必要です。
⑥「汚水処理原価」は、全国平均は上回っており一定で推移していますが、類似団体平均値を下回っているため、維持管理費の削減、接続率向上により一層の経営改善が必要です。
⑧「水洗化率」は、全国平均を下回っており、今後も継続した促進が必要です。
　以上のことから、使用料収入の確保のため、下水道への接続率向上を目的とした排水設備工事費補助金制度の実施や、未接続者に対する啓発、促進を図ります。また、より一層の経費削減に努め、安定的な経営を目指します。</t>
    <rPh sb="17" eb="18">
      <t>コ</t>
    </rPh>
    <rPh sb="25" eb="27">
      <t>イッパン</t>
    </rPh>
    <rPh sb="27" eb="29">
      <t>カイケイ</t>
    </rPh>
    <rPh sb="29" eb="31">
      <t>クリイレ</t>
    </rPh>
    <rPh sb="31" eb="32">
      <t>キン</t>
    </rPh>
    <rPh sb="33" eb="34">
      <t>ウ</t>
    </rPh>
    <rPh sb="78" eb="80">
      <t>リュウドウ</t>
    </rPh>
    <rPh sb="80" eb="82">
      <t>ヒリツ</t>
    </rPh>
    <rPh sb="85" eb="87">
      <t>ゼンコク</t>
    </rPh>
    <rPh sb="87" eb="89">
      <t>ヘイキン</t>
    </rPh>
    <rPh sb="90" eb="92">
      <t>シタマワ</t>
    </rPh>
    <rPh sb="101" eb="103">
      <t>イカ</t>
    </rPh>
    <rPh sb="123" eb="125">
      <t>イッソウ</t>
    </rPh>
    <rPh sb="126" eb="128">
      <t>ケイヒ</t>
    </rPh>
    <rPh sb="128" eb="130">
      <t>サクゲン</t>
    </rPh>
    <rPh sb="131" eb="134">
      <t>スイセンカ</t>
    </rPh>
    <rPh sb="134" eb="135">
      <t>リツ</t>
    </rPh>
    <rPh sb="136" eb="138">
      <t>コウジョウ</t>
    </rPh>
    <rPh sb="139" eb="140">
      <t>ツト</t>
    </rPh>
    <rPh sb="297" eb="304">
      <t>ルイジダンタイヘイキンチ</t>
    </rPh>
    <rPh sb="305" eb="307">
      <t>シタマワ</t>
    </rPh>
    <rPh sb="366" eb="368">
      <t>コンゴ</t>
    </rPh>
    <rPh sb="369" eb="371">
      <t>ケイゾク</t>
    </rPh>
    <rPh sb="373" eb="375">
      <t>ソクシン</t>
    </rPh>
    <rPh sb="376" eb="378">
      <t>ヒツヨウ</t>
    </rPh>
    <rPh sb="404" eb="407">
      <t>ゲスイドウ</t>
    </rPh>
    <rPh sb="409" eb="411">
      <t>セツゾク</t>
    </rPh>
    <rPh sb="411" eb="412">
      <t>リツ</t>
    </rPh>
    <rPh sb="412" eb="414">
      <t>コウジョウ</t>
    </rPh>
    <rPh sb="415" eb="417">
      <t>モクテキ</t>
    </rPh>
    <phoneticPr fontId="4"/>
  </si>
  <si>
    <t>　供用開始後28年であり、管渠の法定耐用年数を迎えていないことから、更新は実施していません。
　長寿命化を図るため管路調査を実施し、そのデータを基に管路の更新を実施する必要があります。今後は定期的に管路清掃を実施するなど、劣化に起因する事故を未然に防ぐことも必要です。
　また、マンホールポンプ場については、使用状況等によりポンプの定期的な交換を実施し長寿命化を図ります。
　下水道施設全体の長寿命化対策として、持続的な機能確保及びライフサイクルコストの低減を図るために、下水道ストックマネジメントを導入しております。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</si>
</sst>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2FB-4709-8370-BBE63305BA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1.65</c:v>
                </c:pt>
                <c:pt idx="4">
                  <c:v>0.14000000000000001</c:v>
                </c:pt>
              </c:numCache>
            </c:numRef>
          </c:val>
          <c:smooth val="0"/>
          <c:extLst>
            <c:ext xmlns:c16="http://schemas.microsoft.com/office/drawing/2014/chart" uri="{C3380CC4-5D6E-409C-BE32-E72D297353CC}">
              <c16:uniqueId val="{00000001-82FB-4709-8370-BBE63305BA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BA-40A0-BC11-D640DF1522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50.94</c:v>
                </c:pt>
                <c:pt idx="3">
                  <c:v>50.53</c:v>
                </c:pt>
                <c:pt idx="4">
                  <c:v>51.42</c:v>
                </c:pt>
              </c:numCache>
            </c:numRef>
          </c:val>
          <c:smooth val="0"/>
          <c:extLst>
            <c:ext xmlns:c16="http://schemas.microsoft.com/office/drawing/2014/chart" uri="{C3380CC4-5D6E-409C-BE32-E72D297353CC}">
              <c16:uniqueId val="{00000001-9DBA-40A0-BC11-D640DF1522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77.53</c:v>
                </c:pt>
                <c:pt idx="3">
                  <c:v>78.98</c:v>
                </c:pt>
                <c:pt idx="4">
                  <c:v>80.150000000000006</c:v>
                </c:pt>
              </c:numCache>
            </c:numRef>
          </c:val>
          <c:extLst>
            <c:ext xmlns:c16="http://schemas.microsoft.com/office/drawing/2014/chart" uri="{C3380CC4-5D6E-409C-BE32-E72D297353CC}">
              <c16:uniqueId val="{00000000-CC4E-4183-98BD-E89D7C65DE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82.55</c:v>
                </c:pt>
                <c:pt idx="3">
                  <c:v>82.08</c:v>
                </c:pt>
                <c:pt idx="4">
                  <c:v>81.34</c:v>
                </c:pt>
              </c:numCache>
            </c:numRef>
          </c:val>
          <c:smooth val="0"/>
          <c:extLst>
            <c:ext xmlns:c16="http://schemas.microsoft.com/office/drawing/2014/chart" uri="{C3380CC4-5D6E-409C-BE32-E72D297353CC}">
              <c16:uniqueId val="{00000001-CC4E-4183-98BD-E89D7C65DE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127.34</c:v>
                </c:pt>
                <c:pt idx="3">
                  <c:v>129.15</c:v>
                </c:pt>
                <c:pt idx="4">
                  <c:v>120.07</c:v>
                </c:pt>
              </c:numCache>
            </c:numRef>
          </c:val>
          <c:extLst>
            <c:ext xmlns:c16="http://schemas.microsoft.com/office/drawing/2014/chart" uri="{C3380CC4-5D6E-409C-BE32-E72D297353CC}">
              <c16:uniqueId val="{00000000-AA08-494D-95F4-035FF1B3D8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106.57</c:v>
                </c:pt>
                <c:pt idx="3">
                  <c:v>107.21</c:v>
                </c:pt>
                <c:pt idx="4">
                  <c:v>107.08</c:v>
                </c:pt>
              </c:numCache>
            </c:numRef>
          </c:val>
          <c:smooth val="0"/>
          <c:extLst>
            <c:ext xmlns:c16="http://schemas.microsoft.com/office/drawing/2014/chart" uri="{C3380CC4-5D6E-409C-BE32-E72D297353CC}">
              <c16:uniqueId val="{00000001-AA08-494D-95F4-035FF1B3D8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3.02</c:v>
                </c:pt>
                <c:pt idx="3">
                  <c:v>5.95</c:v>
                </c:pt>
                <c:pt idx="4">
                  <c:v>8.67</c:v>
                </c:pt>
              </c:numCache>
            </c:numRef>
          </c:val>
          <c:extLst>
            <c:ext xmlns:c16="http://schemas.microsoft.com/office/drawing/2014/chart" uri="{C3380CC4-5D6E-409C-BE32-E72D297353CC}">
              <c16:uniqueId val="{00000000-6D2B-44D0-A758-E41F4927BD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15.85</c:v>
                </c:pt>
                <c:pt idx="3">
                  <c:v>12.7</c:v>
                </c:pt>
                <c:pt idx="4">
                  <c:v>14.65</c:v>
                </c:pt>
              </c:numCache>
            </c:numRef>
          </c:val>
          <c:smooth val="0"/>
          <c:extLst>
            <c:ext xmlns:c16="http://schemas.microsoft.com/office/drawing/2014/chart" uri="{C3380CC4-5D6E-409C-BE32-E72D297353CC}">
              <c16:uniqueId val="{00000001-6D2B-44D0-A758-E41F4927BD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1F-4A99-934E-91E5DB223A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c:v>
                </c:pt>
              </c:numCache>
            </c:numRef>
          </c:val>
          <c:smooth val="0"/>
          <c:extLst>
            <c:ext xmlns:c16="http://schemas.microsoft.com/office/drawing/2014/chart" uri="{C3380CC4-5D6E-409C-BE32-E72D297353CC}">
              <c16:uniqueId val="{00000001-301F-4A99-934E-91E5DB223A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5D9-48C3-9867-45D3485B71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53.44</c:v>
                </c:pt>
                <c:pt idx="3">
                  <c:v>43.71</c:v>
                </c:pt>
                <c:pt idx="4">
                  <c:v>45.94</c:v>
                </c:pt>
              </c:numCache>
            </c:numRef>
          </c:val>
          <c:smooth val="0"/>
          <c:extLst>
            <c:ext xmlns:c16="http://schemas.microsoft.com/office/drawing/2014/chart" uri="{C3380CC4-5D6E-409C-BE32-E72D297353CC}">
              <c16:uniqueId val="{00000001-95D9-48C3-9867-45D3485B71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31.08</c:v>
                </c:pt>
                <c:pt idx="3">
                  <c:v>45.07</c:v>
                </c:pt>
                <c:pt idx="4">
                  <c:v>65.39</c:v>
                </c:pt>
              </c:numCache>
            </c:numRef>
          </c:val>
          <c:extLst>
            <c:ext xmlns:c16="http://schemas.microsoft.com/office/drawing/2014/chart" uri="{C3380CC4-5D6E-409C-BE32-E72D297353CC}">
              <c16:uniqueId val="{00000000-7999-40E7-959B-4C13DE1880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47.03</c:v>
                </c:pt>
                <c:pt idx="3">
                  <c:v>40.67</c:v>
                </c:pt>
                <c:pt idx="4">
                  <c:v>47.7</c:v>
                </c:pt>
              </c:numCache>
            </c:numRef>
          </c:val>
          <c:smooth val="0"/>
          <c:extLst>
            <c:ext xmlns:c16="http://schemas.microsoft.com/office/drawing/2014/chart" uri="{C3380CC4-5D6E-409C-BE32-E72D297353CC}">
              <c16:uniqueId val="{00000001-7999-40E7-959B-4C13DE1880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1749.01</c:v>
                </c:pt>
                <c:pt idx="3">
                  <c:v>596.59</c:v>
                </c:pt>
                <c:pt idx="4">
                  <c:v>218.37</c:v>
                </c:pt>
              </c:numCache>
            </c:numRef>
          </c:val>
          <c:extLst>
            <c:ext xmlns:c16="http://schemas.microsoft.com/office/drawing/2014/chart" uri="{C3380CC4-5D6E-409C-BE32-E72D297353CC}">
              <c16:uniqueId val="{00000000-EDE4-4261-8058-3D2987434B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1001.3</c:v>
                </c:pt>
                <c:pt idx="3">
                  <c:v>1050.51</c:v>
                </c:pt>
                <c:pt idx="4">
                  <c:v>1102.01</c:v>
                </c:pt>
              </c:numCache>
            </c:numRef>
          </c:val>
          <c:smooth val="0"/>
          <c:extLst>
            <c:ext xmlns:c16="http://schemas.microsoft.com/office/drawing/2014/chart" uri="{C3380CC4-5D6E-409C-BE32-E72D297353CC}">
              <c16:uniqueId val="{00000001-EDE4-4261-8058-3D2987434B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75.39</c:v>
                </c:pt>
                <c:pt idx="3">
                  <c:v>75.09</c:v>
                </c:pt>
                <c:pt idx="4">
                  <c:v>73.91</c:v>
                </c:pt>
              </c:numCache>
            </c:numRef>
          </c:val>
          <c:extLst>
            <c:ext xmlns:c16="http://schemas.microsoft.com/office/drawing/2014/chart" uri="{C3380CC4-5D6E-409C-BE32-E72D297353CC}">
              <c16:uniqueId val="{00000000-D3BA-42BE-B021-ED827DA9FA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81.88</c:v>
                </c:pt>
                <c:pt idx="3">
                  <c:v>82.65</c:v>
                </c:pt>
                <c:pt idx="4">
                  <c:v>82.55</c:v>
                </c:pt>
              </c:numCache>
            </c:numRef>
          </c:val>
          <c:smooth val="0"/>
          <c:extLst>
            <c:ext xmlns:c16="http://schemas.microsoft.com/office/drawing/2014/chart" uri="{C3380CC4-5D6E-409C-BE32-E72D297353CC}">
              <c16:uniqueId val="{00000001-D3BA-42BE-B021-ED827DA9FA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152.91999999999999</c:v>
                </c:pt>
              </c:numCache>
            </c:numRef>
          </c:val>
          <c:extLst>
            <c:ext xmlns:c16="http://schemas.microsoft.com/office/drawing/2014/chart" uri="{C3380CC4-5D6E-409C-BE32-E72D297353CC}">
              <c16:uniqueId val="{00000000-95F6-4F23-A580-06CFC0DDF7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187.55</c:v>
                </c:pt>
                <c:pt idx="3">
                  <c:v>186.3</c:v>
                </c:pt>
                <c:pt idx="4">
                  <c:v>188.38</c:v>
                </c:pt>
              </c:numCache>
            </c:numRef>
          </c:val>
          <c:smooth val="0"/>
          <c:extLst>
            <c:ext xmlns:c16="http://schemas.microsoft.com/office/drawing/2014/chart" uri="{C3380CC4-5D6E-409C-BE32-E72D297353CC}">
              <c16:uniqueId val="{00000001-95F6-4F23-A580-06CFC0DDF7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富岡市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47021</v>
      </c>
      <c r="AM8" s="42"/>
      <c r="AN8" s="42"/>
      <c r="AO8" s="42"/>
      <c r="AP8" s="42"/>
      <c r="AQ8" s="42"/>
      <c r="AR8" s="42"/>
      <c r="AS8" s="42"/>
      <c r="AT8" s="35">
        <f>データ!T6</f>
        <v>122.85</v>
      </c>
      <c r="AU8" s="35"/>
      <c r="AV8" s="35"/>
      <c r="AW8" s="35"/>
      <c r="AX8" s="35"/>
      <c r="AY8" s="35"/>
      <c r="AZ8" s="35"/>
      <c r="BA8" s="35"/>
      <c r="BB8" s="35">
        <f>データ!U6</f>
        <v>382.75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71.72</v>
      </c>
      <c r="J10" s="35"/>
      <c r="K10" s="35"/>
      <c r="L10" s="35"/>
      <c r="M10" s="35"/>
      <c r="N10" s="35"/>
      <c r="O10" s="35"/>
      <c r="P10" s="35">
        <f>データ!P6</f>
        <v>25.1</v>
      </c>
      <c r="Q10" s="35"/>
      <c r="R10" s="35"/>
      <c r="S10" s="35"/>
      <c r="T10" s="35"/>
      <c r="U10" s="35"/>
      <c r="V10" s="35"/>
      <c r="W10" s="35">
        <f>データ!Q6</f>
        <v>86.96</v>
      </c>
      <c r="X10" s="35"/>
      <c r="Y10" s="35"/>
      <c r="Z10" s="35"/>
      <c r="AA10" s="35"/>
      <c r="AB10" s="35"/>
      <c r="AC10" s="35"/>
      <c r="AD10" s="42">
        <f>データ!R6</f>
        <v>2255</v>
      </c>
      <c r="AE10" s="42"/>
      <c r="AF10" s="42"/>
      <c r="AG10" s="42"/>
      <c r="AH10" s="42"/>
      <c r="AI10" s="42"/>
      <c r="AJ10" s="42"/>
      <c r="AK10" s="2"/>
      <c r="AL10" s="42">
        <f>データ!V6</f>
        <v>11727</v>
      </c>
      <c r="AM10" s="42"/>
      <c r="AN10" s="42"/>
      <c r="AO10" s="42"/>
      <c r="AP10" s="42"/>
      <c r="AQ10" s="42"/>
      <c r="AR10" s="42"/>
      <c r="AS10" s="42"/>
      <c r="AT10" s="35">
        <f>データ!W6</f>
        <v>3.59</v>
      </c>
      <c r="AU10" s="35"/>
      <c r="AV10" s="35"/>
      <c r="AW10" s="35"/>
      <c r="AX10" s="35"/>
      <c r="AY10" s="35"/>
      <c r="AZ10" s="35"/>
      <c r="BA10" s="35"/>
      <c r="BB10" s="35">
        <f>データ!X6</f>
        <v>3266.57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nW23VEM1jSAwKdlI7kVRjJ1+4BS9c5x2Lvmh7rSzP0NRVubcNuPh7rzbU4j7QKPGVJ6hGpi6k48R3Aa0uqH7Q==" saltValue="IlRf/XUKj1OF/tInLb6Yf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102105</v>
      </c>
      <c r="D6" s="19">
        <f t="shared" si="3"/>
        <v>46</v>
      </c>
      <c r="E6" s="19">
        <f t="shared" si="3"/>
        <v>17</v>
      </c>
      <c r="F6" s="19">
        <f t="shared" si="3"/>
        <v>1</v>
      </c>
      <c r="G6" s="19">
        <f t="shared" si="3"/>
        <v>0</v>
      </c>
      <c r="H6" s="19" t="str">
        <f t="shared" si="3"/>
        <v>群馬県　富岡市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71.72</v>
      </c>
      <c r="P6" s="20">
        <f t="shared" si="3"/>
        <v>25.1</v>
      </c>
      <c r="Q6" s="20">
        <f t="shared" si="3"/>
        <v>86.96</v>
      </c>
      <c r="R6" s="20">
        <f t="shared" si="3"/>
        <v>2255</v>
      </c>
      <c r="S6" s="20">
        <f t="shared" si="3"/>
        <v>47021</v>
      </c>
      <c r="T6" s="20">
        <f t="shared" si="3"/>
        <v>122.85</v>
      </c>
      <c r="U6" s="20">
        <f t="shared" si="3"/>
        <v>382.75</v>
      </c>
      <c r="V6" s="20">
        <f t="shared" si="3"/>
        <v>11727</v>
      </c>
      <c r="W6" s="20">
        <f t="shared" si="3"/>
        <v>3.59</v>
      </c>
      <c r="X6" s="20">
        <f t="shared" si="3"/>
        <v>3266.57</v>
      </c>
      <c r="Y6" s="21" t="str">
        <f>IF(Y7="",NA(),Y7)</f>
        <v>-</v>
      </c>
      <c r="Z6" s="21" t="str">
        <f t="shared" ref="Z6:AH6" si="4">IF(Z7="",NA(),Z7)</f>
        <v>-</v>
      </c>
      <c r="AA6" s="21">
        <f t="shared" si="4"/>
        <v>127.34</v>
      </c>
      <c r="AB6" s="21">
        <f t="shared" si="4"/>
        <v>129.15</v>
      </c>
      <c r="AC6" s="21">
        <f t="shared" si="4"/>
        <v>120.07</v>
      </c>
      <c r="AD6" s="21" t="str">
        <f t="shared" si="4"/>
        <v>-</v>
      </c>
      <c r="AE6" s="21" t="str">
        <f t="shared" si="4"/>
        <v>-</v>
      </c>
      <c r="AF6" s="21">
        <f t="shared" si="4"/>
        <v>106.57</v>
      </c>
      <c r="AG6" s="21">
        <f t="shared" si="4"/>
        <v>107.21</v>
      </c>
      <c r="AH6" s="21">
        <f t="shared" si="4"/>
        <v>107.08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53.44</v>
      </c>
      <c r="AR6" s="21">
        <f t="shared" si="5"/>
        <v>43.71</v>
      </c>
      <c r="AS6" s="21">
        <f t="shared" si="5"/>
        <v>45.94</v>
      </c>
      <c r="AT6" s="20" t="str">
        <f>IF(AT7="","",IF(AT7="-","【-】","【"&amp;SUBSTITUTE(TEXT(AT7,"#,##0.00"),"-","△")&amp;"】"))</f>
        <v>【3.09】</v>
      </c>
      <c r="AU6" s="21" t="str">
        <f>IF(AU7="",NA(),AU7)</f>
        <v>-</v>
      </c>
      <c r="AV6" s="21" t="str">
        <f t="shared" ref="AV6:BD6" si="6">IF(AV7="",NA(),AV7)</f>
        <v>-</v>
      </c>
      <c r="AW6" s="21">
        <f t="shared" si="6"/>
        <v>31.08</v>
      </c>
      <c r="AX6" s="21">
        <f t="shared" si="6"/>
        <v>45.07</v>
      </c>
      <c r="AY6" s="21">
        <f t="shared" si="6"/>
        <v>65.39</v>
      </c>
      <c r="AZ6" s="21" t="str">
        <f t="shared" si="6"/>
        <v>-</v>
      </c>
      <c r="BA6" s="21" t="str">
        <f t="shared" si="6"/>
        <v>-</v>
      </c>
      <c r="BB6" s="21">
        <f t="shared" si="6"/>
        <v>47.03</v>
      </c>
      <c r="BC6" s="21">
        <f t="shared" si="6"/>
        <v>40.67</v>
      </c>
      <c r="BD6" s="21">
        <f t="shared" si="6"/>
        <v>47.7</v>
      </c>
      <c r="BE6" s="20" t="str">
        <f>IF(BE7="","",IF(BE7="-","【-】","【"&amp;SUBSTITUTE(TEXT(BE7,"#,##0.00"),"-","△")&amp;"】"))</f>
        <v>【71.39】</v>
      </c>
      <c r="BF6" s="21" t="str">
        <f>IF(BF7="",NA(),BF7)</f>
        <v>-</v>
      </c>
      <c r="BG6" s="21" t="str">
        <f t="shared" ref="BG6:BO6" si="7">IF(BG7="",NA(),BG7)</f>
        <v>-</v>
      </c>
      <c r="BH6" s="21">
        <f t="shared" si="7"/>
        <v>1749.01</v>
      </c>
      <c r="BI6" s="21">
        <f t="shared" si="7"/>
        <v>596.59</v>
      </c>
      <c r="BJ6" s="21">
        <f t="shared" si="7"/>
        <v>218.37</v>
      </c>
      <c r="BK6" s="21" t="str">
        <f t="shared" si="7"/>
        <v>-</v>
      </c>
      <c r="BL6" s="21" t="str">
        <f t="shared" si="7"/>
        <v>-</v>
      </c>
      <c r="BM6" s="21">
        <f t="shared" si="7"/>
        <v>1001.3</v>
      </c>
      <c r="BN6" s="21">
        <f t="shared" si="7"/>
        <v>1050.51</v>
      </c>
      <c r="BO6" s="21">
        <f t="shared" si="7"/>
        <v>1102.01</v>
      </c>
      <c r="BP6" s="20" t="str">
        <f>IF(BP7="","",IF(BP7="-","【-】","【"&amp;SUBSTITUTE(TEXT(BP7,"#,##0.00"),"-","△")&amp;"】"))</f>
        <v>【669.11】</v>
      </c>
      <c r="BQ6" s="21" t="str">
        <f>IF(BQ7="",NA(),BQ7)</f>
        <v>-</v>
      </c>
      <c r="BR6" s="21" t="str">
        <f t="shared" ref="BR6:BZ6" si="8">IF(BR7="",NA(),BR7)</f>
        <v>-</v>
      </c>
      <c r="BS6" s="21">
        <f t="shared" si="8"/>
        <v>75.39</v>
      </c>
      <c r="BT6" s="21">
        <f t="shared" si="8"/>
        <v>75.09</v>
      </c>
      <c r="BU6" s="21">
        <f t="shared" si="8"/>
        <v>73.91</v>
      </c>
      <c r="BV6" s="21" t="str">
        <f t="shared" si="8"/>
        <v>-</v>
      </c>
      <c r="BW6" s="21" t="str">
        <f t="shared" si="8"/>
        <v>-</v>
      </c>
      <c r="BX6" s="21">
        <f t="shared" si="8"/>
        <v>81.88</v>
      </c>
      <c r="BY6" s="21">
        <f t="shared" si="8"/>
        <v>82.65</v>
      </c>
      <c r="BZ6" s="21">
        <f t="shared" si="8"/>
        <v>82.55</v>
      </c>
      <c r="CA6" s="20" t="str">
        <f>IF(CA7="","",IF(CA7="-","【-】","【"&amp;SUBSTITUTE(TEXT(CA7,"#,##0.00"),"-","△")&amp;"】"))</f>
        <v>【99.73】</v>
      </c>
      <c r="CB6" s="21" t="str">
        <f>IF(CB7="",NA(),CB7)</f>
        <v>-</v>
      </c>
      <c r="CC6" s="21" t="str">
        <f t="shared" ref="CC6:CK6" si="9">IF(CC7="",NA(),CC7)</f>
        <v>-</v>
      </c>
      <c r="CD6" s="21">
        <f t="shared" si="9"/>
        <v>150</v>
      </c>
      <c r="CE6" s="21">
        <f t="shared" si="9"/>
        <v>150</v>
      </c>
      <c r="CF6" s="21">
        <f t="shared" si="9"/>
        <v>152.91999999999999</v>
      </c>
      <c r="CG6" s="21" t="str">
        <f t="shared" si="9"/>
        <v>-</v>
      </c>
      <c r="CH6" s="21" t="str">
        <f t="shared" si="9"/>
        <v>-</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50.94</v>
      </c>
      <c r="CU6" s="21">
        <f t="shared" si="10"/>
        <v>50.53</v>
      </c>
      <c r="CV6" s="21">
        <f t="shared" si="10"/>
        <v>51.42</v>
      </c>
      <c r="CW6" s="20" t="str">
        <f>IF(CW7="","",IF(CW7="-","【-】","【"&amp;SUBSTITUTE(TEXT(CW7,"#,##0.00"),"-","△")&amp;"】"))</f>
        <v>【59.99】</v>
      </c>
      <c r="CX6" s="21" t="str">
        <f>IF(CX7="",NA(),CX7)</f>
        <v>-</v>
      </c>
      <c r="CY6" s="21" t="str">
        <f t="shared" ref="CY6:DG6" si="11">IF(CY7="",NA(),CY7)</f>
        <v>-</v>
      </c>
      <c r="CZ6" s="21">
        <f t="shared" si="11"/>
        <v>77.53</v>
      </c>
      <c r="DA6" s="21">
        <f t="shared" si="11"/>
        <v>78.98</v>
      </c>
      <c r="DB6" s="21">
        <f t="shared" si="11"/>
        <v>80.150000000000006</v>
      </c>
      <c r="DC6" s="21" t="str">
        <f t="shared" si="11"/>
        <v>-</v>
      </c>
      <c r="DD6" s="21" t="str">
        <f t="shared" si="11"/>
        <v>-</v>
      </c>
      <c r="DE6" s="21">
        <f t="shared" si="11"/>
        <v>82.55</v>
      </c>
      <c r="DF6" s="21">
        <f t="shared" si="11"/>
        <v>82.08</v>
      </c>
      <c r="DG6" s="21">
        <f t="shared" si="11"/>
        <v>81.34</v>
      </c>
      <c r="DH6" s="20" t="str">
        <f>IF(DH7="","",IF(DH7="-","【-】","【"&amp;SUBSTITUTE(TEXT(DH7,"#,##0.00"),"-","△")&amp;"】"))</f>
        <v>【95.72】</v>
      </c>
      <c r="DI6" s="21" t="str">
        <f>IF(DI7="",NA(),DI7)</f>
        <v>-</v>
      </c>
      <c r="DJ6" s="21" t="str">
        <f t="shared" ref="DJ6:DR6" si="12">IF(DJ7="",NA(),DJ7)</f>
        <v>-</v>
      </c>
      <c r="DK6" s="21">
        <f t="shared" si="12"/>
        <v>3.02</v>
      </c>
      <c r="DL6" s="21">
        <f t="shared" si="12"/>
        <v>5.95</v>
      </c>
      <c r="DM6" s="21">
        <f t="shared" si="12"/>
        <v>8.67</v>
      </c>
      <c r="DN6" s="21" t="str">
        <f t="shared" si="12"/>
        <v>-</v>
      </c>
      <c r="DO6" s="21" t="str">
        <f t="shared" si="12"/>
        <v>-</v>
      </c>
      <c r="DP6" s="21">
        <f t="shared" si="12"/>
        <v>15.85</v>
      </c>
      <c r="DQ6" s="21">
        <f t="shared" si="12"/>
        <v>12.7</v>
      </c>
      <c r="DR6" s="21">
        <f t="shared" si="12"/>
        <v>14.65</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102105</v>
      </c>
      <c r="D7" s="23">
        <v>46</v>
      </c>
      <c r="E7" s="23">
        <v>17</v>
      </c>
      <c r="F7" s="23">
        <v>1</v>
      </c>
      <c r="G7" s="23">
        <v>0</v>
      </c>
      <c r="H7" s="23" t="s">
        <v>96</v>
      </c>
      <c r="I7" s="23" t="s">
        <v>97</v>
      </c>
      <c r="J7" s="23" t="s">
        <v>98</v>
      </c>
      <c r="K7" s="23" t="s">
        <v>99</v>
      </c>
      <c r="L7" s="23" t="s">
        <v>100</v>
      </c>
      <c r="M7" s="23" t="s">
        <v>101</v>
      </c>
      <c r="N7" s="24" t="s">
        <v>102</v>
      </c>
      <c r="O7" s="24">
        <v>71.72</v>
      </c>
      <c r="P7" s="24">
        <v>25.1</v>
      </c>
      <c r="Q7" s="24">
        <v>86.96</v>
      </c>
      <c r="R7" s="24">
        <v>2255</v>
      </c>
      <c r="S7" s="24">
        <v>47021</v>
      </c>
      <c r="T7" s="24">
        <v>122.85</v>
      </c>
      <c r="U7" s="24">
        <v>382.75</v>
      </c>
      <c r="V7" s="24">
        <v>11727</v>
      </c>
      <c r="W7" s="24">
        <v>3.59</v>
      </c>
      <c r="X7" s="24">
        <v>3266.57</v>
      </c>
      <c r="Y7" s="24" t="s">
        <v>102</v>
      </c>
      <c r="Z7" s="24" t="s">
        <v>102</v>
      </c>
      <c r="AA7" s="24">
        <v>127.34</v>
      </c>
      <c r="AB7" s="24">
        <v>129.15</v>
      </c>
      <c r="AC7" s="24">
        <v>120.07</v>
      </c>
      <c r="AD7" s="24" t="s">
        <v>102</v>
      </c>
      <c r="AE7" s="24" t="s">
        <v>102</v>
      </c>
      <c r="AF7" s="24">
        <v>106.57</v>
      </c>
      <c r="AG7" s="24">
        <v>107.21</v>
      </c>
      <c r="AH7" s="24">
        <v>107.08</v>
      </c>
      <c r="AI7" s="24">
        <v>107.02</v>
      </c>
      <c r="AJ7" s="24" t="s">
        <v>102</v>
      </c>
      <c r="AK7" s="24" t="s">
        <v>102</v>
      </c>
      <c r="AL7" s="24">
        <v>0</v>
      </c>
      <c r="AM7" s="24">
        <v>0</v>
      </c>
      <c r="AN7" s="24">
        <v>0</v>
      </c>
      <c r="AO7" s="24" t="s">
        <v>102</v>
      </c>
      <c r="AP7" s="24" t="s">
        <v>102</v>
      </c>
      <c r="AQ7" s="24">
        <v>53.44</v>
      </c>
      <c r="AR7" s="24">
        <v>43.71</v>
      </c>
      <c r="AS7" s="24">
        <v>45.94</v>
      </c>
      <c r="AT7" s="24">
        <v>3.09</v>
      </c>
      <c r="AU7" s="24" t="s">
        <v>102</v>
      </c>
      <c r="AV7" s="24" t="s">
        <v>102</v>
      </c>
      <c r="AW7" s="24">
        <v>31.08</v>
      </c>
      <c r="AX7" s="24">
        <v>45.07</v>
      </c>
      <c r="AY7" s="24">
        <v>65.39</v>
      </c>
      <c r="AZ7" s="24" t="s">
        <v>102</v>
      </c>
      <c r="BA7" s="24" t="s">
        <v>102</v>
      </c>
      <c r="BB7" s="24">
        <v>47.03</v>
      </c>
      <c r="BC7" s="24">
        <v>40.67</v>
      </c>
      <c r="BD7" s="24">
        <v>47.7</v>
      </c>
      <c r="BE7" s="24">
        <v>71.39</v>
      </c>
      <c r="BF7" s="24" t="s">
        <v>102</v>
      </c>
      <c r="BG7" s="24" t="s">
        <v>102</v>
      </c>
      <c r="BH7" s="24">
        <v>1749.01</v>
      </c>
      <c r="BI7" s="24">
        <v>596.59</v>
      </c>
      <c r="BJ7" s="24">
        <v>218.37</v>
      </c>
      <c r="BK7" s="24" t="s">
        <v>102</v>
      </c>
      <c r="BL7" s="24" t="s">
        <v>102</v>
      </c>
      <c r="BM7" s="24">
        <v>1001.3</v>
      </c>
      <c r="BN7" s="24">
        <v>1050.51</v>
      </c>
      <c r="BO7" s="24">
        <v>1102.01</v>
      </c>
      <c r="BP7" s="24">
        <v>669.11</v>
      </c>
      <c r="BQ7" s="24" t="s">
        <v>102</v>
      </c>
      <c r="BR7" s="24" t="s">
        <v>102</v>
      </c>
      <c r="BS7" s="24">
        <v>75.39</v>
      </c>
      <c r="BT7" s="24">
        <v>75.09</v>
      </c>
      <c r="BU7" s="24">
        <v>73.91</v>
      </c>
      <c r="BV7" s="24" t="s">
        <v>102</v>
      </c>
      <c r="BW7" s="24" t="s">
        <v>102</v>
      </c>
      <c r="BX7" s="24">
        <v>81.88</v>
      </c>
      <c r="BY7" s="24">
        <v>82.65</v>
      </c>
      <c r="BZ7" s="24">
        <v>82.55</v>
      </c>
      <c r="CA7" s="24">
        <v>99.73</v>
      </c>
      <c r="CB7" s="24" t="s">
        <v>102</v>
      </c>
      <c r="CC7" s="24" t="s">
        <v>102</v>
      </c>
      <c r="CD7" s="24">
        <v>150</v>
      </c>
      <c r="CE7" s="24">
        <v>150</v>
      </c>
      <c r="CF7" s="24">
        <v>152.91999999999999</v>
      </c>
      <c r="CG7" s="24" t="s">
        <v>102</v>
      </c>
      <c r="CH7" s="24" t="s">
        <v>102</v>
      </c>
      <c r="CI7" s="24">
        <v>187.55</v>
      </c>
      <c r="CJ7" s="24">
        <v>186.3</v>
      </c>
      <c r="CK7" s="24">
        <v>188.38</v>
      </c>
      <c r="CL7" s="24">
        <v>134.97999999999999</v>
      </c>
      <c r="CM7" s="24" t="s">
        <v>102</v>
      </c>
      <c r="CN7" s="24" t="s">
        <v>102</v>
      </c>
      <c r="CO7" s="24" t="s">
        <v>102</v>
      </c>
      <c r="CP7" s="24" t="s">
        <v>102</v>
      </c>
      <c r="CQ7" s="24" t="s">
        <v>102</v>
      </c>
      <c r="CR7" s="24" t="s">
        <v>102</v>
      </c>
      <c r="CS7" s="24" t="s">
        <v>102</v>
      </c>
      <c r="CT7" s="24">
        <v>50.94</v>
      </c>
      <c r="CU7" s="24">
        <v>50.53</v>
      </c>
      <c r="CV7" s="24">
        <v>51.42</v>
      </c>
      <c r="CW7" s="24">
        <v>59.99</v>
      </c>
      <c r="CX7" s="24" t="s">
        <v>102</v>
      </c>
      <c r="CY7" s="24" t="s">
        <v>102</v>
      </c>
      <c r="CZ7" s="24">
        <v>77.53</v>
      </c>
      <c r="DA7" s="24">
        <v>78.98</v>
      </c>
      <c r="DB7" s="24">
        <v>80.150000000000006</v>
      </c>
      <c r="DC7" s="24" t="s">
        <v>102</v>
      </c>
      <c r="DD7" s="24" t="s">
        <v>102</v>
      </c>
      <c r="DE7" s="24">
        <v>82.55</v>
      </c>
      <c r="DF7" s="24">
        <v>82.08</v>
      </c>
      <c r="DG7" s="24">
        <v>81.34</v>
      </c>
      <c r="DH7" s="24">
        <v>95.72</v>
      </c>
      <c r="DI7" s="24" t="s">
        <v>102</v>
      </c>
      <c r="DJ7" s="24" t="s">
        <v>102</v>
      </c>
      <c r="DK7" s="24">
        <v>3.02</v>
      </c>
      <c r="DL7" s="24">
        <v>5.95</v>
      </c>
      <c r="DM7" s="24">
        <v>8.67</v>
      </c>
      <c r="DN7" s="24" t="s">
        <v>102</v>
      </c>
      <c r="DO7" s="24" t="s">
        <v>102</v>
      </c>
      <c r="DP7" s="24">
        <v>15.85</v>
      </c>
      <c r="DQ7" s="24">
        <v>12.7</v>
      </c>
      <c r="DR7" s="24">
        <v>14.65</v>
      </c>
      <c r="DS7" s="24">
        <v>38.17</v>
      </c>
      <c r="DT7" s="24" t="s">
        <v>102</v>
      </c>
      <c r="DU7" s="24" t="s">
        <v>102</v>
      </c>
      <c r="DV7" s="24">
        <v>0</v>
      </c>
      <c r="DW7" s="24">
        <v>0</v>
      </c>
      <c r="DX7" s="24">
        <v>0</v>
      </c>
      <c r="DY7" s="24" t="s">
        <v>102</v>
      </c>
      <c r="DZ7" s="24" t="s">
        <v>102</v>
      </c>
      <c r="EA7" s="24">
        <v>0</v>
      </c>
      <c r="EB7" s="24">
        <v>0</v>
      </c>
      <c r="EC7" s="24">
        <v>0.1</v>
      </c>
      <c r="ED7" s="24">
        <v>6.54</v>
      </c>
      <c r="EE7" s="24" t="s">
        <v>102</v>
      </c>
      <c r="EF7" s="24" t="s">
        <v>102</v>
      </c>
      <c r="EG7" s="24">
        <v>0</v>
      </c>
      <c r="EH7" s="24">
        <v>0</v>
      </c>
      <c r="EI7" s="24">
        <v>0</v>
      </c>
      <c r="EJ7" s="24" t="s">
        <v>102</v>
      </c>
      <c r="EK7" s="24" t="s">
        <v>102</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2023-02-14T10:22:10Z</cp:lastPrinted>
  <dcterms:created xsi:type="dcterms:W3CDTF">2023-01-12T23:28:03Z</dcterms:created>
  <dcterms:modified xsi:type="dcterms:W3CDTF">2023-02-14T10:22:13Z</dcterms:modified>
  <cp:category/>
</cp:coreProperties>
</file>