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10 富岡市\"/>
    </mc:Choice>
  </mc:AlternateContent>
  <xr:revisionPtr revIDLastSave="0" documentId="13_ncr:1_{720F1ADC-B7E0-4BD0-91E1-0AB6FE8775EB}" xr6:coauthVersionLast="36" xr6:coauthVersionMax="36" xr10:uidLastSave="{00000000-0000-0000-0000-000000000000}"/>
  <workbookProtection workbookAlgorithmName="SHA-512" workbookHashValue="e5a0sisQgYtqGGZYjgSLpU1/dLKxbcCfByA+hc1cQPYK0Vq0Zv5SD//bvhMTCauB8tqRWlCizJ748LbBxnzcCw==" workbookSaltValue="rphCQ6LgtYjfc0IGBuJ9Bg==" workbookSpinCount="100000" lockStructure="1"/>
  <bookViews>
    <workbookView xWindow="0" yWindow="0" windowWidth="12855" windowHeight="11415" xr2:uid="{00000000-000D-0000-FFFF-FFFF00000000}"/>
  </bookViews>
  <sheets>
    <sheet name="法適用_下水道事業" sheetId="4" r:id="rId1"/>
    <sheet name="データ" sheetId="5" state="hidden" r:id="rId2"/>
  </sheet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Q6" i="5"/>
  <c r="W10" i="4" s="1"/>
  <c r="P6" i="5"/>
  <c r="O6" i="5"/>
  <c r="I10" i="4" s="1"/>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T10" i="4"/>
  <c r="AD10" i="4"/>
  <c r="P10" i="4"/>
  <c r="BB8" i="4"/>
  <c r="AT8" i="4"/>
  <c r="AL8" i="4"/>
  <c r="AD8" i="4"/>
  <c r="W8" i="4"/>
  <c r="P8" i="4"/>
  <c r="B6" i="4"/>
</calcChain>
</file>

<file path=xl/sharedStrings.xml><?xml version="1.0" encoding="utf-8"?>
<sst xmlns="http://schemas.openxmlformats.org/spreadsheetml/2006/main" count="275" uniqueCount="118">
  <si>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</si>
  <si>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</si>
  <si>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</si>
  <si>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</si>
  <si>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</si>
  <si>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</si>
  <si>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</si>
  <si>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</si>
  <si>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</si>
  <si>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</si>
  <si>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</si>
  <si>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</si>
  <si>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</si>
  <si>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</si>
  <si>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</si>
  <si>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</si>
  <si>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</si>
  <si>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</si>
  <si>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</si>
  <si>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</si>
  <si>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</si>
  <si>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</si>
  <si>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</si>
  <si>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</si>
  <si>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</si>
  <si>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</si>
  <si>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</si>
  <si>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</si>
  <si>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</si>
  <si>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</si>
  <si>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</si>
  <si>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</si>
  <si>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</si>
  <si>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</si>
  <si>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</si>
  <si>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</si>
  <si>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</si>
  <si>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</si>
  <si>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</si>
  <si>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</si>
  <si>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</si>
  <si>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</si>
  <si>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</si>
  <si>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</si>
  <si>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</si>
  <si>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</si>
  <si>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</si>
  <si>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</si>
  <si>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</si>
  <si>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</si>
  <si>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</si>
  <si>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</si>
  <si>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</si>
  <si>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</si>
  <si>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</si>
  <si>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</si>
  <si>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</si>
  <si>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</si>
  <si>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</si>
  <si>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</si>
  <si>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</si>
  <si>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</si>
  <si>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</si>
  <si>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</si>
  <si>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</si>
  <si>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</si>
  <si>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</si>
  <si>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</si>
  <si>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</si>
  <si>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</si>
  <si>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</si>
  <si>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</si>
  <si>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</si>
  <si>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</si>
  <si>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</si>
  <si>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</si>
  <si>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</si>
  <si>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</si>
  <si>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</si>
  <si>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</si>
  <si>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</si>
  <si>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</si>
  <si>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</si>
  <si>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</si>
  <si>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</si>
  <si>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</si>
  <si>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</si>
  <si>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</si>
  <si>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</si>
  <si>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</si>
  <si>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</si>
  <si>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</si>
  <si>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</si>
  <si>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</si>
  <si>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</si>
  <si>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</si>
  <si>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富岡市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</si>
  <si>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</si>
  <si>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</si>
  <si>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</si>
  <si>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</si>
  <si>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</si>
  <si>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</si>
  <si>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</si>
  <si>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</si>
  <si>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</si>
  <si>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</si>
  <si>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</si>
  <si>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</si>
  <si>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</si>
  <si>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</si>
  <si>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</si>
  <si>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</si>
  <si>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</si>
  <si>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</si>
  <si>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(1)令和元年度より地方公営企業法の全部を適用しています。
(2)人口減少や節水型社会の浸透により、使用料収入は伸び悩み、施設の維持管理費用は増加が見込まれ、経営状況は厳しさを増しています。サービスの安定的な継続のために、使用料改定の検討も含め今まで以上の経営改善（使用料収入の確保、汚水処理費用の削減）が必要です。
(3)公営企業会計への移行を受け、経営状況の明確化、効率的・機動的な資産管理など、経営の自由度の向上及び住民ニーズへの迅速な対応やサービスの向上を図ります。</t>
    <phoneticPr fontId="4"/>
  </si>
  <si>
    <t xml:space="preserve"> 供用開始後16年であり、管渠の法定耐用年数を迎えていないことから、更新は実施していません。しかし、処理施設の機械設備は交換時期を迎えているため、毎年度、優先順位を決めポンプ等の機器更新を実施しています。
　管路については、カメラ調査等未実施のため、今後、計画的に調査等を実施していく必要があります。
　また、マンホールポンプ場については現在24ヶ所稼働していますが、使用状況等によりポンプの定期的な交換・メンテナンスを実施し長寿命化を図ります。</t>
    <phoneticPr fontId="4"/>
  </si>
  <si>
    <r>
      <t xml:space="preserve">①「収益的収支比率」は、100％を超えていますが、一般会計繰入金を受けているため、より一層の経費削減、使用料収入の確保により更なる経営改善が必要です。
③「流動比率」は、全国平均を上回っていますが、100%は下回っていることから、現金預金確保のため、より一層の経費削減や水洗化率の向上に努めます。
</t>
    </r>
    <r>
      <rPr>
        <sz val="10"/>
        <rFont val="ＭＳ ゴシック"/>
        <family val="3"/>
        <charset val="128"/>
      </rPr>
      <t>④R2の数値に計上誤りがあり、本来は「3,313.73％」となります。</t>
    </r>
    <r>
      <rPr>
        <sz val="10"/>
        <color theme="1"/>
        <rFont val="ＭＳ ゴシック"/>
        <family val="3"/>
        <charset val="128"/>
      </rPr>
      <t>企業債残高は年々減少傾向にあります。引き続き計画的に償還を行い、残高の減少に努めていきます。
⑤「経費回収率」は、類似団体平均値は上回るものの、全国平均を下回っており、接続率の向上や滞納整理を強化するなど使用料収入の確保及び汚水処理費の削減が必要です。
⑥「汚水処理原価」は、全国平均を下回っており、効率的な汚水処理ができているといえます。引き続き施設や管路を改修し、処理効率を向上させるなどの経営改善を進めていきます。
⑦「施設利用率」は、全国平均を下回っており、接続率を向上させ処理水量の増加に努めることが必要です。
⑧「水洗化率」は、全国平均を下回っており、今後も継続した促進が必要です。
　以上のことから、使用料収入の確保のため、下水道への接続率向上を目的とした排水設備工事費補助金制度の実施や、未接続者に対する啓発、促進を図ります。また、より一層の経費削減に努め、安定的な経営を目指します。</t>
    </r>
    <rPh sb="25" eb="27">
      <t>イッパン</t>
    </rPh>
    <rPh sb="27" eb="29">
      <t>カイケイ</t>
    </rPh>
    <rPh sb="78" eb="80">
      <t>リュウドウ</t>
    </rPh>
    <rPh sb="80" eb="82">
      <t>ヒリツ</t>
    </rPh>
    <rPh sb="85" eb="87">
      <t>ゼンコク</t>
    </rPh>
    <rPh sb="87" eb="89">
      <t>ヘイキン</t>
    </rPh>
    <rPh sb="90" eb="92">
      <t>ウワマワ</t>
    </rPh>
    <rPh sb="104" eb="106">
      <t>シタマワ</t>
    </rPh>
    <rPh sb="115" eb="117">
      <t>ゲンキン</t>
    </rPh>
    <rPh sb="117" eb="119">
      <t>ヨキン</t>
    </rPh>
    <rPh sb="119" eb="121">
      <t>カクホ</t>
    </rPh>
    <rPh sb="127" eb="129">
      <t>イッソウ</t>
    </rPh>
    <rPh sb="130" eb="132">
      <t>ケイヒ</t>
    </rPh>
    <rPh sb="132" eb="134">
      <t>サクゲン</t>
    </rPh>
    <rPh sb="135" eb="138">
      <t>スイセンカ</t>
    </rPh>
    <rPh sb="138" eb="139">
      <t>リツ</t>
    </rPh>
    <rPh sb="140" eb="142">
      <t>コウジョウ</t>
    </rPh>
    <rPh sb="143" eb="144">
      <t>ツト</t>
    </rPh>
    <rPh sb="153" eb="155">
      <t>スウチ</t>
    </rPh>
    <rPh sb="156" eb="158">
      <t>ケイジョウ</t>
    </rPh>
    <rPh sb="158" eb="159">
      <t>アヤマ</t>
    </rPh>
    <rPh sb="164" eb="166">
      <t>ホンライ</t>
    </rPh>
    <rPh sb="241" eb="245">
      <t>ルイジダンタイ</t>
    </rPh>
    <rPh sb="245" eb="248">
      <t>ヘイキンチ</t>
    </rPh>
    <rPh sb="256" eb="260">
      <t>ゼンコクヘイキン</t>
    </rPh>
    <rPh sb="261" eb="263">
      <t>シタマワ</t>
    </rPh>
    <rPh sb="421" eb="423">
      <t>コウジョウ</t>
    </rPh>
    <rPh sb="425" eb="429">
      <t>ショリスイリョウ</t>
    </rPh>
    <rPh sb="430" eb="432">
      <t>ゾウカ</t>
    </rPh>
    <rPh sb="433" eb="434">
      <t>ツト</t>
    </rPh>
    <rPh sb="454" eb="456">
      <t>ゼンコク</t>
    </rPh>
    <rPh sb="456" eb="458">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</si>
</sst>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817-4874-82E1-8C4D93C1296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
                  <c:v>0</c:v>
                </c:pt>
                <c:pt idx="3">
                  <c:v>0.25</c:v>
                </c:pt>
                <c:pt idx="4">
                  <c:v>0.05</c:v>
                </c:pt>
              </c:numCache>
            </c:numRef>
          </c:val>
          <c:smooth val="0"/>
          <c:extLst>
            <c:ext xmlns:c16="http://schemas.microsoft.com/office/drawing/2014/chart" uri="{C3380CC4-5D6E-409C-BE32-E72D297353CC}">
              <c16:uniqueId val="{00000001-B817-4874-82E1-8C4D93C1296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44.92</c:v>
                </c:pt>
                <c:pt idx="3">
                  <c:v>50.71</c:v>
                </c:pt>
                <c:pt idx="4">
                  <c:v>45.36</c:v>
                </c:pt>
              </c:numCache>
            </c:numRef>
          </c:val>
          <c:extLst>
            <c:ext xmlns:c16="http://schemas.microsoft.com/office/drawing/2014/chart" uri="{C3380CC4-5D6E-409C-BE32-E72D297353CC}">
              <c16:uniqueId val="{00000000-9E1F-4635-933A-68EFAC11603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42.33</c:v>
                </c:pt>
                <c:pt idx="3">
                  <c:v>54.83</c:v>
                </c:pt>
                <c:pt idx="4">
                  <c:v>66.53</c:v>
                </c:pt>
              </c:numCache>
            </c:numRef>
          </c:val>
          <c:smooth val="0"/>
          <c:extLst>
            <c:ext xmlns:c16="http://schemas.microsoft.com/office/drawing/2014/chart" uri="{C3380CC4-5D6E-409C-BE32-E72D297353CC}">
              <c16:uniqueId val="{00000001-9E1F-4635-933A-68EFAC11603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75.73</c:v>
                </c:pt>
                <c:pt idx="3">
                  <c:v>75.66</c:v>
                </c:pt>
                <c:pt idx="4">
                  <c:v>76.23</c:v>
                </c:pt>
              </c:numCache>
            </c:numRef>
          </c:val>
          <c:extLst>
            <c:ext xmlns:c16="http://schemas.microsoft.com/office/drawing/2014/chart" uri="{C3380CC4-5D6E-409C-BE32-E72D297353CC}">
              <c16:uniqueId val="{00000000-2915-4C80-AC01-7AC202BEA98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62.5</c:v>
                </c:pt>
                <c:pt idx="3">
                  <c:v>84.7</c:v>
                </c:pt>
                <c:pt idx="4">
                  <c:v>84.67</c:v>
                </c:pt>
              </c:numCache>
            </c:numRef>
          </c:val>
          <c:smooth val="0"/>
          <c:extLst>
            <c:ext xmlns:c16="http://schemas.microsoft.com/office/drawing/2014/chart" uri="{C3380CC4-5D6E-409C-BE32-E72D297353CC}">
              <c16:uniqueId val="{00000001-2915-4C80-AC01-7AC202BEA98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122.67</c:v>
                </c:pt>
                <c:pt idx="3">
                  <c:v>119.54</c:v>
                </c:pt>
                <c:pt idx="4">
                  <c:v>116.74</c:v>
                </c:pt>
              </c:numCache>
            </c:numRef>
          </c:val>
          <c:extLst>
            <c:ext xmlns:c16="http://schemas.microsoft.com/office/drawing/2014/chart" uri="{C3380CC4-5D6E-409C-BE32-E72D297353CC}">
              <c16:uniqueId val="{00000000-CEC4-406D-A6DA-6B1CBE4AA1F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104.22</c:v>
                </c:pt>
                <c:pt idx="3">
                  <c:v>106.37</c:v>
                </c:pt>
                <c:pt idx="4">
                  <c:v>106.07</c:v>
                </c:pt>
              </c:numCache>
            </c:numRef>
          </c:val>
          <c:smooth val="0"/>
          <c:extLst>
            <c:ext xmlns:c16="http://schemas.microsoft.com/office/drawing/2014/chart" uri="{C3380CC4-5D6E-409C-BE32-E72D297353CC}">
              <c16:uniqueId val="{00000001-CEC4-406D-A6DA-6B1CBE4AA1F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4.1100000000000003</c:v>
                </c:pt>
                <c:pt idx="3">
                  <c:v>8.1999999999999993</c:v>
                </c:pt>
                <c:pt idx="4">
                  <c:v>12.13</c:v>
                </c:pt>
              </c:numCache>
            </c:numRef>
          </c:val>
          <c:extLst>
            <c:ext xmlns:c16="http://schemas.microsoft.com/office/drawing/2014/chart" uri="{C3380CC4-5D6E-409C-BE32-E72D297353CC}">
              <c16:uniqueId val="{00000000-5B97-473C-8072-ABDB4935785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12.06</c:v>
                </c:pt>
                <c:pt idx="3">
                  <c:v>20.34</c:v>
                </c:pt>
                <c:pt idx="4">
                  <c:v>21.85</c:v>
                </c:pt>
              </c:numCache>
            </c:numRef>
          </c:val>
          <c:smooth val="0"/>
          <c:extLst>
            <c:ext xmlns:c16="http://schemas.microsoft.com/office/drawing/2014/chart" uri="{C3380CC4-5D6E-409C-BE32-E72D297353CC}">
              <c16:uniqueId val="{00000001-5B97-473C-8072-ABDB4935785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B37-42DC-BBEF-E3126924991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3B37-42DC-BBEF-E3126924991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611-4F53-A918-FB94AE4105B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23.66</c:v>
                </c:pt>
                <c:pt idx="3">
                  <c:v>139.02000000000001</c:v>
                </c:pt>
                <c:pt idx="4">
                  <c:v>132.04</c:v>
                </c:pt>
              </c:numCache>
            </c:numRef>
          </c:val>
          <c:smooth val="0"/>
          <c:extLst>
            <c:ext xmlns:c16="http://schemas.microsoft.com/office/drawing/2014/chart" uri="{C3380CC4-5D6E-409C-BE32-E72D297353CC}">
              <c16:uniqueId val="{00000001-E611-4F53-A918-FB94AE4105B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35.19</c:v>
                </c:pt>
                <c:pt idx="3">
                  <c:v>67.78</c:v>
                </c:pt>
                <c:pt idx="4">
                  <c:v>98.87</c:v>
                </c:pt>
              </c:numCache>
            </c:numRef>
          </c:val>
          <c:extLst>
            <c:ext xmlns:c16="http://schemas.microsoft.com/office/drawing/2014/chart" uri="{C3380CC4-5D6E-409C-BE32-E72D297353CC}">
              <c16:uniqueId val="{00000000-8259-4195-B524-9B21FD762E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103.43</c:v>
                </c:pt>
                <c:pt idx="3">
                  <c:v>29.13</c:v>
                </c:pt>
                <c:pt idx="4">
                  <c:v>35.69</c:v>
                </c:pt>
              </c:numCache>
            </c:numRef>
          </c:val>
          <c:smooth val="0"/>
          <c:extLst>
            <c:ext xmlns:c16="http://schemas.microsoft.com/office/drawing/2014/chart" uri="{C3380CC4-5D6E-409C-BE32-E72D297353CC}">
              <c16:uniqueId val="{00000001-8259-4195-B524-9B21FD762E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3631.32</c:v>
                </c:pt>
                <c:pt idx="3" formatCode="#,##0.00;&quot;△&quot;#,##0.00">
                  <c:v>0</c:v>
                </c:pt>
                <c:pt idx="4">
                  <c:v>469.71</c:v>
                </c:pt>
              </c:numCache>
            </c:numRef>
          </c:val>
          <c:extLst>
            <c:ext xmlns:c16="http://schemas.microsoft.com/office/drawing/2014/chart" uri="{C3380CC4-5D6E-409C-BE32-E72D297353CC}">
              <c16:uniqueId val="{00000000-0505-4D01-997C-74DA2337A34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673.08</c:v>
                </c:pt>
                <c:pt idx="3">
                  <c:v>867.83</c:v>
                </c:pt>
                <c:pt idx="4">
                  <c:v>791.76</c:v>
                </c:pt>
              </c:numCache>
            </c:numRef>
          </c:val>
          <c:smooth val="0"/>
          <c:extLst>
            <c:ext xmlns:c16="http://schemas.microsoft.com/office/drawing/2014/chart" uri="{C3380CC4-5D6E-409C-BE32-E72D297353CC}">
              <c16:uniqueId val="{00000001-0505-4D01-997C-74DA2337A34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71.69</c:v>
                </c:pt>
                <c:pt idx="3">
                  <c:v>60.38</c:v>
                </c:pt>
                <c:pt idx="4">
                  <c:v>57.07</c:v>
                </c:pt>
              </c:numCache>
            </c:numRef>
          </c:val>
          <c:extLst>
            <c:ext xmlns:c16="http://schemas.microsoft.com/office/drawing/2014/chart" uri="{C3380CC4-5D6E-409C-BE32-E72D297353CC}">
              <c16:uniqueId val="{00000000-6B91-4C32-B822-26E8B76EFF8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42.44</c:v>
                </c:pt>
                <c:pt idx="3">
                  <c:v>57.08</c:v>
                </c:pt>
                <c:pt idx="4">
                  <c:v>56.26</c:v>
                </c:pt>
              </c:numCache>
            </c:numRef>
          </c:val>
          <c:smooth val="0"/>
          <c:extLst>
            <c:ext xmlns:c16="http://schemas.microsoft.com/office/drawing/2014/chart" uri="{C3380CC4-5D6E-409C-BE32-E72D297353CC}">
              <c16:uniqueId val="{00000001-6B91-4C32-B822-26E8B76EFF8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150</c:v>
                </c:pt>
                <c:pt idx="3">
                  <c:v>177.46</c:v>
                </c:pt>
                <c:pt idx="4">
                  <c:v>188.91</c:v>
                </c:pt>
              </c:numCache>
            </c:numRef>
          </c:val>
          <c:extLst>
            <c:ext xmlns:c16="http://schemas.microsoft.com/office/drawing/2014/chart" uri="{C3380CC4-5D6E-409C-BE32-E72D297353CC}">
              <c16:uniqueId val="{00000000-BD9F-43B2-BC45-A463B2B4EC3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284.54000000000002</c:v>
                </c:pt>
                <c:pt idx="3">
                  <c:v>274.99</c:v>
                </c:pt>
                <c:pt idx="4">
                  <c:v>282.08999999999997</c:v>
                </c:pt>
              </c:numCache>
            </c:numRef>
          </c:val>
          <c:smooth val="0"/>
          <c:extLst>
            <c:ext xmlns:c16="http://schemas.microsoft.com/office/drawing/2014/chart" uri="{C3380CC4-5D6E-409C-BE32-E72D297353CC}">
              <c16:uniqueId val="{00000001-BD9F-43B2-BC45-A463B2B4EC3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群馬県　富岡市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47021</v>
      </c>
      <c r="AM8" s="42"/>
      <c r="AN8" s="42"/>
      <c r="AO8" s="42"/>
      <c r="AP8" s="42"/>
      <c r="AQ8" s="42"/>
      <c r="AR8" s="42"/>
      <c r="AS8" s="42"/>
      <c r="AT8" s="35">
        <f>データ!T6</f>
        <v>122.85</v>
      </c>
      <c r="AU8" s="35"/>
      <c r="AV8" s="35"/>
      <c r="AW8" s="35"/>
      <c r="AX8" s="35"/>
      <c r="AY8" s="35"/>
      <c r="AZ8" s="35"/>
      <c r="BA8" s="35"/>
      <c r="BB8" s="35">
        <f>データ!U6</f>
        <v>382.75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68.88</v>
      </c>
      <c r="J10" s="35"/>
      <c r="K10" s="35"/>
      <c r="L10" s="35"/>
      <c r="M10" s="35"/>
      <c r="N10" s="35"/>
      <c r="O10" s="35"/>
      <c r="P10" s="35">
        <f>データ!P6</f>
        <v>4.21</v>
      </c>
      <c r="Q10" s="35"/>
      <c r="R10" s="35"/>
      <c r="S10" s="35"/>
      <c r="T10" s="35"/>
      <c r="U10" s="35"/>
      <c r="V10" s="35"/>
      <c r="W10" s="35">
        <f>データ!Q6</f>
        <v>97.09</v>
      </c>
      <c r="X10" s="35"/>
      <c r="Y10" s="35"/>
      <c r="Z10" s="35"/>
      <c r="AA10" s="35"/>
      <c r="AB10" s="35"/>
      <c r="AC10" s="35"/>
      <c r="AD10" s="42">
        <f>データ!R6</f>
        <v>2255</v>
      </c>
      <c r="AE10" s="42"/>
      <c r="AF10" s="42"/>
      <c r="AG10" s="42"/>
      <c r="AH10" s="42"/>
      <c r="AI10" s="42"/>
      <c r="AJ10" s="42"/>
      <c r="AK10" s="2"/>
      <c r="AL10" s="42">
        <f>データ!V6</f>
        <v>1965</v>
      </c>
      <c r="AM10" s="42"/>
      <c r="AN10" s="42"/>
      <c r="AO10" s="42"/>
      <c r="AP10" s="42"/>
      <c r="AQ10" s="42"/>
      <c r="AR10" s="42"/>
      <c r="AS10" s="42"/>
      <c r="AT10" s="35">
        <f>データ!W6</f>
        <v>1.1399999999999999</v>
      </c>
      <c r="AU10" s="35"/>
      <c r="AV10" s="35"/>
      <c r="AW10" s="35"/>
      <c r="AX10" s="35"/>
      <c r="AY10" s="35"/>
      <c r="AZ10" s="35"/>
      <c r="BA10" s="35"/>
      <c r="BB10" s="35">
        <f>データ!X6</f>
        <v>1723.68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laC2u4gu6H1Obg3HYVzy9d3FJzn9zdoEHVW+TIaia3Wl7akxZ1Ceej+QNIe3AIkCQgDEWRWwDDISYIriCLcQxg==" saltValue="oxxERqo6/y+7L5IL5IvH2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102105</v>
      </c>
      <c r="D6" s="19">
        <f t="shared" si="3"/>
        <v>46</v>
      </c>
      <c r="E6" s="19">
        <f t="shared" si="3"/>
        <v>17</v>
      </c>
      <c r="F6" s="19">
        <f t="shared" si="3"/>
        <v>5</v>
      </c>
      <c r="G6" s="19">
        <f t="shared" si="3"/>
        <v>0</v>
      </c>
      <c r="H6" s="19" t="str">
        <f t="shared" si="3"/>
        <v>群馬県　富岡市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68.88</v>
      </c>
      <c r="P6" s="20">
        <f t="shared" si="3"/>
        <v>4.21</v>
      </c>
      <c r="Q6" s="20">
        <f t="shared" si="3"/>
        <v>97.09</v>
      </c>
      <c r="R6" s="20">
        <f t="shared" si="3"/>
        <v>2255</v>
      </c>
      <c r="S6" s="20">
        <f t="shared" si="3"/>
        <v>47021</v>
      </c>
      <c r="T6" s="20">
        <f t="shared" si="3"/>
        <v>122.85</v>
      </c>
      <c r="U6" s="20">
        <f t="shared" si="3"/>
        <v>382.75</v>
      </c>
      <c r="V6" s="20">
        <f t="shared" si="3"/>
        <v>1965</v>
      </c>
      <c r="W6" s="20">
        <f t="shared" si="3"/>
        <v>1.1399999999999999</v>
      </c>
      <c r="X6" s="20">
        <f t="shared" si="3"/>
        <v>1723.68</v>
      </c>
      <c r="Y6" s="21" t="str">
        <f>IF(Y7="",NA(),Y7)</f>
        <v>-</v>
      </c>
      <c r="Z6" s="21" t="str">
        <f t="shared" ref="Z6:AH6" si="4">IF(Z7="",NA(),Z7)</f>
        <v>-</v>
      </c>
      <c r="AA6" s="21">
        <f t="shared" si="4"/>
        <v>122.67</v>
      </c>
      <c r="AB6" s="21">
        <f t="shared" si="4"/>
        <v>119.54</v>
      </c>
      <c r="AC6" s="21">
        <f t="shared" si="4"/>
        <v>116.74</v>
      </c>
      <c r="AD6" s="21" t="str">
        <f t="shared" si="4"/>
        <v>-</v>
      </c>
      <c r="AE6" s="21" t="str">
        <f t="shared" si="4"/>
        <v>-</v>
      </c>
      <c r="AF6" s="21">
        <f t="shared" si="4"/>
        <v>104.22</v>
      </c>
      <c r="AG6" s="21">
        <f t="shared" si="4"/>
        <v>106.37</v>
      </c>
      <c r="AH6" s="21">
        <f t="shared" si="4"/>
        <v>106.07</v>
      </c>
      <c r="AI6" s="20" t="str">
        <f>IF(AI7="","",IF(AI7="-","【-】","【"&amp;SUBSTITUTE(TEXT(AI7,"#,##0.00"),"-","△")&amp;"】"))</f>
        <v>【104.16】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23.66</v>
      </c>
      <c r="AR6" s="21">
        <f t="shared" si="5"/>
        <v>139.02000000000001</v>
      </c>
      <c r="AS6" s="21">
        <f t="shared" si="5"/>
        <v>132.04</v>
      </c>
      <c r="AT6" s="20" t="str">
        <f>IF(AT7="","",IF(AT7="-","【-】","【"&amp;SUBSTITUTE(TEXT(AT7,"#,##0.00"),"-","△")&amp;"】"))</f>
        <v>【128.23】</v>
      </c>
      <c r="AU6" s="21" t="str">
        <f>IF(AU7="",NA(),AU7)</f>
        <v>-</v>
      </c>
      <c r="AV6" s="21" t="str">
        <f t="shared" ref="AV6:BD6" si="6">IF(AV7="",NA(),AV7)</f>
        <v>-</v>
      </c>
      <c r="AW6" s="21">
        <f t="shared" si="6"/>
        <v>35.19</v>
      </c>
      <c r="AX6" s="21">
        <f t="shared" si="6"/>
        <v>67.78</v>
      </c>
      <c r="AY6" s="21">
        <f t="shared" si="6"/>
        <v>98.87</v>
      </c>
      <c r="AZ6" s="21" t="str">
        <f t="shared" si="6"/>
        <v>-</v>
      </c>
      <c r="BA6" s="21" t="str">
        <f t="shared" si="6"/>
        <v>-</v>
      </c>
      <c r="BB6" s="21">
        <f t="shared" si="6"/>
        <v>103.43</v>
      </c>
      <c r="BC6" s="21">
        <f t="shared" si="6"/>
        <v>29.13</v>
      </c>
      <c r="BD6" s="21">
        <f t="shared" si="6"/>
        <v>35.69</v>
      </c>
      <c r="BE6" s="20" t="str">
        <f>IF(BE7="","",IF(BE7="-","【-】","【"&amp;SUBSTITUTE(TEXT(BE7,"#,##0.00"),"-","△")&amp;"】"))</f>
        <v>【34.77】</v>
      </c>
      <c r="BF6" s="21" t="str">
        <f>IF(BF7="",NA(),BF7)</f>
        <v>-</v>
      </c>
      <c r="BG6" s="21" t="str">
        <f t="shared" ref="BG6:BO6" si="7">IF(BG7="",NA(),BG7)</f>
        <v>-</v>
      </c>
      <c r="BH6" s="21">
        <f t="shared" si="7"/>
        <v>3631.32</v>
      </c>
      <c r="BI6" s="20">
        <f t="shared" si="7"/>
        <v>0</v>
      </c>
      <c r="BJ6" s="21">
        <f t="shared" si="7"/>
        <v>469.71</v>
      </c>
      <c r="BK6" s="21" t="str">
        <f t="shared" si="7"/>
        <v>-</v>
      </c>
      <c r="BL6" s="21" t="str">
        <f t="shared" si="7"/>
        <v>-</v>
      </c>
      <c r="BM6" s="21">
        <f t="shared" si="7"/>
        <v>673.08</v>
      </c>
      <c r="BN6" s="21">
        <f t="shared" si="7"/>
        <v>867.83</v>
      </c>
      <c r="BO6" s="21">
        <f t="shared" si="7"/>
        <v>791.76</v>
      </c>
      <c r="BP6" s="20" t="str">
        <f>IF(BP7="","",IF(BP7="-","【-】","【"&amp;SUBSTITUTE(TEXT(BP7,"#,##0.00"),"-","△")&amp;"】"))</f>
        <v>【786.37】</v>
      </c>
      <c r="BQ6" s="21" t="str">
        <f>IF(BQ7="",NA(),BQ7)</f>
        <v>-</v>
      </c>
      <c r="BR6" s="21" t="str">
        <f t="shared" ref="BR6:BZ6" si="8">IF(BR7="",NA(),BR7)</f>
        <v>-</v>
      </c>
      <c r="BS6" s="21">
        <f t="shared" si="8"/>
        <v>71.69</v>
      </c>
      <c r="BT6" s="21">
        <f t="shared" si="8"/>
        <v>60.38</v>
      </c>
      <c r="BU6" s="21">
        <f t="shared" si="8"/>
        <v>57.07</v>
      </c>
      <c r="BV6" s="21" t="str">
        <f t="shared" si="8"/>
        <v>-</v>
      </c>
      <c r="BW6" s="21" t="str">
        <f t="shared" si="8"/>
        <v>-</v>
      </c>
      <c r="BX6" s="21">
        <f t="shared" si="8"/>
        <v>42.44</v>
      </c>
      <c r="BY6" s="21">
        <f t="shared" si="8"/>
        <v>57.08</v>
      </c>
      <c r="BZ6" s="21">
        <f t="shared" si="8"/>
        <v>56.26</v>
      </c>
      <c r="CA6" s="20" t="str">
        <f>IF(CA7="","",IF(CA7="-","【-】","【"&amp;SUBSTITUTE(TEXT(CA7,"#,##0.00"),"-","△")&amp;"】"))</f>
        <v>【60.65】</v>
      </c>
      <c r="CB6" s="21" t="str">
        <f>IF(CB7="",NA(),CB7)</f>
        <v>-</v>
      </c>
      <c r="CC6" s="21" t="str">
        <f t="shared" ref="CC6:CK6" si="9">IF(CC7="",NA(),CC7)</f>
        <v>-</v>
      </c>
      <c r="CD6" s="21">
        <f t="shared" si="9"/>
        <v>150</v>
      </c>
      <c r="CE6" s="21">
        <f t="shared" si="9"/>
        <v>177.46</v>
      </c>
      <c r="CF6" s="21">
        <f t="shared" si="9"/>
        <v>188.91</v>
      </c>
      <c r="CG6" s="21" t="str">
        <f t="shared" si="9"/>
        <v>-</v>
      </c>
      <c r="CH6" s="21" t="str">
        <f t="shared" si="9"/>
        <v>-</v>
      </c>
      <c r="CI6" s="21">
        <f t="shared" si="9"/>
        <v>284.54000000000002</v>
      </c>
      <c r="CJ6" s="21">
        <f t="shared" si="9"/>
        <v>274.99</v>
      </c>
      <c r="CK6" s="21">
        <f t="shared" si="9"/>
        <v>282.08999999999997</v>
      </c>
      <c r="CL6" s="20" t="str">
        <f>IF(CL7="","",IF(CL7="-","【-】","【"&amp;SUBSTITUTE(TEXT(CL7,"#,##0.00"),"-","△")&amp;"】"))</f>
        <v>【256.97】</v>
      </c>
      <c r="CM6" s="21" t="str">
        <f>IF(CM7="",NA(),CM7)</f>
        <v>-</v>
      </c>
      <c r="CN6" s="21" t="str">
        <f t="shared" ref="CN6:CV6" si="10">IF(CN7="",NA(),CN7)</f>
        <v>-</v>
      </c>
      <c r="CO6" s="21">
        <f t="shared" si="10"/>
        <v>44.92</v>
      </c>
      <c r="CP6" s="21">
        <f t="shared" si="10"/>
        <v>50.71</v>
      </c>
      <c r="CQ6" s="21">
        <f t="shared" si="10"/>
        <v>45.36</v>
      </c>
      <c r="CR6" s="21" t="str">
        <f t="shared" si="10"/>
        <v>-</v>
      </c>
      <c r="CS6" s="21" t="str">
        <f t="shared" si="10"/>
        <v>-</v>
      </c>
      <c r="CT6" s="21">
        <f t="shared" si="10"/>
        <v>42.33</v>
      </c>
      <c r="CU6" s="21">
        <f t="shared" si="10"/>
        <v>54.83</v>
      </c>
      <c r="CV6" s="21">
        <f t="shared" si="10"/>
        <v>66.53</v>
      </c>
      <c r="CW6" s="20" t="str">
        <f>IF(CW7="","",IF(CW7="-","【-】","【"&amp;SUBSTITUTE(TEXT(CW7,"#,##0.00"),"-","△")&amp;"】"))</f>
        <v>【61.14】</v>
      </c>
      <c r="CX6" s="21" t="str">
        <f>IF(CX7="",NA(),CX7)</f>
        <v>-</v>
      </c>
      <c r="CY6" s="21" t="str">
        <f t="shared" ref="CY6:DG6" si="11">IF(CY7="",NA(),CY7)</f>
        <v>-</v>
      </c>
      <c r="CZ6" s="21">
        <f t="shared" si="11"/>
        <v>75.73</v>
      </c>
      <c r="DA6" s="21">
        <f t="shared" si="11"/>
        <v>75.66</v>
      </c>
      <c r="DB6" s="21">
        <f t="shared" si="11"/>
        <v>76.23</v>
      </c>
      <c r="DC6" s="21" t="str">
        <f t="shared" si="11"/>
        <v>-</v>
      </c>
      <c r="DD6" s="21" t="str">
        <f t="shared" si="11"/>
        <v>-</v>
      </c>
      <c r="DE6" s="21">
        <f t="shared" si="11"/>
        <v>62.5</v>
      </c>
      <c r="DF6" s="21">
        <f t="shared" si="11"/>
        <v>84.7</v>
      </c>
      <c r="DG6" s="21">
        <f t="shared" si="11"/>
        <v>84.67</v>
      </c>
      <c r="DH6" s="20" t="str">
        <f>IF(DH7="","",IF(DH7="-","【-】","【"&amp;SUBSTITUTE(TEXT(DH7,"#,##0.00"),"-","△")&amp;"】"))</f>
        <v>【86.91】</v>
      </c>
      <c r="DI6" s="21" t="str">
        <f>IF(DI7="",NA(),DI7)</f>
        <v>-</v>
      </c>
      <c r="DJ6" s="21" t="str">
        <f t="shared" ref="DJ6:DR6" si="12">IF(DJ7="",NA(),DJ7)</f>
        <v>-</v>
      </c>
      <c r="DK6" s="21">
        <f t="shared" si="12"/>
        <v>4.1100000000000003</v>
      </c>
      <c r="DL6" s="21">
        <f t="shared" si="12"/>
        <v>8.1999999999999993</v>
      </c>
      <c r="DM6" s="21">
        <f t="shared" si="12"/>
        <v>12.13</v>
      </c>
      <c r="DN6" s="21" t="str">
        <f t="shared" si="12"/>
        <v>-</v>
      </c>
      <c r="DO6" s="21" t="str">
        <f t="shared" si="12"/>
        <v>-</v>
      </c>
      <c r="DP6" s="21">
        <f t="shared" si="12"/>
        <v>12.06</v>
      </c>
      <c r="DQ6" s="21">
        <f t="shared" si="12"/>
        <v>20.34</v>
      </c>
      <c r="DR6" s="21">
        <f t="shared" si="12"/>
        <v>21.85</v>
      </c>
      <c r="DS6" s="20" t="str">
        <f>IF(DS7="","",IF(DS7="-","【-】","【"&amp;SUBSTITUTE(TEXT(DS7,"#,##0.00"),"-","△")&amp;"】"))</f>
        <v>【24.95】</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0">
        <f t="shared" si="14"/>
        <v>0</v>
      </c>
      <c r="EM6" s="21">
        <f t="shared" si="14"/>
        <v>0.25</v>
      </c>
      <c r="EN6" s="21">
        <f t="shared" si="14"/>
        <v>0.05</v>
      </c>
      <c r="EO6" s="20" t="str">
        <f>IF(EO7="","",IF(EO7="-","【-】","【"&amp;SUBSTITUTE(TEXT(EO7,"#,##0.00"),"-","△")&amp;"】"))</f>
        <v>【0.03】</v>
      </c>
    </row>
    <row r="7" spans="1:148" s="22" customFormat="1" x14ac:dyDescent="0.15">
      <c r="A7" s="14"/>
      <c r="B7" s="23">
        <v>2021</v>
      </c>
      <c r="C7" s="23">
        <v>102105</v>
      </c>
      <c r="D7" s="23">
        <v>46</v>
      </c>
      <c r="E7" s="23">
        <v>17</v>
      </c>
      <c r="F7" s="23">
        <v>5</v>
      </c>
      <c r="G7" s="23">
        <v>0</v>
      </c>
      <c r="H7" s="23" t="s">
        <v>96</v>
      </c>
      <c r="I7" s="23" t="s">
        <v>97</v>
      </c>
      <c r="J7" s="23" t="s">
        <v>98</v>
      </c>
      <c r="K7" s="23" t="s">
        <v>99</v>
      </c>
      <c r="L7" s="23" t="s">
        <v>100</v>
      </c>
      <c r="M7" s="23" t="s">
        <v>101</v>
      </c>
      <c r="N7" s="24" t="s">
        <v>102</v>
      </c>
      <c r="O7" s="24">
        <v>68.88</v>
      </c>
      <c r="P7" s="24">
        <v>4.21</v>
      </c>
      <c r="Q7" s="24">
        <v>97.09</v>
      </c>
      <c r="R7" s="24">
        <v>2255</v>
      </c>
      <c r="S7" s="24">
        <v>47021</v>
      </c>
      <c r="T7" s="24">
        <v>122.85</v>
      </c>
      <c r="U7" s="24">
        <v>382.75</v>
      </c>
      <c r="V7" s="24">
        <v>1965</v>
      </c>
      <c r="W7" s="24">
        <v>1.1399999999999999</v>
      </c>
      <c r="X7" s="24">
        <v>1723.68</v>
      </c>
      <c r="Y7" s="24" t="s">
        <v>102</v>
      </c>
      <c r="Z7" s="24" t="s">
        <v>102</v>
      </c>
      <c r="AA7" s="24">
        <v>122.67</v>
      </c>
      <c r="AB7" s="24">
        <v>119.54</v>
      </c>
      <c r="AC7" s="24">
        <v>116.74</v>
      </c>
      <c r="AD7" s="24" t="s">
        <v>102</v>
      </c>
      <c r="AE7" s="24" t="s">
        <v>102</v>
      </c>
      <c r="AF7" s="24">
        <v>104.22</v>
      </c>
      <c r="AG7" s="24">
        <v>106.37</v>
      </c>
      <c r="AH7" s="24">
        <v>106.07</v>
      </c>
      <c r="AI7" s="24">
        <v>104.16</v>
      </c>
      <c r="AJ7" s="24" t="s">
        <v>102</v>
      </c>
      <c r="AK7" s="24" t="s">
        <v>102</v>
      </c>
      <c r="AL7" s="24">
        <v>0</v>
      </c>
      <c r="AM7" s="24">
        <v>0</v>
      </c>
      <c r="AN7" s="24">
        <v>0</v>
      </c>
      <c r="AO7" s="24" t="s">
        <v>102</v>
      </c>
      <c r="AP7" s="24" t="s">
        <v>102</v>
      </c>
      <c r="AQ7" s="24">
        <v>23.66</v>
      </c>
      <c r="AR7" s="24">
        <v>139.02000000000001</v>
      </c>
      <c r="AS7" s="24">
        <v>132.04</v>
      </c>
      <c r="AT7" s="24">
        <v>128.22999999999999</v>
      </c>
      <c r="AU7" s="24" t="s">
        <v>102</v>
      </c>
      <c r="AV7" s="24" t="s">
        <v>102</v>
      </c>
      <c r="AW7" s="24">
        <v>35.19</v>
      </c>
      <c r="AX7" s="24">
        <v>67.78</v>
      </c>
      <c r="AY7" s="24">
        <v>98.87</v>
      </c>
      <c r="AZ7" s="24" t="s">
        <v>102</v>
      </c>
      <c r="BA7" s="24" t="s">
        <v>102</v>
      </c>
      <c r="BB7" s="24">
        <v>103.43</v>
      </c>
      <c r="BC7" s="24">
        <v>29.13</v>
      </c>
      <c r="BD7" s="24">
        <v>35.69</v>
      </c>
      <c r="BE7" s="24">
        <v>34.770000000000003</v>
      </c>
      <c r="BF7" s="24" t="s">
        <v>102</v>
      </c>
      <c r="BG7" s="24" t="s">
        <v>102</v>
      </c>
      <c r="BH7" s="24">
        <v>3631.32</v>
      </c>
      <c r="BI7" s="24">
        <v>0</v>
      </c>
      <c r="BJ7" s="24">
        <v>469.71</v>
      </c>
      <c r="BK7" s="24" t="s">
        <v>102</v>
      </c>
      <c r="BL7" s="24" t="s">
        <v>102</v>
      </c>
      <c r="BM7" s="24">
        <v>673.08</v>
      </c>
      <c r="BN7" s="24">
        <v>867.83</v>
      </c>
      <c r="BO7" s="24">
        <v>791.76</v>
      </c>
      <c r="BP7" s="24">
        <v>786.37</v>
      </c>
      <c r="BQ7" s="24" t="s">
        <v>102</v>
      </c>
      <c r="BR7" s="24" t="s">
        <v>102</v>
      </c>
      <c r="BS7" s="24">
        <v>71.69</v>
      </c>
      <c r="BT7" s="24">
        <v>60.38</v>
      </c>
      <c r="BU7" s="24">
        <v>57.07</v>
      </c>
      <c r="BV7" s="24" t="s">
        <v>102</v>
      </c>
      <c r="BW7" s="24" t="s">
        <v>102</v>
      </c>
      <c r="BX7" s="24">
        <v>42.44</v>
      </c>
      <c r="BY7" s="24">
        <v>57.08</v>
      </c>
      <c r="BZ7" s="24">
        <v>56.26</v>
      </c>
      <c r="CA7" s="24">
        <v>60.65</v>
      </c>
      <c r="CB7" s="24" t="s">
        <v>102</v>
      </c>
      <c r="CC7" s="24" t="s">
        <v>102</v>
      </c>
      <c r="CD7" s="24">
        <v>150</v>
      </c>
      <c r="CE7" s="24">
        <v>177.46</v>
      </c>
      <c r="CF7" s="24">
        <v>188.91</v>
      </c>
      <c r="CG7" s="24" t="s">
        <v>102</v>
      </c>
      <c r="CH7" s="24" t="s">
        <v>102</v>
      </c>
      <c r="CI7" s="24">
        <v>284.54000000000002</v>
      </c>
      <c r="CJ7" s="24">
        <v>274.99</v>
      </c>
      <c r="CK7" s="24">
        <v>282.08999999999997</v>
      </c>
      <c r="CL7" s="24">
        <v>256.97000000000003</v>
      </c>
      <c r="CM7" s="24" t="s">
        <v>102</v>
      </c>
      <c r="CN7" s="24" t="s">
        <v>102</v>
      </c>
      <c r="CO7" s="24">
        <v>44.92</v>
      </c>
      <c r="CP7" s="24">
        <v>50.71</v>
      </c>
      <c r="CQ7" s="24">
        <v>45.36</v>
      </c>
      <c r="CR7" s="24" t="s">
        <v>102</v>
      </c>
      <c r="CS7" s="24" t="s">
        <v>102</v>
      </c>
      <c r="CT7" s="24">
        <v>42.33</v>
      </c>
      <c r="CU7" s="24">
        <v>54.83</v>
      </c>
      <c r="CV7" s="24">
        <v>66.53</v>
      </c>
      <c r="CW7" s="24">
        <v>61.14</v>
      </c>
      <c r="CX7" s="24" t="s">
        <v>102</v>
      </c>
      <c r="CY7" s="24" t="s">
        <v>102</v>
      </c>
      <c r="CZ7" s="24">
        <v>75.73</v>
      </c>
      <c r="DA7" s="24">
        <v>75.66</v>
      </c>
      <c r="DB7" s="24">
        <v>76.23</v>
      </c>
      <c r="DC7" s="24" t="s">
        <v>102</v>
      </c>
      <c r="DD7" s="24" t="s">
        <v>102</v>
      </c>
      <c r="DE7" s="24">
        <v>62.5</v>
      </c>
      <c r="DF7" s="24">
        <v>84.7</v>
      </c>
      <c r="DG7" s="24">
        <v>84.67</v>
      </c>
      <c r="DH7" s="24">
        <v>86.91</v>
      </c>
      <c r="DI7" s="24" t="s">
        <v>102</v>
      </c>
      <c r="DJ7" s="24" t="s">
        <v>102</v>
      </c>
      <c r="DK7" s="24">
        <v>4.1100000000000003</v>
      </c>
      <c r="DL7" s="24">
        <v>8.1999999999999993</v>
      </c>
      <c r="DM7" s="24">
        <v>12.13</v>
      </c>
      <c r="DN7" s="24" t="s">
        <v>102</v>
      </c>
      <c r="DO7" s="24" t="s">
        <v>102</v>
      </c>
      <c r="DP7" s="24">
        <v>12.06</v>
      </c>
      <c r="DQ7" s="24">
        <v>20.34</v>
      </c>
      <c r="DR7" s="24">
        <v>21.85</v>
      </c>
      <c r="DS7" s="24">
        <v>24.95</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dc:creator>
  <cp:keywords>
  </cp:keywords>
  <dc:description>
  </dc:description>
  <cp:lastPrinted>2023-02-17T07:56:23Z</cp:lastPrinted>
  <dcterms:created xsi:type="dcterms:W3CDTF">2023-01-12T23:43:34Z</dcterms:created>
  <dcterms:modified xsi:type="dcterms:W3CDTF">2023-02-17T07:56:25Z</dcterms:modified>
  <cp:category>
  </cp:category>
</cp:coreProperties>
</file>