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4 伊勢崎市●□▲\"/>
    </mc:Choice>
  </mc:AlternateContent>
  <xr:revisionPtr revIDLastSave="0" documentId="13_ncr:1_{4C41D06A-3B42-4603-A82C-DD7423E8520B}" xr6:coauthVersionLast="36" xr6:coauthVersionMax="36" xr10:uidLastSave="{00000000-0000-0000-0000-000000000000}"/>
  <workbookProtection workbookAlgorithmName="SHA-512" workbookHashValue="S7ZtAoLs0HyI81TmVKavTAVHk/wCVTEjuwfYKnlFDIcsIXmvIoPfFSDaBQ3PSYuaghBpQK/m9behz5YszMBhPA==" workbookSaltValue="ejYsDeeZKls987KA2wK21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P10" i="4"/>
  <c r="B10" i="4"/>
  <c r="AT8" i="4"/>
  <c r="AD8" i="4"/>
  <c r="W8" i="4"/>
  <c r="I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<sst xmlns="http://schemas.openxmlformats.org/spreadsheetml/2006/main" count="307" uniqueCount="116">
  <si>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</si>
  <si>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</si>
  <si>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</si>
  <si>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</si>
  <si>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</si>
  <si>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</si>
  <si>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</si>
  <si>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</si>
  <si>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</si>
  <si>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</si>
  <si>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</si>
  <si>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</si>
  <si>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</si>
  <si>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</si>
  <si>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</si>
  <si>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</si>
  <si>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</si>
  <si>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</si>
  <si>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</si>
  <si>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</si>
  <si>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</si>
  <si>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</si>
  <si>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</si>
  <si>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</si>
  <si>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</si>
  <si>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</si>
  <si>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</si>
  <si>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</si>
  <si>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</si>
  <si>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</si>
  <si>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</si>
  <si>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</si>
  <si>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</si>
  <si>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</si>
  <si>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</si>
  <si>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</si>
  <si>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</si>
  <si>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</si>
  <si>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</si>
  <si>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</si>
  <si>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</si>
  <si>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</si>
  <si>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</si>
  <si>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</si>
  <si>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</si>
  <si>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</si>
  <si>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</si>
  <si>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</si>
  <si>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</si>
  <si>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</si>
  <si>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</si>
  <si>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</si>
  <si>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</si>
  <si>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</si>
  <si>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</si>
  <si>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</si>
  <si>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</si>
  <si>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</si>
  <si>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</si>
  <si>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</si>
  <si>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</si>
  <si>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</si>
  <si>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</si>
  <si>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</si>
  <si>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</si>
  <si>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</si>
  <si>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</si>
  <si>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</si>
  <si>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</si>
  <si>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</si>
  <si>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</si>
  <si>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</si>
  <si>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</si>
  <si>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</si>
  <si>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</si>
  <si>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</si>
  <si>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</si>
  <si>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</si>
  <si>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</si>
  <si>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</si>
  <si>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</si>
  <si>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</si>
  <si>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</si>
  <si>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</si>
  <si>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</si>
  <si>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</si>
  <si>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</si>
  <si>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</si>
  <si>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</si>
  <si>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</si>
  <si>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</si>
  <si>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</si>
  <si>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</si>
  <si>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</si>
  <si>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</si>
  <si>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</si>
  <si>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</si>
  <si>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</si>
  <si>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</si>
  <si>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</si>
  <si>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</si>
  <si>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</si>
  <si>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</si>
  <si>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</si>
  <si>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</si>
  <si>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</si>
  <si>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</si>
  <si>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</si>
  <si>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</si>
  <si>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</si>
  <si>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</si>
  <si>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</si>
  <si>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</si>
  <si>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(1)各指標と現状の分析
　①平均値より高い状況であり、各資産の老朽化状態を考慮し、浄化槽設置への投資を進めている。
(2)課題に対する今後の取組等
　今後は資産台帳等を活用し、施設の更新について検討を予定。</t>
    <rPh sb="15" eb="18">
      <t>ヘイキンチ</t>
    </rPh>
    <rPh sb="20" eb="21">
      <t>タカ</t>
    </rPh>
    <rPh sb="22" eb="24">
      <t>ジョウキョウ</t>
    </rPh>
    <rPh sb="42" eb="45">
      <t>ジョウカソウ</t>
    </rPh>
    <rPh sb="45" eb="47">
      <t>セッチ</t>
    </rPh>
    <rPh sb="49" eb="51">
      <t>トウシ</t>
    </rPh>
    <rPh sb="52" eb="53">
      <t>スス</t>
    </rPh>
    <rPh sb="76" eb="78">
      <t>コンゴ</t>
    </rPh>
    <rPh sb="79" eb="81">
      <t>シサン</t>
    </rPh>
    <rPh sb="83" eb="84">
      <t>トウ</t>
    </rPh>
    <rPh sb="85" eb="87">
      <t>カツヨウ</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</si>
  <si>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④平均値より低い状況であり、近年は建設投資費用が減少している。
　⑤100％を下回る状況であり、使用料収入だけでは、汚水処理費を賄えていない。
　⑥平均値より低い状況であり、効率的な汚水処理が行われている。
　⑦利用者の多くは高齢者世帯であり、排水量が少なく、平均値より低い状況となっている。
　⑧市で希望者の各戸に浄化槽を設置する戸別処理となっているため、100％となっている。
(2)課題に対する今後の取組等
　類似団体と比較すると、汚水処理原価が低いことから効率的な汚水処理が行えている。その一方で、浄化槽設置基数が少なく、使用料収入が十分に確保できていないため、経費回収率は低い。今後も戸別訪問を積極的に行い、接続促進に努める。</t>
    <rPh sb="163" eb="165">
      <t>キンネン</t>
    </rPh>
    <rPh sb="166" eb="168">
      <t>ケンセツ</t>
    </rPh>
    <rPh sb="168" eb="170">
      <t>トウシ</t>
    </rPh>
    <rPh sb="170" eb="172">
      <t>ヒヨウ</t>
    </rPh>
    <rPh sb="173" eb="175">
      <t>ゲンショウ</t>
    </rPh>
    <rPh sb="191" eb="193">
      <t>ジョウキョウ</t>
    </rPh>
    <rPh sb="228" eb="229">
      <t>ヒク</t>
    </rPh>
    <rPh sb="230" eb="232">
      <t>ジョウキョウ</t>
    </rPh>
    <rPh sb="255" eb="258">
      <t>リヨウシャ</t>
    </rPh>
    <rPh sb="259" eb="260">
      <t>オオ</t>
    </rPh>
    <rPh sb="262" eb="265">
      <t>コウレイシャ</t>
    </rPh>
    <rPh sb="265" eb="267">
      <t>セタイ</t>
    </rPh>
    <rPh sb="271" eb="273">
      <t>ハイスイ</t>
    </rPh>
    <rPh sb="273" eb="274">
      <t>リョウ</t>
    </rPh>
    <rPh sb="275" eb="276">
      <t>スク</t>
    </rPh>
    <rPh sb="279" eb="282">
      <t>ヘイキンチ</t>
    </rPh>
    <rPh sb="284" eb="285">
      <t>ヒク</t>
    </rPh>
    <rPh sb="286" eb="288">
      <t>ジョウキョウ</t>
    </rPh>
    <phoneticPr fontId="4"/>
  </si>
  <si>
    <t>(1)各指標と現状の分析
　経常収支比率は100％を超えている状況であり、汚水処理原価の平均値との比較から効率的な汚水処理が行えているが、経費回収率5割を下回っており、維持管理費を使用料で賄えていない。
(2)課題に対する今後の取組等
　本事業は、公共下水道事業等の集合処理と異なり、市で希望者の各戸に浄化槽を設置する戸別処理となっているため、令和3年度末で130基の市設置浄化槽への接続率は100％となっている。
　今後も経費回収率の向上を図り、健全で持続可能な経営管理に努めていく。</t>
    <rPh sb="14" eb="16">
      <t>ケイジョウ</t>
    </rPh>
    <rPh sb="172" eb="17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</si>
</sst>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6-4DAD-B04C-4CB574E9E6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26-4DAD-B04C-4CB574E9E6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c:v>
                </c:pt>
                <c:pt idx="4">
                  <c:v>47.09</c:v>
                </c:pt>
              </c:numCache>
            </c:numRef>
          </c:val>
          <c:extLst>
            <c:ext xmlns:c16="http://schemas.microsoft.com/office/drawing/2014/chart" uri="{C3380CC4-5D6E-409C-BE32-E72D297353CC}">
              <c16:uniqueId val="{00000000-8598-43D8-9908-27363D5C56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56.45</c:v>
                </c:pt>
                <c:pt idx="4">
                  <c:v>58.26</c:v>
                </c:pt>
              </c:numCache>
            </c:numRef>
          </c:val>
          <c:smooth val="0"/>
          <c:extLst>
            <c:ext xmlns:c16="http://schemas.microsoft.com/office/drawing/2014/chart" uri="{C3380CC4-5D6E-409C-BE32-E72D297353CC}">
              <c16:uniqueId val="{00000001-8598-43D8-9908-27363D5C56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B2EB-4EAA-A551-50B9CD7FA5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54.99</c:v>
                </c:pt>
                <c:pt idx="4">
                  <c:v>66.430000000000007</c:v>
                </c:pt>
              </c:numCache>
            </c:numRef>
          </c:val>
          <c:smooth val="0"/>
          <c:extLst>
            <c:ext xmlns:c16="http://schemas.microsoft.com/office/drawing/2014/chart" uri="{C3380CC4-5D6E-409C-BE32-E72D297353CC}">
              <c16:uniqueId val="{00000001-B2EB-4EAA-A551-50B9CD7FA5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103.68</c:v>
                </c:pt>
                <c:pt idx="4">
                  <c:v>105.36</c:v>
                </c:pt>
              </c:numCache>
            </c:numRef>
          </c:val>
          <c:extLst>
            <c:ext xmlns:c16="http://schemas.microsoft.com/office/drawing/2014/chart" uri="{C3380CC4-5D6E-409C-BE32-E72D297353CC}">
              <c16:uniqueId val="{00000000-7AD8-48E0-BD8F-887E96D656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95.33</c:v>
                </c:pt>
                <c:pt idx="4">
                  <c:v>92.17</c:v>
                </c:pt>
              </c:numCache>
            </c:numRef>
          </c:val>
          <c:smooth val="0"/>
          <c:extLst>
            <c:ext xmlns:c16="http://schemas.microsoft.com/office/drawing/2014/chart" uri="{C3380CC4-5D6E-409C-BE32-E72D297353CC}">
              <c16:uniqueId val="{00000001-7AD8-48E0-BD8F-887E96D656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23.1</c:v>
                </c:pt>
                <c:pt idx="4">
                  <c:v>26.33</c:v>
                </c:pt>
              </c:numCache>
            </c:numRef>
          </c:val>
          <c:extLst>
            <c:ext xmlns:c16="http://schemas.microsoft.com/office/drawing/2014/chart" uri="{C3380CC4-5D6E-409C-BE32-E72D297353CC}">
              <c16:uniqueId val="{00000000-CB09-4107-BFEB-890FED18E2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15.4</c:v>
                </c:pt>
                <c:pt idx="4">
                  <c:v>16.28</c:v>
                </c:pt>
              </c:numCache>
            </c:numRef>
          </c:val>
          <c:smooth val="0"/>
          <c:extLst>
            <c:ext xmlns:c16="http://schemas.microsoft.com/office/drawing/2014/chart" uri="{C3380CC4-5D6E-409C-BE32-E72D297353CC}">
              <c16:uniqueId val="{00000001-CB09-4107-BFEB-890FED18E2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F-4190-BD21-1E9916D38D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5F-4190-BD21-1E9916D38D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B6-47B6-B420-78A8070464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162.82</c:v>
                </c:pt>
                <c:pt idx="4">
                  <c:v>193.62</c:v>
                </c:pt>
              </c:numCache>
            </c:numRef>
          </c:val>
          <c:smooth val="0"/>
          <c:extLst>
            <c:ext xmlns:c16="http://schemas.microsoft.com/office/drawing/2014/chart" uri="{C3380CC4-5D6E-409C-BE32-E72D297353CC}">
              <c16:uniqueId val="{00000001-B7B6-47B6-B420-78A8070464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77.88</c:v>
                </c:pt>
                <c:pt idx="4">
                  <c:v>70.02</c:v>
                </c:pt>
              </c:numCache>
            </c:numRef>
          </c:val>
          <c:extLst>
            <c:ext xmlns:c16="http://schemas.microsoft.com/office/drawing/2014/chart" uri="{C3380CC4-5D6E-409C-BE32-E72D297353CC}">
              <c16:uniqueId val="{00000000-742A-4CD1-B016-78ADE8DCC7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125.61</c:v>
                </c:pt>
                <c:pt idx="4">
                  <c:v>67.75</c:v>
                </c:pt>
              </c:numCache>
            </c:numRef>
          </c:val>
          <c:smooth val="0"/>
          <c:extLst>
            <c:ext xmlns:c16="http://schemas.microsoft.com/office/drawing/2014/chart" uri="{C3380CC4-5D6E-409C-BE32-E72D297353CC}">
              <c16:uniqueId val="{00000001-742A-4CD1-B016-78ADE8DCC7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1.29</c:v>
                </c:pt>
              </c:numCache>
            </c:numRef>
          </c:val>
          <c:extLst>
            <c:ext xmlns:c16="http://schemas.microsoft.com/office/drawing/2014/chart" uri="{C3380CC4-5D6E-409C-BE32-E72D297353CC}">
              <c16:uniqueId val="{00000000-A025-4705-B758-F1A51DE0D3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398.42</c:v>
                </c:pt>
                <c:pt idx="4">
                  <c:v>393.35</c:v>
                </c:pt>
              </c:numCache>
            </c:numRef>
          </c:val>
          <c:smooth val="0"/>
          <c:extLst>
            <c:ext xmlns:c16="http://schemas.microsoft.com/office/drawing/2014/chart" uri="{C3380CC4-5D6E-409C-BE32-E72D297353CC}">
              <c16:uniqueId val="{00000001-A025-4705-B758-F1A51DE0D3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56.95</c:v>
                </c:pt>
                <c:pt idx="4">
                  <c:v>48.72</c:v>
                </c:pt>
              </c:numCache>
            </c:numRef>
          </c:val>
          <c:extLst>
            <c:ext xmlns:c16="http://schemas.microsoft.com/office/drawing/2014/chart" uri="{C3380CC4-5D6E-409C-BE32-E72D297353CC}">
              <c16:uniqueId val="{00000000-2FCA-4B37-89E0-A1CA96634E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50.7</c:v>
                </c:pt>
                <c:pt idx="4">
                  <c:v>48.13</c:v>
                </c:pt>
              </c:numCache>
            </c:numRef>
          </c:val>
          <c:smooth val="0"/>
          <c:extLst>
            <c:ext xmlns:c16="http://schemas.microsoft.com/office/drawing/2014/chart" uri="{C3380CC4-5D6E-409C-BE32-E72D297353CC}">
              <c16:uniqueId val="{00000001-2FCA-4B37-89E0-A1CA96634E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174.26</c:v>
                </c:pt>
                <c:pt idx="4">
                  <c:v>203.65</c:v>
                </c:pt>
              </c:numCache>
            </c:numRef>
          </c:val>
          <c:extLst>
            <c:ext xmlns:c16="http://schemas.microsoft.com/office/drawing/2014/chart" uri="{C3380CC4-5D6E-409C-BE32-E72D297353CC}">
              <c16:uniqueId val="{00000000-5E79-4EFE-8A2E-1C8ACE4A8F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289.81</c:v>
                </c:pt>
                <c:pt idx="4">
                  <c:v>301.54000000000002</c:v>
                </c:pt>
              </c:numCache>
            </c:numRef>
          </c:val>
          <c:smooth val="0"/>
          <c:extLst>
            <c:ext xmlns:c16="http://schemas.microsoft.com/office/drawing/2014/chart" uri="{C3380CC4-5D6E-409C-BE32-E72D297353CC}">
              <c16:uniqueId val="{00000001-5E79-4EFE-8A2E-1C8ACE4A8F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伊勢崎市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212536</v>
      </c>
      <c r="AM8" s="37"/>
      <c r="AN8" s="37"/>
      <c r="AO8" s="37"/>
      <c r="AP8" s="37"/>
      <c r="AQ8" s="37"/>
      <c r="AR8" s="37"/>
      <c r="AS8" s="37"/>
      <c r="AT8" s="38">
        <f>データ!T6</f>
        <v>139.44</v>
      </c>
      <c r="AU8" s="38"/>
      <c r="AV8" s="38"/>
      <c r="AW8" s="38"/>
      <c r="AX8" s="38"/>
      <c r="AY8" s="38"/>
      <c r="AZ8" s="38"/>
      <c r="BA8" s="38"/>
      <c r="BB8" s="38">
        <f>データ!U6</f>
        <v>1524.21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71.77</v>
      </c>
      <c r="J10" s="38"/>
      <c r="K10" s="38"/>
      <c r="L10" s="38"/>
      <c r="M10" s="38"/>
      <c r="N10" s="38"/>
      <c r="O10" s="38"/>
      <c r="P10" s="38">
        <f>データ!P6</f>
        <v>0.14000000000000001</v>
      </c>
      <c r="Q10" s="38"/>
      <c r="R10" s="38"/>
      <c r="S10" s="38"/>
      <c r="T10" s="38"/>
      <c r="U10" s="38"/>
      <c r="V10" s="38"/>
      <c r="W10" s="38">
        <f>データ!Q6</f>
        <v>100</v>
      </c>
      <c r="X10" s="38"/>
      <c r="Y10" s="38"/>
      <c r="Z10" s="38"/>
      <c r="AA10" s="38"/>
      <c r="AB10" s="38"/>
      <c r="AC10" s="38"/>
      <c r="AD10" s="37">
        <f>データ!R6</f>
        <v>2101</v>
      </c>
      <c r="AE10" s="37"/>
      <c r="AF10" s="37"/>
      <c r="AG10" s="37"/>
      <c r="AH10" s="37"/>
      <c r="AI10" s="37"/>
      <c r="AJ10" s="37"/>
      <c r="AK10" s="2"/>
      <c r="AL10" s="37">
        <f>データ!V6</f>
        <v>299</v>
      </c>
      <c r="AM10" s="37"/>
      <c r="AN10" s="37"/>
      <c r="AO10" s="37"/>
      <c r="AP10" s="37"/>
      <c r="AQ10" s="37"/>
      <c r="AR10" s="37"/>
      <c r="AS10" s="37"/>
      <c r="AT10" s="38">
        <f>データ!W6</f>
        <v>2.21</v>
      </c>
      <c r="AU10" s="38"/>
      <c r="AV10" s="38"/>
      <c r="AW10" s="38"/>
      <c r="AX10" s="38"/>
      <c r="AY10" s="38"/>
      <c r="AZ10" s="38"/>
      <c r="BA10" s="38"/>
      <c r="BB10" s="38">
        <f>データ!X6</f>
        <v>135.29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gdMhzmSN8v2fuAFj14q7ygFNMbLnQ05nMFiMRH7mZn0FssdLAOOJk15bMOEuPmYVeYTchGxPUeJ3JisWeZujXQ==" saltValue="iR2xez+Ot7RIA/ZpxYqh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102041</v>
      </c>
      <c r="D6" s="19">
        <f t="shared" si="3"/>
        <v>46</v>
      </c>
      <c r="E6" s="19">
        <f t="shared" si="3"/>
        <v>18</v>
      </c>
      <c r="F6" s="19">
        <f t="shared" si="3"/>
        <v>0</v>
      </c>
      <c r="G6" s="19">
        <f t="shared" si="3"/>
        <v>0</v>
      </c>
      <c r="H6" s="19" t="str">
        <f t="shared" si="3"/>
        <v>群馬県　伊勢崎市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71.77</v>
      </c>
      <c r="P6" s="20">
        <f t="shared" si="3"/>
        <v>0.14000000000000001</v>
      </c>
      <c r="Q6" s="20">
        <f t="shared" si="3"/>
        <v>100</v>
      </c>
      <c r="R6" s="20">
        <f t="shared" si="3"/>
        <v>2101</v>
      </c>
      <c r="S6" s="20">
        <f t="shared" si="3"/>
        <v>212536</v>
      </c>
      <c r="T6" s="20">
        <f t="shared" si="3"/>
        <v>139.44</v>
      </c>
      <c r="U6" s="20">
        <f t="shared" si="3"/>
        <v>1524.21</v>
      </c>
      <c r="V6" s="20">
        <f t="shared" si="3"/>
        <v>299</v>
      </c>
      <c r="W6" s="20">
        <f t="shared" si="3"/>
        <v>2.21</v>
      </c>
      <c r="X6" s="20">
        <f t="shared" si="3"/>
        <v>135.29</v>
      </c>
      <c r="Y6" s="21" t="str">
        <f>IF(Y7="",NA(),Y7)</f>
        <v>-</v>
      </c>
      <c r="Z6" s="21" t="str">
        <f t="shared" ref="Z6:AH6" si="4">IF(Z7="",NA(),Z7)</f>
        <v>-</v>
      </c>
      <c r="AA6" s="21" t="str">
        <f t="shared" si="4"/>
        <v>-</v>
      </c>
      <c r="AB6" s="21">
        <f t="shared" si="4"/>
        <v>103.68</v>
      </c>
      <c r="AC6" s="21">
        <f t="shared" si="4"/>
        <v>105.36</v>
      </c>
      <c r="AD6" s="21" t="str">
        <f t="shared" si="4"/>
        <v>-</v>
      </c>
      <c r="AE6" s="21" t="str">
        <f t="shared" si="4"/>
        <v>-</v>
      </c>
      <c r="AF6" s="21" t="str">
        <f t="shared" si="4"/>
        <v>-</v>
      </c>
      <c r="AG6" s="21">
        <f t="shared" si="4"/>
        <v>95.33</v>
      </c>
      <c r="AH6" s="21">
        <f t="shared" si="4"/>
        <v>92.17</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162.82</v>
      </c>
      <c r="AS6" s="21">
        <f t="shared" si="5"/>
        <v>193.62</v>
      </c>
      <c r="AT6" s="20" t="str">
        <f>IF(AT7="","",IF(AT7="-","【-】","【"&amp;SUBSTITUTE(TEXT(AT7,"#,##0.00"),"-","△")&amp;"】"))</f>
        <v>【102.81】</v>
      </c>
      <c r="AU6" s="21" t="str">
        <f>IF(AU7="",NA(),AU7)</f>
        <v>-</v>
      </c>
      <c r="AV6" s="21" t="str">
        <f t="shared" ref="AV6:BD6" si="6">IF(AV7="",NA(),AV7)</f>
        <v>-</v>
      </c>
      <c r="AW6" s="21" t="str">
        <f t="shared" si="6"/>
        <v>-</v>
      </c>
      <c r="AX6" s="21">
        <f t="shared" si="6"/>
        <v>77.88</v>
      </c>
      <c r="AY6" s="21">
        <f t="shared" si="6"/>
        <v>70.02</v>
      </c>
      <c r="AZ6" s="21" t="str">
        <f t="shared" si="6"/>
        <v>-</v>
      </c>
      <c r="BA6" s="21" t="str">
        <f t="shared" si="6"/>
        <v>-</v>
      </c>
      <c r="BB6" s="21" t="str">
        <f t="shared" si="6"/>
        <v>-</v>
      </c>
      <c r="BC6" s="21">
        <f t="shared" si="6"/>
        <v>125.61</v>
      </c>
      <c r="BD6" s="21">
        <f t="shared" si="6"/>
        <v>67.75</v>
      </c>
      <c r="BE6" s="20" t="str">
        <f>IF(BE7="","",IF(BE7="-","【-】","【"&amp;SUBSTITUTE(TEXT(BE7,"#,##0.00"),"-","△")&amp;"】"))</f>
        <v>【112.20】</v>
      </c>
      <c r="BF6" s="21" t="str">
        <f>IF(BF7="",NA(),BF7)</f>
        <v>-</v>
      </c>
      <c r="BG6" s="21" t="str">
        <f t="shared" ref="BG6:BO6" si="7">IF(BG7="",NA(),BG7)</f>
        <v>-</v>
      </c>
      <c r="BH6" s="21" t="str">
        <f t="shared" si="7"/>
        <v>-</v>
      </c>
      <c r="BI6" s="20">
        <f t="shared" si="7"/>
        <v>0</v>
      </c>
      <c r="BJ6" s="21">
        <f t="shared" si="7"/>
        <v>1.29</v>
      </c>
      <c r="BK6" s="21" t="str">
        <f t="shared" si="7"/>
        <v>-</v>
      </c>
      <c r="BL6" s="21" t="str">
        <f t="shared" si="7"/>
        <v>-</v>
      </c>
      <c r="BM6" s="21" t="str">
        <f t="shared" si="7"/>
        <v>-</v>
      </c>
      <c r="BN6" s="21">
        <f t="shared" si="7"/>
        <v>398.42</v>
      </c>
      <c r="BO6" s="21">
        <f t="shared" si="7"/>
        <v>393.35</v>
      </c>
      <c r="BP6" s="20" t="str">
        <f>IF(BP7="","",IF(BP7="-","【-】","【"&amp;SUBSTITUTE(TEXT(BP7,"#,##0.00"),"-","△")&amp;"】"))</f>
        <v>【310.14】</v>
      </c>
      <c r="BQ6" s="21" t="str">
        <f>IF(BQ7="",NA(),BQ7)</f>
        <v>-</v>
      </c>
      <c r="BR6" s="21" t="str">
        <f t="shared" ref="BR6:BZ6" si="8">IF(BR7="",NA(),BR7)</f>
        <v>-</v>
      </c>
      <c r="BS6" s="21" t="str">
        <f t="shared" si="8"/>
        <v>-</v>
      </c>
      <c r="BT6" s="21">
        <f t="shared" si="8"/>
        <v>56.95</v>
      </c>
      <c r="BU6" s="21">
        <f t="shared" si="8"/>
        <v>48.72</v>
      </c>
      <c r="BV6" s="21" t="str">
        <f t="shared" si="8"/>
        <v>-</v>
      </c>
      <c r="BW6" s="21" t="str">
        <f t="shared" si="8"/>
        <v>-</v>
      </c>
      <c r="BX6" s="21" t="str">
        <f t="shared" si="8"/>
        <v>-</v>
      </c>
      <c r="BY6" s="21">
        <f t="shared" si="8"/>
        <v>50.7</v>
      </c>
      <c r="BZ6" s="21">
        <f t="shared" si="8"/>
        <v>48.13</v>
      </c>
      <c r="CA6" s="20" t="str">
        <f>IF(CA7="","",IF(CA7="-","【-】","【"&amp;SUBSTITUTE(TEXT(CA7,"#,##0.00"),"-","△")&amp;"】"))</f>
        <v>【57.71】</v>
      </c>
      <c r="CB6" s="21" t="str">
        <f>IF(CB7="",NA(),CB7)</f>
        <v>-</v>
      </c>
      <c r="CC6" s="21" t="str">
        <f t="shared" ref="CC6:CK6" si="9">IF(CC7="",NA(),CC7)</f>
        <v>-</v>
      </c>
      <c r="CD6" s="21" t="str">
        <f t="shared" si="9"/>
        <v>-</v>
      </c>
      <c r="CE6" s="21">
        <f t="shared" si="9"/>
        <v>174.26</v>
      </c>
      <c r="CF6" s="21">
        <f t="shared" si="9"/>
        <v>203.65</v>
      </c>
      <c r="CG6" s="21" t="str">
        <f t="shared" si="9"/>
        <v>-</v>
      </c>
      <c r="CH6" s="21" t="str">
        <f t="shared" si="9"/>
        <v>-</v>
      </c>
      <c r="CI6" s="21" t="str">
        <f t="shared" si="9"/>
        <v>-</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f t="shared" si="10"/>
        <v>50</v>
      </c>
      <c r="CQ6" s="21">
        <f t="shared" si="10"/>
        <v>47.09</v>
      </c>
      <c r="CR6" s="21" t="str">
        <f t="shared" si="10"/>
        <v>-</v>
      </c>
      <c r="CS6" s="21" t="str">
        <f t="shared" si="10"/>
        <v>-</v>
      </c>
      <c r="CT6" s="21" t="str">
        <f t="shared" si="10"/>
        <v>-</v>
      </c>
      <c r="CU6" s="21">
        <f t="shared" si="10"/>
        <v>56.45</v>
      </c>
      <c r="CV6" s="21">
        <f t="shared" si="10"/>
        <v>58.26</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54.99</v>
      </c>
      <c r="DG6" s="21">
        <f t="shared" si="11"/>
        <v>66.430000000000007</v>
      </c>
      <c r="DH6" s="20" t="str">
        <f>IF(DH7="","",IF(DH7="-","【-】","【"&amp;SUBSTITUTE(TEXT(DH7,"#,##0.00"),"-","△")&amp;"】"))</f>
        <v>【83.38】</v>
      </c>
      <c r="DI6" s="21" t="str">
        <f>IF(DI7="",NA(),DI7)</f>
        <v>-</v>
      </c>
      <c r="DJ6" s="21" t="str">
        <f t="shared" ref="DJ6:DR6" si="12">IF(DJ7="",NA(),DJ7)</f>
        <v>-</v>
      </c>
      <c r="DK6" s="21" t="str">
        <f t="shared" si="12"/>
        <v>-</v>
      </c>
      <c r="DL6" s="21">
        <f t="shared" si="12"/>
        <v>23.1</v>
      </c>
      <c r="DM6" s="21">
        <f t="shared" si="12"/>
        <v>26.33</v>
      </c>
      <c r="DN6" s="21" t="str">
        <f t="shared" si="12"/>
        <v>-</v>
      </c>
      <c r="DO6" s="21" t="str">
        <f t="shared" si="12"/>
        <v>-</v>
      </c>
      <c r="DP6" s="21" t="str">
        <f t="shared" si="12"/>
        <v>-</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102041</v>
      </c>
      <c r="D7" s="23">
        <v>46</v>
      </c>
      <c r="E7" s="23">
        <v>18</v>
      </c>
      <c r="F7" s="23">
        <v>0</v>
      </c>
      <c r="G7" s="23">
        <v>0</v>
      </c>
      <c r="H7" s="23" t="s">
        <v>96</v>
      </c>
      <c r="I7" s="23" t="s">
        <v>97</v>
      </c>
      <c r="J7" s="23" t="s">
        <v>98</v>
      </c>
      <c r="K7" s="23" t="s">
        <v>99</v>
      </c>
      <c r="L7" s="23" t="s">
        <v>100</v>
      </c>
      <c r="M7" s="23" t="s">
        <v>101</v>
      </c>
      <c r="N7" s="24" t="s">
        <v>102</v>
      </c>
      <c r="O7" s="24">
        <v>71.77</v>
      </c>
      <c r="P7" s="24">
        <v>0.14000000000000001</v>
      </c>
      <c r="Q7" s="24">
        <v>100</v>
      </c>
      <c r="R7" s="24">
        <v>2101</v>
      </c>
      <c r="S7" s="24">
        <v>212536</v>
      </c>
      <c r="T7" s="24">
        <v>139.44</v>
      </c>
      <c r="U7" s="24">
        <v>1524.21</v>
      </c>
      <c r="V7" s="24">
        <v>299</v>
      </c>
      <c r="W7" s="24">
        <v>2.21</v>
      </c>
      <c r="X7" s="24">
        <v>135.29</v>
      </c>
      <c r="Y7" s="24" t="s">
        <v>102</v>
      </c>
      <c r="Z7" s="24" t="s">
        <v>102</v>
      </c>
      <c r="AA7" s="24" t="s">
        <v>102</v>
      </c>
      <c r="AB7" s="24">
        <v>103.68</v>
      </c>
      <c r="AC7" s="24">
        <v>105.36</v>
      </c>
      <c r="AD7" s="24" t="s">
        <v>102</v>
      </c>
      <c r="AE7" s="24" t="s">
        <v>102</v>
      </c>
      <c r="AF7" s="24" t="s">
        <v>102</v>
      </c>
      <c r="AG7" s="24">
        <v>95.33</v>
      </c>
      <c r="AH7" s="24">
        <v>92.17</v>
      </c>
      <c r="AI7" s="24">
        <v>98.81</v>
      </c>
      <c r="AJ7" s="24" t="s">
        <v>102</v>
      </c>
      <c r="AK7" s="24" t="s">
        <v>102</v>
      </c>
      <c r="AL7" s="24" t="s">
        <v>102</v>
      </c>
      <c r="AM7" s="24">
        <v>0</v>
      </c>
      <c r="AN7" s="24">
        <v>0</v>
      </c>
      <c r="AO7" s="24" t="s">
        <v>102</v>
      </c>
      <c r="AP7" s="24" t="s">
        <v>102</v>
      </c>
      <c r="AQ7" s="24" t="s">
        <v>102</v>
      </c>
      <c r="AR7" s="24">
        <v>162.82</v>
      </c>
      <c r="AS7" s="24">
        <v>193.62</v>
      </c>
      <c r="AT7" s="24">
        <v>102.81</v>
      </c>
      <c r="AU7" s="24" t="s">
        <v>102</v>
      </c>
      <c r="AV7" s="24" t="s">
        <v>102</v>
      </c>
      <c r="AW7" s="24" t="s">
        <v>102</v>
      </c>
      <c r="AX7" s="24">
        <v>77.88</v>
      </c>
      <c r="AY7" s="24">
        <v>70.02</v>
      </c>
      <c r="AZ7" s="24" t="s">
        <v>102</v>
      </c>
      <c r="BA7" s="24" t="s">
        <v>102</v>
      </c>
      <c r="BB7" s="24" t="s">
        <v>102</v>
      </c>
      <c r="BC7" s="24">
        <v>125.61</v>
      </c>
      <c r="BD7" s="24">
        <v>67.75</v>
      </c>
      <c r="BE7" s="24">
        <v>112.2</v>
      </c>
      <c r="BF7" s="24" t="s">
        <v>102</v>
      </c>
      <c r="BG7" s="24" t="s">
        <v>102</v>
      </c>
      <c r="BH7" s="24" t="s">
        <v>102</v>
      </c>
      <c r="BI7" s="24">
        <v>0</v>
      </c>
      <c r="BJ7" s="24">
        <v>1.29</v>
      </c>
      <c r="BK7" s="24" t="s">
        <v>102</v>
      </c>
      <c r="BL7" s="24" t="s">
        <v>102</v>
      </c>
      <c r="BM7" s="24" t="s">
        <v>102</v>
      </c>
      <c r="BN7" s="24">
        <v>398.42</v>
      </c>
      <c r="BO7" s="24">
        <v>393.35</v>
      </c>
      <c r="BP7" s="24">
        <v>310.14</v>
      </c>
      <c r="BQ7" s="24" t="s">
        <v>102</v>
      </c>
      <c r="BR7" s="24" t="s">
        <v>102</v>
      </c>
      <c r="BS7" s="24" t="s">
        <v>102</v>
      </c>
      <c r="BT7" s="24">
        <v>56.95</v>
      </c>
      <c r="BU7" s="24">
        <v>48.72</v>
      </c>
      <c r="BV7" s="24" t="s">
        <v>102</v>
      </c>
      <c r="BW7" s="24" t="s">
        <v>102</v>
      </c>
      <c r="BX7" s="24" t="s">
        <v>102</v>
      </c>
      <c r="BY7" s="24">
        <v>50.7</v>
      </c>
      <c r="BZ7" s="24">
        <v>48.13</v>
      </c>
      <c r="CA7" s="24">
        <v>57.71</v>
      </c>
      <c r="CB7" s="24" t="s">
        <v>102</v>
      </c>
      <c r="CC7" s="24" t="s">
        <v>102</v>
      </c>
      <c r="CD7" s="24" t="s">
        <v>102</v>
      </c>
      <c r="CE7" s="24">
        <v>174.26</v>
      </c>
      <c r="CF7" s="24">
        <v>203.65</v>
      </c>
      <c r="CG7" s="24" t="s">
        <v>102</v>
      </c>
      <c r="CH7" s="24" t="s">
        <v>102</v>
      </c>
      <c r="CI7" s="24" t="s">
        <v>102</v>
      </c>
      <c r="CJ7" s="24">
        <v>289.81</v>
      </c>
      <c r="CK7" s="24">
        <v>301.54000000000002</v>
      </c>
      <c r="CL7" s="24">
        <v>286.17</v>
      </c>
      <c r="CM7" s="24" t="s">
        <v>102</v>
      </c>
      <c r="CN7" s="24" t="s">
        <v>102</v>
      </c>
      <c r="CO7" s="24" t="s">
        <v>102</v>
      </c>
      <c r="CP7" s="24">
        <v>50</v>
      </c>
      <c r="CQ7" s="24">
        <v>47.09</v>
      </c>
      <c r="CR7" s="24" t="s">
        <v>102</v>
      </c>
      <c r="CS7" s="24" t="s">
        <v>102</v>
      </c>
      <c r="CT7" s="24" t="s">
        <v>102</v>
      </c>
      <c r="CU7" s="24">
        <v>56.45</v>
      </c>
      <c r="CV7" s="24">
        <v>58.26</v>
      </c>
      <c r="CW7" s="24">
        <v>56.8</v>
      </c>
      <c r="CX7" s="24" t="s">
        <v>102</v>
      </c>
      <c r="CY7" s="24" t="s">
        <v>102</v>
      </c>
      <c r="CZ7" s="24" t="s">
        <v>102</v>
      </c>
      <c r="DA7" s="24">
        <v>100</v>
      </c>
      <c r="DB7" s="24">
        <v>100</v>
      </c>
      <c r="DC7" s="24" t="s">
        <v>102</v>
      </c>
      <c r="DD7" s="24" t="s">
        <v>102</v>
      </c>
      <c r="DE7" s="24" t="s">
        <v>102</v>
      </c>
      <c r="DF7" s="24">
        <v>54.99</v>
      </c>
      <c r="DG7" s="24">
        <v>66.430000000000007</v>
      </c>
      <c r="DH7" s="24">
        <v>83.38</v>
      </c>
      <c r="DI7" s="24" t="s">
        <v>102</v>
      </c>
      <c r="DJ7" s="24" t="s">
        <v>102</v>
      </c>
      <c r="DK7" s="24" t="s">
        <v>102</v>
      </c>
      <c r="DL7" s="24">
        <v>23.1</v>
      </c>
      <c r="DM7" s="24">
        <v>26.33</v>
      </c>
      <c r="DN7" s="24" t="s">
        <v>102</v>
      </c>
      <c r="DO7" s="24" t="s">
        <v>102</v>
      </c>
      <c r="DP7" s="24" t="s">
        <v>102</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2023-02-14T06:38:55Z</cp:lastPrinted>
  <dcterms:created xsi:type="dcterms:W3CDTF">2023-01-12T23:49:17Z</dcterms:created>
  <dcterms:modified xsi:type="dcterms:W3CDTF">2023-02-14T06:39:01Z</dcterms:modified>
  <cp:category/>
</cp:coreProperties>
</file>