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4（R3決算）\06 確認済みファイル（HP掲載用）\08 渋川市●□■▲\"/>
    </mc:Choice>
  </mc:AlternateContent>
  <xr:revisionPtr revIDLastSave="0" documentId="13_ncr:1_{DDC634D8-252D-41B0-A45D-8CCEBAC2B96B}" xr6:coauthVersionLast="36" xr6:coauthVersionMax="36" xr10:uidLastSave="{00000000-0000-0000-0000-000000000000}"/>
  <workbookProtection workbookAlgorithmName="SHA-512" workbookHashValue="13ZSpdBu1N2PNfmOAVDxujUGXQcPkl2JSQL+L2CfHIj6wjm2nu0pM9I+xHzMFrd+qBjfBllxZo9KwRMGXuEpkA==" workbookSaltValue="pU3bgdQtpIYTvJdlHVeO6Q==" workbookSpinCount="100000" lockStructure="1"/>
  <bookViews>
    <workbookView xWindow="0" yWindow="0" windowWidth="19200" windowHeight="686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B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<sst xmlns="http://schemas.openxmlformats.org/spreadsheetml/2006/main" count="307" uniqueCount="118">
  <si>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</si>
  <si>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</si>
  <si>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</si>
  <si>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</si>
  <si>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</si>
  <si>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</si>
  <si>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</si>
  <si>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</si>
  <si>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</si>
  <si>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</si>
  <si>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</si>
  <si>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</si>
  <si>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</si>
  <si>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</si>
  <si>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</si>
  <si>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</si>
  <si>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</si>
  <si>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</si>
  <si>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</si>
  <si>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</si>
  <si>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</si>
  <si>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</si>
  <si>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</si>
  <si>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</si>
  <si>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</si>
  <si>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</si>
  <si>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</si>
  <si>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</si>
  <si>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</si>
  <si>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</si>
  <si>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</si>
  <si>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</si>
  <si>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</si>
  <si>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</si>
  <si>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</si>
  <si>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</si>
  <si>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</si>
  <si>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</si>
  <si>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</si>
  <si>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</si>
  <si>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</si>
  <si>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</si>
  <si>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</si>
  <si>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</si>
  <si>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</si>
  <si>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</si>
  <si>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</si>
  <si>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</si>
  <si>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</si>
  <si>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</si>
  <si>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</si>
  <si>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</si>
  <si>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</si>
  <si>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</si>
  <si>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</si>
  <si>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</si>
  <si>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</si>
  <si>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</si>
  <si>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</si>
  <si>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</si>
  <si>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</si>
  <si>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</si>
  <si>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</si>
  <si>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</si>
  <si>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</si>
  <si>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</si>
  <si>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</si>
  <si>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</si>
  <si>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</si>
  <si>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</si>
  <si>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</si>
  <si>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</si>
  <si>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</si>
  <si>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</si>
  <si>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</si>
  <si>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</si>
  <si>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</si>
  <si>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</si>
  <si>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</si>
  <si>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</si>
  <si>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</si>
  <si>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</si>
  <si>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</si>
  <si>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</si>
  <si>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</si>
  <si>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</si>
  <si>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</si>
  <si>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</si>
  <si>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</si>
  <si>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</si>
  <si>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</si>
  <si>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</si>
  <si>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</si>
  <si>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</si>
  <si>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</si>
  <si>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</si>
  <si>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</si>
  <si>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</si>
  <si>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</si>
  <si>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</si>
  <si>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</si>
  <si>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</si>
  <si>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</si>
  <si>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</si>
  <si>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</si>
  <si>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</si>
  <si>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</si>
  <si>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</si>
  <si>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</si>
  <si>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</si>
  <si>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</si>
  <si>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</si>
  <si>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</si>
  <si>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</si>
  <si>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</si>
  <si>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類似団体平均値を上回っており、老朽化が進んでいることがわかる。特に、機器設備類の更新が増加しており、維持管理費が増大していることから、計画的な更新が必要となる。
②管渠老朽化率
　老朽化を示す指標はない。
③管渠改善率
　老朽化を示す指標はない。</t>
    <phoneticPr fontId="4"/>
  </si>
  <si>
    <t>　平成18年度に事業着手した合併浄化槽設置事業で、平成29年度に事業完了しており、維持管理のみ実施している。
　生活排水処理施設整備計画策定マニュアル（環境省）によれば、施設の使用実績は、浄化槽躯体は30年～、機器設備類は7～15年程度と記載がある。実際に機器設備類の更新が増加しており、維持管理費が増大している。
　下水道使用料では維持管理費が賄えていないことから、早晩、改定が必要な時期となっている。
人口減少が進む旧村地域（子持・小野上）で実施した事業であり、浄化槽躯体の更新時期までに、事業運営の検討が必要である。</t>
    <phoneticPr fontId="4"/>
  </si>
  <si>
    <t>①経常収支比率
　経常収支比率は100%を上回っているが、営業損失が発生していることから、一般会計繰入金に頼った経営となっている。
　利用者の増加により使用料収入は増加したが、維持管理費の増加により汚水処理費が増加したため、早急に使用料改定等の経営改善を行うことが必要である。
②累積欠損金比率
　欠損金は発生していない。
　使用料収入が増加しているが、汚水処理費も増加傾向にあるので、今後も注意が必要である。
③流動比率
　類似団体平均値や100%を大幅に上回っており、短期債務の支払能力に問題はない。
⑤経費回収率
　類似団体平均値を下回っている。
　利用者の増加により使用料収入は増加しているが、維持管理費も増加しており、一般会計繰入金に依存している。
⑥汚水処理原価
　利用者の増加により年間有収水量は増加しているものの、維持管理費の増加に伴い汚水処理費は増加しており、今後は平均値以上での推移が予想される。
⑦施設利用率
　類似団体平均値を下回っている。
　施設整備が完了していることから、利用者数は増加しているが有収水量は減少傾向にあり、利用促進の働きかけをしても更なる上昇は困難だと予想される。
⑧水洗化率
　類似団体平均値を上回った。
　施設整備が完了していることから、現在水洗便所設置済人口、現在処理区域内人口は減少しており、利用促進の働きかけをしても更なる上昇は困難だと予想される。</t>
    <rPh sb="1" eb="7">
      <t>ケイジョウシュウシヒリツ</t>
    </rPh>
    <rPh sb="115" eb="118">
      <t>シヨウリョウ</t>
    </rPh>
    <rPh sb="207" eb="209">
      <t>リュウドウ</t>
    </rPh>
    <rPh sb="209" eb="211">
      <t>ヒリツ</t>
    </rPh>
    <rPh sb="455" eb="457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</si>
</sst>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6-401E-A318-E5995E7E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6-401E-A318-E5995E7E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48.57</c:v>
                </c:pt>
                <c:pt idx="4">
                  <c:v>48.57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B-40B4-B835-B1B2E35C1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56.45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B-40B4-B835-B1B2E35C1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98.42</c:v>
                </c:pt>
                <c:pt idx="4">
                  <c:v>98.61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0-45C4-A6F9-32EAE35A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54.99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0-45C4-A6F9-32EAE35A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180.57</c:v>
                </c:pt>
                <c:pt idx="4">
                  <c:v>106.12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7-46E3-873C-05BF8101E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95.33</c:v>
                </c:pt>
                <c:pt idx="4">
                  <c:v>100.41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7-46E3-873C-05BF8101E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18.7</c:v>
                </c:pt>
                <c:pt idx="4">
                  <c:v>22.35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F-45E6-875D-DCBA03D29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15.4</c:v>
                </c:pt>
                <c:pt idx="4">
                  <c:v>21.02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F-45E6-875D-DCBA03D29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D11-A041-D66EFDA35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1-4D11-A041-D66EFDA35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8-495C-894E-95D3A7C1B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162.82</c:v>
                </c:pt>
                <c:pt idx="4">
                  <c:v>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8-495C-894E-95D3A7C1B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300.69</c:v>
                </c:pt>
                <c:pt idx="4">
                  <c:v>289.37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8-4D52-AF56-D32B669B4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125.61</c:v>
                </c:pt>
                <c:pt idx="4">
                  <c:v>122.71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8-4D52-AF56-D32B669B4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D-4070-A509-370A16972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398.42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D-4070-A509-370A16972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22.11</c:v>
                </c:pt>
                <c:pt idx="4">
                  <c:v>19.79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E-4137-880B-C13FD8905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50.7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EE-4137-880B-C13FD8905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345.23</c:v>
                </c:pt>
                <c:pt idx="4">
                  <c:v>384.18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1-4CDA-8302-2C1968D38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289.81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1-4CDA-8302-2C1968D38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群馬県　渋川市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2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特定地域生活排水処理</v>
      </c>
      <c r="Q8" s="71"/>
      <c r="R8" s="71"/>
      <c r="S8" s="71"/>
      <c r="T8" s="71"/>
      <c r="U8" s="71"/>
      <c r="V8" s="71"/>
      <c r="W8" s="71" t="str">
        <f>データ!L6</f>
        <v>K2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5">
        <f>データ!S6</f>
        <v>74856</v>
      </c>
      <c r="AM8" s="45"/>
      <c r="AN8" s="45"/>
      <c r="AO8" s="45"/>
      <c r="AP8" s="45"/>
      <c r="AQ8" s="45"/>
      <c r="AR8" s="45"/>
      <c r="AS8" s="45"/>
      <c r="AT8" s="46">
        <f>データ!T6</f>
        <v>240.27</v>
      </c>
      <c r="AU8" s="46"/>
      <c r="AV8" s="46"/>
      <c r="AW8" s="46"/>
      <c r="AX8" s="46"/>
      <c r="AY8" s="46"/>
      <c r="AZ8" s="46"/>
      <c r="BA8" s="46"/>
      <c r="BB8" s="46">
        <f>データ!U6</f>
        <v>311.55</v>
      </c>
      <c r="BC8" s="46"/>
      <c r="BD8" s="46"/>
      <c r="BE8" s="46"/>
      <c r="BF8" s="46"/>
      <c r="BG8" s="46"/>
      <c r="BH8" s="46"/>
      <c r="BI8" s="46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33.590000000000003</v>
      </c>
      <c r="J10" s="46"/>
      <c r="K10" s="46"/>
      <c r="L10" s="46"/>
      <c r="M10" s="46"/>
      <c r="N10" s="46"/>
      <c r="O10" s="46"/>
      <c r="P10" s="46">
        <f>データ!P6</f>
        <v>0.57999999999999996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1634</v>
      </c>
      <c r="AE10" s="45"/>
      <c r="AF10" s="45"/>
      <c r="AG10" s="45"/>
      <c r="AH10" s="45"/>
      <c r="AI10" s="45"/>
      <c r="AJ10" s="45"/>
      <c r="AK10" s="2"/>
      <c r="AL10" s="45">
        <f>データ!V6</f>
        <v>433</v>
      </c>
      <c r="AM10" s="45"/>
      <c r="AN10" s="45"/>
      <c r="AO10" s="45"/>
      <c r="AP10" s="45"/>
      <c r="AQ10" s="45"/>
      <c r="AR10" s="45"/>
      <c r="AS10" s="45"/>
      <c r="AT10" s="46">
        <f>データ!W6</f>
        <v>0.23</v>
      </c>
      <c r="AU10" s="46"/>
      <c r="AV10" s="46"/>
      <c r="AW10" s="46"/>
      <c r="AX10" s="46"/>
      <c r="AY10" s="46"/>
      <c r="AZ10" s="46"/>
      <c r="BA10" s="46"/>
      <c r="BB10" s="46">
        <f>データ!X6</f>
        <v>1882.61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117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【98.81】</v>
      </c>
      <c r="F85" s="12" t="str">
        <f>データ!AT6</f>
        <v>【102.81】</v>
      </c>
      <c r="G85" s="12" t="str">
        <f>データ!BE6</f>
        <v>【112.20】</v>
      </c>
      <c r="H85" s="12" t="str">
        <f>データ!BP6</f>
        <v>【310.14】</v>
      </c>
      <c r="I85" s="12" t="str">
        <f>データ!CA6</f>
        <v>【57.71】</v>
      </c>
      <c r="J85" s="12" t="str">
        <f>データ!CL6</f>
        <v>【286.17】</v>
      </c>
      <c r="K85" s="12" t="str">
        <f>データ!CW6</f>
        <v>【56.80】</v>
      </c>
      <c r="L85" s="12" t="str">
        <f>データ!DH6</f>
        <v>【83.38】</v>
      </c>
      <c r="M85" s="12" t="str">
        <f>データ!DS6</f>
        <v>【19.84】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2f+3iDDe1zX02d7rFBSlxq23YTcFrRsMfpnBaJbtvR8IBn6BWM4uMWb2YK5YfrT1T8wz2YKFd6L12wnYhtG7Ww==" saltValue="50Z/FjUxuAkASbXfcIoIp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2021</v>
      </c>
      <c r="C6" s="19">
        <f t="shared" ref="C6:X6" si="3">C7</f>
        <v>102083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群馬県　渋川市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33.590000000000003</v>
      </c>
      <c r="P6" s="20">
        <f t="shared" si="3"/>
        <v>0.57999999999999996</v>
      </c>
      <c r="Q6" s="20">
        <f t="shared" si="3"/>
        <v>100</v>
      </c>
      <c r="R6" s="20">
        <f t="shared" si="3"/>
        <v>1634</v>
      </c>
      <c r="S6" s="20">
        <f t="shared" si="3"/>
        <v>74856</v>
      </c>
      <c r="T6" s="20">
        <f t="shared" si="3"/>
        <v>240.27</v>
      </c>
      <c r="U6" s="20">
        <f t="shared" si="3"/>
        <v>311.55</v>
      </c>
      <c r="V6" s="20">
        <f t="shared" si="3"/>
        <v>433</v>
      </c>
      <c r="W6" s="20">
        <f t="shared" si="3"/>
        <v>0.23</v>
      </c>
      <c r="X6" s="20">
        <f t="shared" si="3"/>
        <v>1882.61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180.57</v>
      </c>
      <c r="AC6" s="21">
        <f t="shared" si="4"/>
        <v>106.12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95.33</v>
      </c>
      <c r="AH6" s="21">
        <f t="shared" si="4"/>
        <v>100.41</v>
      </c>
      <c r="AI6" s="20" t="str">
        <f>IF(AI7="","",IF(AI7="-","【-】","【"&amp;SUBSTITUTE(TEXT(AI7,"#,##0.00"),"-","△")&amp;"】"))</f>
        <v>【98.81】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162.82</v>
      </c>
      <c r="AS6" s="21">
        <f t="shared" si="5"/>
        <v>83.92</v>
      </c>
      <c r="AT6" s="20" t="str">
        <f>IF(AT7="","",IF(AT7="-","【-】","【"&amp;SUBSTITUTE(TEXT(AT7,"#,##0.00"),"-","△")&amp;"】"))</f>
        <v>【102.81】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300.69</v>
      </c>
      <c r="AY6" s="21">
        <f t="shared" si="6"/>
        <v>289.37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125.61</v>
      </c>
      <c r="BD6" s="21">
        <f t="shared" si="6"/>
        <v>122.71</v>
      </c>
      <c r="BE6" s="20" t="str">
        <f>IF(BE7="","",IF(BE7="-","【-】","【"&amp;SUBSTITUTE(TEXT(BE7,"#,##0.00"),"-","△")&amp;"】"))</f>
        <v>【112.20】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398.42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22.11</v>
      </c>
      <c r="BU6" s="21">
        <f t="shared" si="8"/>
        <v>19.79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50.7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345.23</v>
      </c>
      <c r="CF6" s="21">
        <f t="shared" si="9"/>
        <v>384.18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289.81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48.57</v>
      </c>
      <c r="CQ6" s="21">
        <f t="shared" si="10"/>
        <v>48.57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56.45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98.42</v>
      </c>
      <c r="DB6" s="21">
        <f t="shared" si="11"/>
        <v>98.61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54.99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18.7</v>
      </c>
      <c r="DM6" s="21">
        <f t="shared" si="12"/>
        <v>22.35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15.4</v>
      </c>
      <c r="DR6" s="21">
        <f t="shared" si="12"/>
        <v>21.02</v>
      </c>
      <c r="DS6" s="20" t="str">
        <f>IF(DS7="","",IF(DS7="-","【-】","【"&amp;SUBSTITUTE(TEXT(DS7,"#,##0.00"),"-","△")&amp;"】"))</f>
        <v>【19.84】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2">
      <c r="A7" s="14"/>
      <c r="B7" s="23">
        <v>2021</v>
      </c>
      <c r="C7" s="23">
        <v>102083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33.590000000000003</v>
      </c>
      <c r="P7" s="24">
        <v>0.57999999999999996</v>
      </c>
      <c r="Q7" s="24">
        <v>100</v>
      </c>
      <c r="R7" s="24">
        <v>1634</v>
      </c>
      <c r="S7" s="24">
        <v>74856</v>
      </c>
      <c r="T7" s="24">
        <v>240.27</v>
      </c>
      <c r="U7" s="24">
        <v>311.55</v>
      </c>
      <c r="V7" s="24">
        <v>433</v>
      </c>
      <c r="W7" s="24">
        <v>0.23</v>
      </c>
      <c r="X7" s="24">
        <v>1882.61</v>
      </c>
      <c r="Y7" s="24" t="s">
        <v>102</v>
      </c>
      <c r="Z7" s="24" t="s">
        <v>102</v>
      </c>
      <c r="AA7" s="24" t="s">
        <v>102</v>
      </c>
      <c r="AB7" s="24">
        <v>180.57</v>
      </c>
      <c r="AC7" s="24">
        <v>106.12</v>
      </c>
      <c r="AD7" s="24" t="s">
        <v>102</v>
      </c>
      <c r="AE7" s="24" t="s">
        <v>102</v>
      </c>
      <c r="AF7" s="24" t="s">
        <v>102</v>
      </c>
      <c r="AG7" s="24">
        <v>95.33</v>
      </c>
      <c r="AH7" s="24">
        <v>100.41</v>
      </c>
      <c r="AI7" s="24">
        <v>98.81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162.82</v>
      </c>
      <c r="AS7" s="24">
        <v>83.92</v>
      </c>
      <c r="AT7" s="24">
        <v>102.81</v>
      </c>
      <c r="AU7" s="24" t="s">
        <v>102</v>
      </c>
      <c r="AV7" s="24" t="s">
        <v>102</v>
      </c>
      <c r="AW7" s="24" t="s">
        <v>102</v>
      </c>
      <c r="AX7" s="24">
        <v>300.69</v>
      </c>
      <c r="AY7" s="24">
        <v>289.37</v>
      </c>
      <c r="AZ7" s="24" t="s">
        <v>102</v>
      </c>
      <c r="BA7" s="24" t="s">
        <v>102</v>
      </c>
      <c r="BB7" s="24" t="s">
        <v>102</v>
      </c>
      <c r="BC7" s="24">
        <v>125.61</v>
      </c>
      <c r="BD7" s="24">
        <v>122.71</v>
      </c>
      <c r="BE7" s="24">
        <v>112.2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398.42</v>
      </c>
      <c r="BO7" s="24">
        <v>294.08999999999997</v>
      </c>
      <c r="BP7" s="24">
        <v>310.14</v>
      </c>
      <c r="BQ7" s="24" t="s">
        <v>102</v>
      </c>
      <c r="BR7" s="24" t="s">
        <v>102</v>
      </c>
      <c r="BS7" s="24" t="s">
        <v>102</v>
      </c>
      <c r="BT7" s="24">
        <v>22.11</v>
      </c>
      <c r="BU7" s="24">
        <v>19.79</v>
      </c>
      <c r="BV7" s="24" t="s">
        <v>102</v>
      </c>
      <c r="BW7" s="24" t="s">
        <v>102</v>
      </c>
      <c r="BX7" s="24" t="s">
        <v>102</v>
      </c>
      <c r="BY7" s="24">
        <v>50.7</v>
      </c>
      <c r="BZ7" s="24">
        <v>60</v>
      </c>
      <c r="CA7" s="24">
        <v>57.71</v>
      </c>
      <c r="CB7" s="24" t="s">
        <v>102</v>
      </c>
      <c r="CC7" s="24" t="s">
        <v>102</v>
      </c>
      <c r="CD7" s="24" t="s">
        <v>102</v>
      </c>
      <c r="CE7" s="24">
        <v>345.23</v>
      </c>
      <c r="CF7" s="24">
        <v>384.18</v>
      </c>
      <c r="CG7" s="24" t="s">
        <v>102</v>
      </c>
      <c r="CH7" s="24" t="s">
        <v>102</v>
      </c>
      <c r="CI7" s="24" t="s">
        <v>102</v>
      </c>
      <c r="CJ7" s="24">
        <v>289.81</v>
      </c>
      <c r="CK7" s="24">
        <v>282.70999999999998</v>
      </c>
      <c r="CL7" s="24">
        <v>286.17</v>
      </c>
      <c r="CM7" s="24" t="s">
        <v>102</v>
      </c>
      <c r="CN7" s="24" t="s">
        <v>102</v>
      </c>
      <c r="CO7" s="24" t="s">
        <v>102</v>
      </c>
      <c r="CP7" s="24">
        <v>48.57</v>
      </c>
      <c r="CQ7" s="24">
        <v>48.57</v>
      </c>
      <c r="CR7" s="24" t="s">
        <v>102</v>
      </c>
      <c r="CS7" s="24" t="s">
        <v>102</v>
      </c>
      <c r="CT7" s="24" t="s">
        <v>102</v>
      </c>
      <c r="CU7" s="24">
        <v>56.45</v>
      </c>
      <c r="CV7" s="24">
        <v>56.52</v>
      </c>
      <c r="CW7" s="24">
        <v>56.8</v>
      </c>
      <c r="CX7" s="24" t="s">
        <v>102</v>
      </c>
      <c r="CY7" s="24" t="s">
        <v>102</v>
      </c>
      <c r="CZ7" s="24" t="s">
        <v>102</v>
      </c>
      <c r="DA7" s="24">
        <v>98.42</v>
      </c>
      <c r="DB7" s="24">
        <v>98.61</v>
      </c>
      <c r="DC7" s="24" t="s">
        <v>102</v>
      </c>
      <c r="DD7" s="24" t="s">
        <v>102</v>
      </c>
      <c r="DE7" s="24" t="s">
        <v>102</v>
      </c>
      <c r="DF7" s="24">
        <v>54.99</v>
      </c>
      <c r="DG7" s="24">
        <v>88.43</v>
      </c>
      <c r="DH7" s="24">
        <v>83.38</v>
      </c>
      <c r="DI7" s="24" t="s">
        <v>102</v>
      </c>
      <c r="DJ7" s="24" t="s">
        <v>102</v>
      </c>
      <c r="DK7" s="24" t="s">
        <v>102</v>
      </c>
      <c r="DL7" s="24">
        <v>18.7</v>
      </c>
      <c r="DM7" s="24">
        <v>22.35</v>
      </c>
      <c r="DN7" s="24" t="s">
        <v>102</v>
      </c>
      <c r="DO7" s="24" t="s">
        <v>102</v>
      </c>
      <c r="DP7" s="24" t="s">
        <v>102</v>
      </c>
      <c r="DQ7" s="24">
        <v>15.4</v>
      </c>
      <c r="DR7" s="24">
        <v>21.02</v>
      </c>
      <c r="DS7" s="24">
        <v>19.84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2">
      <c r="B13" t="s">
        <v>110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2023-02-21T02:39:03Z</cp:lastPrinted>
  <dcterms:created xsi:type="dcterms:W3CDTF">2022-12-01T01:40:53Z</dcterms:created>
  <dcterms:modified xsi:type="dcterms:W3CDTF">2023-02-21T02:39:08Z</dcterms:modified>
  <cp:category/>
</cp:coreProperties>
</file>