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10 富岡市\"/>
    </mc:Choice>
  </mc:AlternateContent>
  <xr:revisionPtr revIDLastSave="0" documentId="13_ncr:1_{02F24C42-C19D-4E4D-B3F3-866273DABFE3}" xr6:coauthVersionLast="36" xr6:coauthVersionMax="36" xr10:uidLastSave="{00000000-0000-0000-0000-000000000000}"/>
  <workbookProtection workbookAlgorithmName="SHA-512" workbookHashValue="LTztufOwdLKHEZ5xOQpcXxhNpncl1vJoZ9IYY4/eXRevMKQ5dBMi4uuPgNtS1w+x74BHioiBWBImwPVshZDDiw==" workbookSaltValue="bvYW2jBJE29HlU8qq4m7+A==" workbookSpinCount="100000" lockStructure="1"/>
  <bookViews>
    <workbookView xWindow="0" yWindow="0" windowWidth="28800" windowHeight="11445" xr2:uid="{00000000-000D-0000-FFFF-FFFF00000000}"/>
  </bookViews>
  <sheets>
    <sheet name="法適用_下水道事業" sheetId="4" r:id="rId1"/>
    <sheet name="データ" sheetId="5" state="hidden" r:id="rId2"/>
  </sheet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Q6" i="5"/>
  <c r="P6" i="5"/>
  <c r="O6" i="5"/>
  <c r="N6" i="5"/>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BB10" i="4"/>
  <c r="AT10" i="4"/>
  <c r="AL10" i="4"/>
  <c r="AD10" i="4"/>
  <c r="W10" i="4"/>
  <c r="P10" i="4"/>
  <c r="I10" i="4"/>
  <c r="B10" i="4"/>
  <c r="BB8" i="4"/>
  <c r="AL8" i="4"/>
  <c r="AD8" i="4"/>
  <c r="I8" i="4"/>
  <c r="B8" i="4"/>
  <c r="B6" i="4"/>
</calcChain>
</file>

<file path=xl/sharedStrings.xml><?xml version="1.0" encoding="utf-8"?>
<sst xmlns="http://schemas.openxmlformats.org/spreadsheetml/2006/main" count="289" uniqueCount="117">
  <si>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</si>
  <si>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</si>
  <si>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</si>
  <si>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</si>
  <si>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</si>
  <si>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</si>
  <si>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</si>
  <si>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</si>
  <si>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</si>
  <si>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</si>
  <si>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</si>
  <si>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</si>
  <si>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</si>
  <si>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</si>
  <si>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</si>
  <si>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</si>
  <si>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</si>
  <si>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</si>
  <si>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</si>
  <si>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</si>
  <si>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</si>
  <si>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</si>
  <si>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</si>
  <si>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</si>
  <si>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</si>
  <si>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</si>
  <si>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</si>
  <si>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</si>
  <si>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</si>
  <si>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</si>
  <si>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</si>
  <si>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</si>
  <si>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</si>
  <si>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</si>
  <si>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</si>
  <si>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</si>
  <si>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</si>
  <si>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</si>
  <si>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</si>
  <si>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</si>
  <si>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</si>
  <si>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</si>
  <si>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</si>
  <si>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</si>
  <si>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</si>
  <si>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</si>
  <si>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</si>
  <si>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</si>
  <si>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</si>
  <si>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</si>
  <si>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</si>
  <si>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</si>
  <si>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</si>
  <si>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</si>
  <si>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</si>
  <si>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</si>
  <si>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</si>
  <si>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</si>
  <si>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</si>
  <si>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</si>
  <si>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</si>
  <si>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</si>
  <si>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</si>
  <si>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</si>
  <si>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</si>
  <si>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</si>
  <si>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</si>
  <si>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</si>
  <si>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</si>
  <si>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</si>
  <si>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</si>
  <si>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</si>
  <si>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</si>
  <si>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</si>
  <si>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</si>
  <si>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</si>
  <si>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</si>
  <si>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</si>
  <si>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</si>
  <si>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</si>
  <si>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</si>
  <si>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</si>
  <si>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</si>
  <si>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</si>
  <si>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</si>
  <si>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</si>
  <si>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</si>
  <si>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</si>
  <si>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</si>
  <si>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</si>
  <si>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</si>
  <si>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</si>
  <si>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</si>
  <si>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</si>
  <si>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</si>
  <si>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</si>
  <si>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</si>
  <si>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</si>
  <si>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</si>
  <si>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</si>
  <si>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</si>
  <si>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</si>
  <si>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</si>
  <si>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</si>
  <si>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</si>
  <si>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</si>
  <si>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</si>
  <si>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</si>
  <si>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</si>
  <si>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</si>
  <si>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</si>
  <si>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</si>
  <si>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</si>
  <si>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</si>
  <si>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(1)令和元年度より地方公営企業法の全部を適用しています。
(2)人口減少や節水型社会の浸透により、使用料収入は伸び悩み、施設の維持管理費用は増加が見込まれ、経営状況は厳しさを増しています。サービスの安定的な継続のために、今まで以上の経営改善（使用料収入の確保、汚水処理費用の削減）が必要です。
(3)公営企業会計への移行を受け、経営状況の明確化、効率的・機動的な資産管理など経営の自由度の向上及び住民ニーズへの迅速な対応やサービスの向上を図ります。
(4)令和２年で市町村設置型浄化槽の新規設置の受付を終了し、令和３年度で設置工事は完了したため、今後は維持管理費の削減に努めます。</t>
    <rPh sb="3" eb="5">
      <t>レイワ</t>
    </rPh>
    <rPh sb="5" eb="7">
      <t>ガンネン</t>
    </rPh>
    <rPh sb="7" eb="8">
      <t>ド</t>
    </rPh>
    <rPh sb="10" eb="17">
      <t>チホウコウエイキギョウホウ</t>
    </rPh>
    <rPh sb="18" eb="20">
      <t>ゼンブ</t>
    </rPh>
    <rPh sb="21" eb="23">
      <t>テキヨウ</t>
    </rPh>
    <rPh sb="122" eb="125">
      <t>シヨウリョウ</t>
    </rPh>
    <rPh sb="125" eb="127">
      <t>シュウニュウ</t>
    </rPh>
    <rPh sb="128" eb="130">
      <t>カクホ</t>
    </rPh>
    <rPh sb="131" eb="133">
      <t>オスイ</t>
    </rPh>
    <rPh sb="133" eb="135">
      <t>ショリ</t>
    </rPh>
    <rPh sb="135" eb="137">
      <t>ヒヨウ</t>
    </rPh>
    <rPh sb="138" eb="140">
      <t>サクゲン</t>
    </rPh>
    <rPh sb="229" eb="231">
      <t>レイワ</t>
    </rPh>
    <rPh sb="232" eb="233">
      <t>ネン</t>
    </rPh>
    <rPh sb="234" eb="243">
      <t>シチョウソンセッチガタジョウカソウ</t>
    </rPh>
    <rPh sb="249" eb="251">
      <t>ウケツケ</t>
    </rPh>
    <rPh sb="252" eb="254">
      <t>シュウリョウ</t>
    </rPh>
    <rPh sb="256" eb="258">
      <t>レイワ</t>
    </rPh>
    <rPh sb="259" eb="261">
      <t>ネンド</t>
    </rPh>
    <rPh sb="262" eb="266">
      <t>セッチコウジ</t>
    </rPh>
    <rPh sb="267" eb="269">
      <t>カンリョウ</t>
    </rPh>
    <rPh sb="274" eb="276">
      <t>コンゴ</t>
    </rPh>
    <phoneticPr fontId="4"/>
  </si>
  <si>
    <t>　事業開始後15年が経ち、初期に設置した浄化槽は不具合が発生する可能性が高くなっています。排水ポンプ、ブロアは劣化の予兆が測れないため、対策周期（目標耐用年数）を決めることが必要です。また、保守点検、清掃を定期的に実施し、故障を未然に防ぐよう努めます。</t>
    <rPh sb="87" eb="89">
      <t>ヒツヨウ</t>
    </rPh>
    <rPh sb="121" eb="122">
      <t>ツト</t>
    </rPh>
    <phoneticPr fontId="4"/>
  </si>
  <si>
    <t>①「収益的収支比率」は、100％を超えていますが、一般会計繰入金を受けているため、より一層の経費削減、使用料収入の確保により更なる経営改善が必要です。
③「流動比率」は、100％を上回っており、短期的な債務に対する支払能力は良好であるといえます。
④R2の数値に計上誤りがあり、本来は「191.75％」となります。個人設置事業への移行により、建設改良事業費及び企業債残高は減少しています。
⑤「経費回収率」は、全国平均は上回っており改善傾向にあるものの、100％を下回っているため、汚水処理費用の削減が必要です。
⑥「汚水処理原価」は、全国平均を下回っており、効率的な汚水処理ができているといえます。引き続き維持管理費を削減し、経営改善を進めていきます。
⑦「施設利用率」は、平均値を上回っており、今後も施設利用率の向上を図っていきます。
⑧市設置型から個人設置型への移行に向け、令和２年で新規設置の受付を終了し、令和３年度で設置工事は完了いたしました。今後の水洗化率向上は、合併浄化槽設置に対する補助金交付事業により展開していきます。
　以上のことから、健全経営を続けるため、維持管理費削減に向けた取り組みが必要であり、委託業務の見直しや浄化槽の譲渡を進めていきます。</t>
    <rPh sb="25" eb="27">
      <t>イッパン</t>
    </rPh>
    <rPh sb="90" eb="92">
      <t>ウワマワ</t>
    </rPh>
    <rPh sb="97" eb="100">
      <t>タンキテキ</t>
    </rPh>
    <rPh sb="101" eb="103">
      <t>サイム</t>
    </rPh>
    <rPh sb="104" eb="105">
      <t>タイ</t>
    </rPh>
    <rPh sb="107" eb="109">
      <t>シハライ</t>
    </rPh>
    <rPh sb="109" eb="111">
      <t>ノウリョク</t>
    </rPh>
    <rPh sb="112" eb="114">
      <t>リョウコウ</t>
    </rPh>
    <rPh sb="128" eb="130">
      <t>スウチ</t>
    </rPh>
    <rPh sb="131" eb="133">
      <t>ケイジョウ</t>
    </rPh>
    <rPh sb="133" eb="134">
      <t>アヤマ</t>
    </rPh>
    <rPh sb="139" eb="141">
      <t>ホンライ</t>
    </rPh>
    <rPh sb="178" eb="179">
      <t>オヨ</t>
    </rPh>
    <rPh sb="180" eb="182">
      <t>キギョウ</t>
    </rPh>
    <rPh sb="182" eb="183">
      <t>サイ</t>
    </rPh>
    <rPh sb="183" eb="185">
      <t>ザンダカ</t>
    </rPh>
    <rPh sb="232" eb="234">
      <t>シタマワ</t>
    </rPh>
    <rPh sb="241" eb="243">
      <t>オスイ</t>
    </rPh>
    <rPh sb="243" eb="247">
      <t>ショリヒヨウ</t>
    </rPh>
    <rPh sb="248" eb="250">
      <t>サクゲン</t>
    </rPh>
    <rPh sb="251" eb="253">
      <t>ヒツヨウ</t>
    </rPh>
    <rPh sb="280" eb="283">
      <t>コウリツテキ</t>
    </rPh>
    <rPh sb="284" eb="288">
      <t>オスイショリ</t>
    </rPh>
    <rPh sb="310" eb="312">
      <t>サクゲン</t>
    </rPh>
    <rPh sb="384" eb="386">
      <t>イコウ</t>
    </rPh>
    <rPh sb="387" eb="388">
      <t>ム</t>
    </rPh>
    <rPh sb="490" eb="492">
      <t>イジ</t>
    </rPh>
    <rPh sb="492" eb="494">
      <t>カンリ</t>
    </rPh>
    <rPh sb="494" eb="495">
      <t>ヒ</t>
    </rPh>
    <rPh sb="495" eb="497">
      <t>サクゲン</t>
    </rPh>
    <rPh sb="498" eb="499">
      <t>ム</t>
    </rPh>
    <rPh sb="512" eb="514">
      <t>イタク</t>
    </rPh>
    <rPh sb="514" eb="516">
      <t>ギョウム</t>
    </rPh>
    <rPh sb="517" eb="519">
      <t>ミナオ</t>
    </rPh>
    <rPh sb="521" eb="524">
      <t>ジョウカソウ</t>
    </rPh>
    <rPh sb="525" eb="527">
      <t>ジョウト</t>
    </rPh>
    <rPh sb="528" eb="52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</si>
</sst>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E5-4761-9C08-EB6B04BFC73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E5-4761-9C08-EB6B04BFC73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62.82</c:v>
                </c:pt>
                <c:pt idx="3">
                  <c:v>62.25</c:v>
                </c:pt>
                <c:pt idx="4">
                  <c:v>61.45</c:v>
                </c:pt>
              </c:numCache>
            </c:numRef>
          </c:val>
          <c:extLst>
            <c:ext xmlns:c16="http://schemas.microsoft.com/office/drawing/2014/chart" uri="{C3380CC4-5D6E-409C-BE32-E72D297353CC}">
              <c16:uniqueId val="{00000000-0F81-422B-923F-79611A90AA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55.96</c:v>
                </c:pt>
                <c:pt idx="3">
                  <c:v>56.45</c:v>
                </c:pt>
                <c:pt idx="4">
                  <c:v>58.26</c:v>
                </c:pt>
              </c:numCache>
            </c:numRef>
          </c:val>
          <c:smooth val="0"/>
          <c:extLst>
            <c:ext xmlns:c16="http://schemas.microsoft.com/office/drawing/2014/chart" uri="{C3380CC4-5D6E-409C-BE32-E72D297353CC}">
              <c16:uniqueId val="{00000001-0F81-422B-923F-79611A90AA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C2CF-45A1-882B-3F8011391C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60.12</c:v>
                </c:pt>
                <c:pt idx="3">
                  <c:v>54.99</c:v>
                </c:pt>
                <c:pt idx="4">
                  <c:v>66.430000000000007</c:v>
                </c:pt>
              </c:numCache>
            </c:numRef>
          </c:val>
          <c:smooth val="0"/>
          <c:extLst>
            <c:ext xmlns:c16="http://schemas.microsoft.com/office/drawing/2014/chart" uri="{C3380CC4-5D6E-409C-BE32-E72D297353CC}">
              <c16:uniqueId val="{00000001-C2CF-45A1-882B-3F8011391C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109.73</c:v>
                </c:pt>
                <c:pt idx="3">
                  <c:v>109.75</c:v>
                </c:pt>
                <c:pt idx="4">
                  <c:v>106.17</c:v>
                </c:pt>
              </c:numCache>
            </c:numRef>
          </c:val>
          <c:extLst>
            <c:ext xmlns:c16="http://schemas.microsoft.com/office/drawing/2014/chart" uri="{C3380CC4-5D6E-409C-BE32-E72D297353CC}">
              <c16:uniqueId val="{00000000-17D5-49F4-A0C2-4DA4D5B784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93.76</c:v>
                </c:pt>
                <c:pt idx="3">
                  <c:v>95.33</c:v>
                </c:pt>
                <c:pt idx="4">
                  <c:v>92.17</c:v>
                </c:pt>
              </c:numCache>
            </c:numRef>
          </c:val>
          <c:smooth val="0"/>
          <c:extLst>
            <c:ext xmlns:c16="http://schemas.microsoft.com/office/drawing/2014/chart" uri="{C3380CC4-5D6E-409C-BE32-E72D297353CC}">
              <c16:uniqueId val="{00000001-17D5-49F4-A0C2-4DA4D5B784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3.55</c:v>
                </c:pt>
                <c:pt idx="3">
                  <c:v>6.35</c:v>
                </c:pt>
                <c:pt idx="4">
                  <c:v>9.93</c:v>
                </c:pt>
              </c:numCache>
            </c:numRef>
          </c:val>
          <c:extLst>
            <c:ext xmlns:c16="http://schemas.microsoft.com/office/drawing/2014/chart" uri="{C3380CC4-5D6E-409C-BE32-E72D297353CC}">
              <c16:uniqueId val="{00000000-3A16-432B-A7CD-CA79680E31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16.63</c:v>
                </c:pt>
                <c:pt idx="3">
                  <c:v>15.4</c:v>
                </c:pt>
                <c:pt idx="4">
                  <c:v>16.28</c:v>
                </c:pt>
              </c:numCache>
            </c:numRef>
          </c:val>
          <c:smooth val="0"/>
          <c:extLst>
            <c:ext xmlns:c16="http://schemas.microsoft.com/office/drawing/2014/chart" uri="{C3380CC4-5D6E-409C-BE32-E72D297353CC}">
              <c16:uniqueId val="{00000001-3A16-432B-A7CD-CA79680E31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87-4483-935E-05E0CD0018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87-4483-935E-05E0CD0018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71-4D2B-9357-A87428587BC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173.09</c:v>
                </c:pt>
                <c:pt idx="3">
                  <c:v>162.82</c:v>
                </c:pt>
                <c:pt idx="4">
                  <c:v>193.62</c:v>
                </c:pt>
              </c:numCache>
            </c:numRef>
          </c:val>
          <c:smooth val="0"/>
          <c:extLst>
            <c:ext xmlns:c16="http://schemas.microsoft.com/office/drawing/2014/chart" uri="{C3380CC4-5D6E-409C-BE32-E72D297353CC}">
              <c16:uniqueId val="{00000001-FA71-4D2B-9357-A87428587BC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107.94</c:v>
                </c:pt>
                <c:pt idx="3">
                  <c:v>109.33</c:v>
                </c:pt>
                <c:pt idx="4">
                  <c:v>156.16</c:v>
                </c:pt>
              </c:numCache>
            </c:numRef>
          </c:val>
          <c:extLst>
            <c:ext xmlns:c16="http://schemas.microsoft.com/office/drawing/2014/chart" uri="{C3380CC4-5D6E-409C-BE32-E72D297353CC}">
              <c16:uniqueId val="{00000000-E83D-47D4-8E36-0580A2378E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117.39</c:v>
                </c:pt>
                <c:pt idx="3">
                  <c:v>125.61</c:v>
                </c:pt>
                <c:pt idx="4">
                  <c:v>67.75</c:v>
                </c:pt>
              </c:numCache>
            </c:numRef>
          </c:val>
          <c:smooth val="0"/>
          <c:extLst>
            <c:ext xmlns:c16="http://schemas.microsoft.com/office/drawing/2014/chart" uri="{C3380CC4-5D6E-409C-BE32-E72D297353CC}">
              <c16:uniqueId val="{00000001-E83D-47D4-8E36-0580A2378E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134.84</c:v>
                </c:pt>
                <c:pt idx="3" formatCode="#,##0.00;&quot;△&quot;#,##0.00">
                  <c:v>0</c:v>
                </c:pt>
                <c:pt idx="4">
                  <c:v>25.64</c:v>
                </c:pt>
              </c:numCache>
            </c:numRef>
          </c:val>
          <c:extLst>
            <c:ext xmlns:c16="http://schemas.microsoft.com/office/drawing/2014/chart" uri="{C3380CC4-5D6E-409C-BE32-E72D297353CC}">
              <c16:uniqueId val="{00000000-4880-4606-A009-3278CCF60D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421.25</c:v>
                </c:pt>
                <c:pt idx="3">
                  <c:v>398.42</c:v>
                </c:pt>
                <c:pt idx="4">
                  <c:v>393.35</c:v>
                </c:pt>
              </c:numCache>
            </c:numRef>
          </c:val>
          <c:smooth val="0"/>
          <c:extLst>
            <c:ext xmlns:c16="http://schemas.microsoft.com/office/drawing/2014/chart" uri="{C3380CC4-5D6E-409C-BE32-E72D297353CC}">
              <c16:uniqueId val="{00000001-4880-4606-A009-3278CCF60D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79.39</c:v>
                </c:pt>
                <c:pt idx="3">
                  <c:v>72.02</c:v>
                </c:pt>
                <c:pt idx="4">
                  <c:v>86.24</c:v>
                </c:pt>
              </c:numCache>
            </c:numRef>
          </c:val>
          <c:extLst>
            <c:ext xmlns:c16="http://schemas.microsoft.com/office/drawing/2014/chart" uri="{C3380CC4-5D6E-409C-BE32-E72D297353CC}">
              <c16:uniqueId val="{00000000-F121-4C18-89C5-AE04647401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53.23</c:v>
                </c:pt>
                <c:pt idx="3">
                  <c:v>50.7</c:v>
                </c:pt>
                <c:pt idx="4">
                  <c:v>48.13</c:v>
                </c:pt>
              </c:numCache>
            </c:numRef>
          </c:val>
          <c:smooth val="0"/>
          <c:extLst>
            <c:ext xmlns:c16="http://schemas.microsoft.com/office/drawing/2014/chart" uri="{C3380CC4-5D6E-409C-BE32-E72D297353CC}">
              <c16:uniqueId val="{00000001-F121-4C18-89C5-AE04647401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228.1</c:v>
                </c:pt>
                <c:pt idx="3">
                  <c:v>243.51</c:v>
                </c:pt>
                <c:pt idx="4">
                  <c:v>203.5</c:v>
                </c:pt>
              </c:numCache>
            </c:numRef>
          </c:val>
          <c:extLst>
            <c:ext xmlns:c16="http://schemas.microsoft.com/office/drawing/2014/chart" uri="{C3380CC4-5D6E-409C-BE32-E72D297353CC}">
              <c16:uniqueId val="{00000000-4FFE-41BB-8190-096F1F7494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283.3</c:v>
                </c:pt>
                <c:pt idx="3">
                  <c:v>289.81</c:v>
                </c:pt>
                <c:pt idx="4">
                  <c:v>301.54000000000002</c:v>
                </c:pt>
              </c:numCache>
            </c:numRef>
          </c:val>
          <c:smooth val="0"/>
          <c:extLst>
            <c:ext xmlns:c16="http://schemas.microsoft.com/office/drawing/2014/chart" uri="{C3380CC4-5D6E-409C-BE32-E72D297353CC}">
              <c16:uniqueId val="{00000001-4FFE-41BB-8190-096F1F7494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0" zoomScaleNormal="11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富岡市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45">
        <f>データ!S6</f>
        <v>47021</v>
      </c>
      <c r="AM8" s="45"/>
      <c r="AN8" s="45"/>
      <c r="AO8" s="45"/>
      <c r="AP8" s="45"/>
      <c r="AQ8" s="45"/>
      <c r="AR8" s="45"/>
      <c r="AS8" s="45"/>
      <c r="AT8" s="46">
        <f>データ!T6</f>
        <v>122.85</v>
      </c>
      <c r="AU8" s="46"/>
      <c r="AV8" s="46"/>
      <c r="AW8" s="46"/>
      <c r="AX8" s="46"/>
      <c r="AY8" s="46"/>
      <c r="AZ8" s="46"/>
      <c r="BA8" s="46"/>
      <c r="BB8" s="46">
        <f>データ!U6</f>
        <v>382.75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86.68</v>
      </c>
      <c r="J10" s="46"/>
      <c r="K10" s="46"/>
      <c r="L10" s="46"/>
      <c r="M10" s="46"/>
      <c r="N10" s="46"/>
      <c r="O10" s="46"/>
      <c r="P10" s="46">
        <f>データ!P6</f>
        <v>11.78</v>
      </c>
      <c r="Q10" s="46"/>
      <c r="R10" s="46"/>
      <c r="S10" s="46"/>
      <c r="T10" s="46"/>
      <c r="U10" s="46"/>
      <c r="V10" s="46"/>
      <c r="W10" s="46">
        <f>データ!Q6</f>
        <v>100</v>
      </c>
      <c r="X10" s="46"/>
      <c r="Y10" s="46"/>
      <c r="Z10" s="46"/>
      <c r="AA10" s="46"/>
      <c r="AB10" s="46"/>
      <c r="AC10" s="46"/>
      <c r="AD10" s="45">
        <f>データ!R6</f>
        <v>4180</v>
      </c>
      <c r="AE10" s="45"/>
      <c r="AF10" s="45"/>
      <c r="AG10" s="45"/>
      <c r="AH10" s="45"/>
      <c r="AI10" s="45"/>
      <c r="AJ10" s="45"/>
      <c r="AK10" s="2"/>
      <c r="AL10" s="45">
        <f>データ!V6</f>
        <v>5504</v>
      </c>
      <c r="AM10" s="45"/>
      <c r="AN10" s="45"/>
      <c r="AO10" s="45"/>
      <c r="AP10" s="45"/>
      <c r="AQ10" s="45"/>
      <c r="AR10" s="45"/>
      <c r="AS10" s="45"/>
      <c r="AT10" s="46">
        <f>データ!W6</f>
        <v>117.61</v>
      </c>
      <c r="AU10" s="46"/>
      <c r="AV10" s="46"/>
      <c r="AW10" s="46"/>
      <c r="AX10" s="46"/>
      <c r="AY10" s="46"/>
      <c r="AZ10" s="46"/>
      <c r="BA10" s="46"/>
      <c r="BB10" s="46">
        <f>データ!X6</f>
        <v>46.8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Z9irm6i0hKF5bGcdMnHDuprIF6GMK9gpEzNWwVnfs6BLu2NIQotFV4mw8DCQR3rWZrKjLXarB2dlvccP+Mn4uQ==" saltValue="ji2yx0S9LpTuccXF2KoB4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102105</v>
      </c>
      <c r="D6" s="19">
        <f t="shared" si="3"/>
        <v>46</v>
      </c>
      <c r="E6" s="19">
        <f t="shared" si="3"/>
        <v>18</v>
      </c>
      <c r="F6" s="19">
        <f t="shared" si="3"/>
        <v>0</v>
      </c>
      <c r="G6" s="19">
        <f t="shared" si="3"/>
        <v>0</v>
      </c>
      <c r="H6" s="19" t="str">
        <f t="shared" si="3"/>
        <v>群馬県　富岡市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86.68</v>
      </c>
      <c r="P6" s="20">
        <f t="shared" si="3"/>
        <v>11.78</v>
      </c>
      <c r="Q6" s="20">
        <f t="shared" si="3"/>
        <v>100</v>
      </c>
      <c r="R6" s="20">
        <f t="shared" si="3"/>
        <v>4180</v>
      </c>
      <c r="S6" s="20">
        <f t="shared" si="3"/>
        <v>47021</v>
      </c>
      <c r="T6" s="20">
        <f t="shared" si="3"/>
        <v>122.85</v>
      </c>
      <c r="U6" s="20">
        <f t="shared" si="3"/>
        <v>382.75</v>
      </c>
      <c r="V6" s="20">
        <f t="shared" si="3"/>
        <v>5504</v>
      </c>
      <c r="W6" s="20">
        <f t="shared" si="3"/>
        <v>117.61</v>
      </c>
      <c r="X6" s="20">
        <f t="shared" si="3"/>
        <v>46.8</v>
      </c>
      <c r="Y6" s="21" t="str">
        <f>IF(Y7="",NA(),Y7)</f>
        <v>-</v>
      </c>
      <c r="Z6" s="21" t="str">
        <f t="shared" ref="Z6:AH6" si="4">IF(Z7="",NA(),Z7)</f>
        <v>-</v>
      </c>
      <c r="AA6" s="21">
        <f t="shared" si="4"/>
        <v>109.73</v>
      </c>
      <c r="AB6" s="21">
        <f t="shared" si="4"/>
        <v>109.75</v>
      </c>
      <c r="AC6" s="21">
        <f t="shared" si="4"/>
        <v>106.17</v>
      </c>
      <c r="AD6" s="21" t="str">
        <f t="shared" si="4"/>
        <v>-</v>
      </c>
      <c r="AE6" s="21" t="str">
        <f t="shared" si="4"/>
        <v>-</v>
      </c>
      <c r="AF6" s="21">
        <f t="shared" si="4"/>
        <v>93.76</v>
      </c>
      <c r="AG6" s="21">
        <f t="shared" si="4"/>
        <v>95.33</v>
      </c>
      <c r="AH6" s="21">
        <f t="shared" si="4"/>
        <v>92.17</v>
      </c>
      <c r="AI6" s="20" t="str">
        <f>IF(AI7="","",IF(AI7="-","【-】","【"&amp;SUBSTITUTE(TEXT(AI7,"#,##0.00"),"-","△")&amp;"】"))</f>
        <v>【98.81】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173.09</v>
      </c>
      <c r="AR6" s="21">
        <f t="shared" si="5"/>
        <v>162.82</v>
      </c>
      <c r="AS6" s="21">
        <f t="shared" si="5"/>
        <v>193.62</v>
      </c>
      <c r="AT6" s="20" t="str">
        <f>IF(AT7="","",IF(AT7="-","【-】","【"&amp;SUBSTITUTE(TEXT(AT7,"#,##0.00"),"-","△")&amp;"】"))</f>
        <v>【102.81】</v>
      </c>
      <c r="AU6" s="21" t="str">
        <f>IF(AU7="",NA(),AU7)</f>
        <v>-</v>
      </c>
      <c r="AV6" s="21" t="str">
        <f t="shared" ref="AV6:BD6" si="6">IF(AV7="",NA(),AV7)</f>
        <v>-</v>
      </c>
      <c r="AW6" s="21">
        <f t="shared" si="6"/>
        <v>107.94</v>
      </c>
      <c r="AX6" s="21">
        <f t="shared" si="6"/>
        <v>109.33</v>
      </c>
      <c r="AY6" s="21">
        <f t="shared" si="6"/>
        <v>156.16</v>
      </c>
      <c r="AZ6" s="21" t="str">
        <f t="shared" si="6"/>
        <v>-</v>
      </c>
      <c r="BA6" s="21" t="str">
        <f t="shared" si="6"/>
        <v>-</v>
      </c>
      <c r="BB6" s="21">
        <f t="shared" si="6"/>
        <v>117.39</v>
      </c>
      <c r="BC6" s="21">
        <f t="shared" si="6"/>
        <v>125.61</v>
      </c>
      <c r="BD6" s="21">
        <f t="shared" si="6"/>
        <v>67.75</v>
      </c>
      <c r="BE6" s="20" t="str">
        <f>IF(BE7="","",IF(BE7="-","【-】","【"&amp;SUBSTITUTE(TEXT(BE7,"#,##0.00"),"-","△")&amp;"】"))</f>
        <v>【112.20】</v>
      </c>
      <c r="BF6" s="21" t="str">
        <f>IF(BF7="",NA(),BF7)</f>
        <v>-</v>
      </c>
      <c r="BG6" s="21" t="str">
        <f t="shared" ref="BG6:BO6" si="7">IF(BG7="",NA(),BG7)</f>
        <v>-</v>
      </c>
      <c r="BH6" s="21">
        <f t="shared" si="7"/>
        <v>134.84</v>
      </c>
      <c r="BI6" s="20">
        <f t="shared" si="7"/>
        <v>0</v>
      </c>
      <c r="BJ6" s="21">
        <f t="shared" si="7"/>
        <v>25.64</v>
      </c>
      <c r="BK6" s="21" t="str">
        <f t="shared" si="7"/>
        <v>-</v>
      </c>
      <c r="BL6" s="21" t="str">
        <f t="shared" si="7"/>
        <v>-</v>
      </c>
      <c r="BM6" s="21">
        <f t="shared" si="7"/>
        <v>421.25</v>
      </c>
      <c r="BN6" s="21">
        <f t="shared" si="7"/>
        <v>398.42</v>
      </c>
      <c r="BO6" s="21">
        <f t="shared" si="7"/>
        <v>393.35</v>
      </c>
      <c r="BP6" s="20" t="str">
        <f>IF(BP7="","",IF(BP7="-","【-】","【"&amp;SUBSTITUTE(TEXT(BP7,"#,##0.00"),"-","△")&amp;"】"))</f>
        <v>【310.14】</v>
      </c>
      <c r="BQ6" s="21" t="str">
        <f>IF(BQ7="",NA(),BQ7)</f>
        <v>-</v>
      </c>
      <c r="BR6" s="21" t="str">
        <f t="shared" ref="BR6:BZ6" si="8">IF(BR7="",NA(),BR7)</f>
        <v>-</v>
      </c>
      <c r="BS6" s="21">
        <f t="shared" si="8"/>
        <v>79.39</v>
      </c>
      <c r="BT6" s="21">
        <f t="shared" si="8"/>
        <v>72.02</v>
      </c>
      <c r="BU6" s="21">
        <f t="shared" si="8"/>
        <v>86.24</v>
      </c>
      <c r="BV6" s="21" t="str">
        <f t="shared" si="8"/>
        <v>-</v>
      </c>
      <c r="BW6" s="21" t="str">
        <f t="shared" si="8"/>
        <v>-</v>
      </c>
      <c r="BX6" s="21">
        <f t="shared" si="8"/>
        <v>53.23</v>
      </c>
      <c r="BY6" s="21">
        <f t="shared" si="8"/>
        <v>50.7</v>
      </c>
      <c r="BZ6" s="21">
        <f t="shared" si="8"/>
        <v>48.13</v>
      </c>
      <c r="CA6" s="20" t="str">
        <f>IF(CA7="","",IF(CA7="-","【-】","【"&amp;SUBSTITUTE(TEXT(CA7,"#,##0.00"),"-","△")&amp;"】"))</f>
        <v>【57.71】</v>
      </c>
      <c r="CB6" s="21" t="str">
        <f>IF(CB7="",NA(),CB7)</f>
        <v>-</v>
      </c>
      <c r="CC6" s="21" t="str">
        <f t="shared" ref="CC6:CK6" si="9">IF(CC7="",NA(),CC7)</f>
        <v>-</v>
      </c>
      <c r="CD6" s="21">
        <f t="shared" si="9"/>
        <v>228.1</v>
      </c>
      <c r="CE6" s="21">
        <f t="shared" si="9"/>
        <v>243.51</v>
      </c>
      <c r="CF6" s="21">
        <f t="shared" si="9"/>
        <v>203.5</v>
      </c>
      <c r="CG6" s="21" t="str">
        <f t="shared" si="9"/>
        <v>-</v>
      </c>
      <c r="CH6" s="21" t="str">
        <f t="shared" si="9"/>
        <v>-</v>
      </c>
      <c r="CI6" s="21">
        <f t="shared" si="9"/>
        <v>283.3</v>
      </c>
      <c r="CJ6" s="21">
        <f t="shared" si="9"/>
        <v>289.81</v>
      </c>
      <c r="CK6" s="21">
        <f t="shared" si="9"/>
        <v>301.54000000000002</v>
      </c>
      <c r="CL6" s="20" t="str">
        <f>IF(CL7="","",IF(CL7="-","【-】","【"&amp;SUBSTITUTE(TEXT(CL7,"#,##0.00"),"-","△")&amp;"】"))</f>
        <v>【286.17】</v>
      </c>
      <c r="CM6" s="21" t="str">
        <f>IF(CM7="",NA(),CM7)</f>
        <v>-</v>
      </c>
      <c r="CN6" s="21" t="str">
        <f t="shared" ref="CN6:CV6" si="10">IF(CN7="",NA(),CN7)</f>
        <v>-</v>
      </c>
      <c r="CO6" s="21">
        <f t="shared" si="10"/>
        <v>62.82</v>
      </c>
      <c r="CP6" s="21">
        <f t="shared" si="10"/>
        <v>62.25</v>
      </c>
      <c r="CQ6" s="21">
        <f t="shared" si="10"/>
        <v>61.45</v>
      </c>
      <c r="CR6" s="21" t="str">
        <f t="shared" si="10"/>
        <v>-</v>
      </c>
      <c r="CS6" s="21" t="str">
        <f t="shared" si="10"/>
        <v>-</v>
      </c>
      <c r="CT6" s="21">
        <f t="shared" si="10"/>
        <v>55.96</v>
      </c>
      <c r="CU6" s="21">
        <f t="shared" si="10"/>
        <v>56.45</v>
      </c>
      <c r="CV6" s="21">
        <f t="shared" si="10"/>
        <v>58.26</v>
      </c>
      <c r="CW6" s="20" t="str">
        <f>IF(CW7="","",IF(CW7="-","【-】","【"&amp;SUBSTITUTE(TEXT(CW7,"#,##0.00"),"-","△")&amp;"】"))</f>
        <v>【56.80】</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60.12</v>
      </c>
      <c r="DF6" s="21">
        <f t="shared" si="11"/>
        <v>54.99</v>
      </c>
      <c r="DG6" s="21">
        <f t="shared" si="11"/>
        <v>66.430000000000007</v>
      </c>
      <c r="DH6" s="20" t="str">
        <f>IF(DH7="","",IF(DH7="-","【-】","【"&amp;SUBSTITUTE(TEXT(DH7,"#,##0.00"),"-","△")&amp;"】"))</f>
        <v>【83.38】</v>
      </c>
      <c r="DI6" s="21" t="str">
        <f>IF(DI7="",NA(),DI7)</f>
        <v>-</v>
      </c>
      <c r="DJ6" s="21" t="str">
        <f t="shared" ref="DJ6:DR6" si="12">IF(DJ7="",NA(),DJ7)</f>
        <v>-</v>
      </c>
      <c r="DK6" s="21">
        <f t="shared" si="12"/>
        <v>3.55</v>
      </c>
      <c r="DL6" s="21">
        <f t="shared" si="12"/>
        <v>6.35</v>
      </c>
      <c r="DM6" s="21">
        <f t="shared" si="12"/>
        <v>9.93</v>
      </c>
      <c r="DN6" s="21" t="str">
        <f t="shared" si="12"/>
        <v>-</v>
      </c>
      <c r="DO6" s="21" t="str">
        <f t="shared" si="12"/>
        <v>-</v>
      </c>
      <c r="DP6" s="21">
        <f t="shared" si="12"/>
        <v>16.63</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102105</v>
      </c>
      <c r="D7" s="23">
        <v>46</v>
      </c>
      <c r="E7" s="23">
        <v>18</v>
      </c>
      <c r="F7" s="23">
        <v>0</v>
      </c>
      <c r="G7" s="23">
        <v>0</v>
      </c>
      <c r="H7" s="23" t="s">
        <v>96</v>
      </c>
      <c r="I7" s="23" t="s">
        <v>97</v>
      </c>
      <c r="J7" s="23" t="s">
        <v>98</v>
      </c>
      <c r="K7" s="23" t="s">
        <v>99</v>
      </c>
      <c r="L7" s="23" t="s">
        <v>100</v>
      </c>
      <c r="M7" s="23" t="s">
        <v>101</v>
      </c>
      <c r="N7" s="24" t="s">
        <v>102</v>
      </c>
      <c r="O7" s="24">
        <v>86.68</v>
      </c>
      <c r="P7" s="24">
        <v>11.78</v>
      </c>
      <c r="Q7" s="24">
        <v>100</v>
      </c>
      <c r="R7" s="24">
        <v>4180</v>
      </c>
      <c r="S7" s="24">
        <v>47021</v>
      </c>
      <c r="T7" s="24">
        <v>122.85</v>
      </c>
      <c r="U7" s="24">
        <v>382.75</v>
      </c>
      <c r="V7" s="24">
        <v>5504</v>
      </c>
      <c r="W7" s="24">
        <v>117.61</v>
      </c>
      <c r="X7" s="24">
        <v>46.8</v>
      </c>
      <c r="Y7" s="24" t="s">
        <v>102</v>
      </c>
      <c r="Z7" s="24" t="s">
        <v>102</v>
      </c>
      <c r="AA7" s="24">
        <v>109.73</v>
      </c>
      <c r="AB7" s="24">
        <v>109.75</v>
      </c>
      <c r="AC7" s="24">
        <v>106.17</v>
      </c>
      <c r="AD7" s="24" t="s">
        <v>102</v>
      </c>
      <c r="AE7" s="24" t="s">
        <v>102</v>
      </c>
      <c r="AF7" s="24">
        <v>93.76</v>
      </c>
      <c r="AG7" s="24">
        <v>95.33</v>
      </c>
      <c r="AH7" s="24">
        <v>92.17</v>
      </c>
      <c r="AI7" s="24">
        <v>98.81</v>
      </c>
      <c r="AJ7" s="24" t="s">
        <v>102</v>
      </c>
      <c r="AK7" s="24" t="s">
        <v>102</v>
      </c>
      <c r="AL7" s="24">
        <v>0</v>
      </c>
      <c r="AM7" s="24">
        <v>0</v>
      </c>
      <c r="AN7" s="24">
        <v>0</v>
      </c>
      <c r="AO7" s="24" t="s">
        <v>102</v>
      </c>
      <c r="AP7" s="24" t="s">
        <v>102</v>
      </c>
      <c r="AQ7" s="24">
        <v>173.09</v>
      </c>
      <c r="AR7" s="24">
        <v>162.82</v>
      </c>
      <c r="AS7" s="24">
        <v>193.62</v>
      </c>
      <c r="AT7" s="24">
        <v>102.81</v>
      </c>
      <c r="AU7" s="24" t="s">
        <v>102</v>
      </c>
      <c r="AV7" s="24" t="s">
        <v>102</v>
      </c>
      <c r="AW7" s="24">
        <v>107.94</v>
      </c>
      <c r="AX7" s="24">
        <v>109.33</v>
      </c>
      <c r="AY7" s="24">
        <v>156.16</v>
      </c>
      <c r="AZ7" s="24" t="s">
        <v>102</v>
      </c>
      <c r="BA7" s="24" t="s">
        <v>102</v>
      </c>
      <c r="BB7" s="24">
        <v>117.39</v>
      </c>
      <c r="BC7" s="24">
        <v>125.61</v>
      </c>
      <c r="BD7" s="24">
        <v>67.75</v>
      </c>
      <c r="BE7" s="24">
        <v>112.2</v>
      </c>
      <c r="BF7" s="24" t="s">
        <v>102</v>
      </c>
      <c r="BG7" s="24" t="s">
        <v>102</v>
      </c>
      <c r="BH7" s="24">
        <v>134.84</v>
      </c>
      <c r="BI7" s="24">
        <v>0</v>
      </c>
      <c r="BJ7" s="24">
        <v>25.64</v>
      </c>
      <c r="BK7" s="24" t="s">
        <v>102</v>
      </c>
      <c r="BL7" s="24" t="s">
        <v>102</v>
      </c>
      <c r="BM7" s="24">
        <v>421.25</v>
      </c>
      <c r="BN7" s="24">
        <v>398.42</v>
      </c>
      <c r="BO7" s="24">
        <v>393.35</v>
      </c>
      <c r="BP7" s="24">
        <v>310.14</v>
      </c>
      <c r="BQ7" s="24" t="s">
        <v>102</v>
      </c>
      <c r="BR7" s="24" t="s">
        <v>102</v>
      </c>
      <c r="BS7" s="24">
        <v>79.39</v>
      </c>
      <c r="BT7" s="24">
        <v>72.02</v>
      </c>
      <c r="BU7" s="24">
        <v>86.24</v>
      </c>
      <c r="BV7" s="24" t="s">
        <v>102</v>
      </c>
      <c r="BW7" s="24" t="s">
        <v>102</v>
      </c>
      <c r="BX7" s="24">
        <v>53.23</v>
      </c>
      <c r="BY7" s="24">
        <v>50.7</v>
      </c>
      <c r="BZ7" s="24">
        <v>48.13</v>
      </c>
      <c r="CA7" s="24">
        <v>57.71</v>
      </c>
      <c r="CB7" s="24" t="s">
        <v>102</v>
      </c>
      <c r="CC7" s="24" t="s">
        <v>102</v>
      </c>
      <c r="CD7" s="24">
        <v>228.1</v>
      </c>
      <c r="CE7" s="24">
        <v>243.51</v>
      </c>
      <c r="CF7" s="24">
        <v>203.5</v>
      </c>
      <c r="CG7" s="24" t="s">
        <v>102</v>
      </c>
      <c r="CH7" s="24" t="s">
        <v>102</v>
      </c>
      <c r="CI7" s="24">
        <v>283.3</v>
      </c>
      <c r="CJ7" s="24">
        <v>289.81</v>
      </c>
      <c r="CK7" s="24">
        <v>301.54000000000002</v>
      </c>
      <c r="CL7" s="24">
        <v>286.17</v>
      </c>
      <c r="CM7" s="24" t="s">
        <v>102</v>
      </c>
      <c r="CN7" s="24" t="s">
        <v>102</v>
      </c>
      <c r="CO7" s="24">
        <v>62.82</v>
      </c>
      <c r="CP7" s="24">
        <v>62.25</v>
      </c>
      <c r="CQ7" s="24">
        <v>61.45</v>
      </c>
      <c r="CR7" s="24" t="s">
        <v>102</v>
      </c>
      <c r="CS7" s="24" t="s">
        <v>102</v>
      </c>
      <c r="CT7" s="24">
        <v>55.96</v>
      </c>
      <c r="CU7" s="24">
        <v>56.45</v>
      </c>
      <c r="CV7" s="24">
        <v>58.26</v>
      </c>
      <c r="CW7" s="24">
        <v>56.8</v>
      </c>
      <c r="CX7" s="24" t="s">
        <v>102</v>
      </c>
      <c r="CY7" s="24" t="s">
        <v>102</v>
      </c>
      <c r="CZ7" s="24">
        <v>100</v>
      </c>
      <c r="DA7" s="24">
        <v>100</v>
      </c>
      <c r="DB7" s="24">
        <v>100</v>
      </c>
      <c r="DC7" s="24" t="s">
        <v>102</v>
      </c>
      <c r="DD7" s="24" t="s">
        <v>102</v>
      </c>
      <c r="DE7" s="24">
        <v>60.12</v>
      </c>
      <c r="DF7" s="24">
        <v>54.99</v>
      </c>
      <c r="DG7" s="24">
        <v>66.430000000000007</v>
      </c>
      <c r="DH7" s="24">
        <v>83.38</v>
      </c>
      <c r="DI7" s="24" t="s">
        <v>102</v>
      </c>
      <c r="DJ7" s="24" t="s">
        <v>102</v>
      </c>
      <c r="DK7" s="24">
        <v>3.55</v>
      </c>
      <c r="DL7" s="24">
        <v>6.35</v>
      </c>
      <c r="DM7" s="24">
        <v>9.93</v>
      </c>
      <c r="DN7" s="24" t="s">
        <v>102</v>
      </c>
      <c r="DO7" s="24" t="s">
        <v>102</v>
      </c>
      <c r="DP7" s="24">
        <v>16.63</v>
      </c>
      <c r="DQ7" s="24">
        <v>15.4</v>
      </c>
      <c r="DR7" s="24">
        <v>16.28</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Printed>2023-02-17T07:58:48Z</cp:lastPrinted>
  <dcterms:created xsi:type="dcterms:W3CDTF">2023-01-12T23:49:19Z</dcterms:created>
  <dcterms:modified xsi:type="dcterms:W3CDTF">2023-02-17T07:58:49Z</dcterms:modified>
  <cp:category>
  </cp:category>
</cp:coreProperties>
</file>