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15 上野村\"/>
    </mc:Choice>
  </mc:AlternateContent>
  <xr:revisionPtr revIDLastSave="0" documentId="13_ncr:1_{D07DAF5F-0F25-449C-881A-43895035F197}" xr6:coauthVersionLast="36" xr6:coauthVersionMax="36" xr10:uidLastSave="{00000000-0000-0000-0000-000000000000}"/>
  <workbookProtection workbookAlgorithmName="SHA-512" workbookHashValue="J9sUSjosTKH133eMa20flzcN8N86YYZrIyKTygyJ9PtJT0rR2hGHaBnc/JTgd7Yirz+PQBbLbnhVzX1K9EpZQA==" workbookSaltValue="+S3WX84R7rYtulkSBbYS9g==" workbookSpinCount="100000" lockStructure="1"/>
  <bookViews>
    <workbookView xWindow="0" yWindow="0" windowWidth="19200" windowHeight="68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R6" i="5"/>
  <c r="AL8" i="4" s="1"/>
  <c r="Q6" i="5"/>
  <c r="W10" i="4" s="1"/>
  <c r="P6" i="5"/>
  <c r="O6" i="5"/>
  <c r="I10" i="4" s="1"/>
  <c r="N6" i="5"/>
  <c r="M6" i="5"/>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H85" i="4"/>
  <c r="AT10" i="4"/>
  <c r="AL10" i="4"/>
  <c r="P10" i="4"/>
  <c r="B10" i="4"/>
  <c r="BB8" i="4"/>
  <c r="AT8" i="4"/>
  <c r="AD8" i="4"/>
  <c r="I8" i="4"/>
  <c r="B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<sst xmlns="http://schemas.openxmlformats.org/spreadsheetml/2006/main" count="233" uniqueCount="117">
  <si>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</si>
  <si>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</si>
  <si>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</si>
  <si>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</si>
  <si>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</si>
  <si>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</si>
  <si>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</si>
  <si>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</si>
  <si>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</si>
  <si>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</si>
  <si>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</si>
  <si>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</si>
  <si>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</si>
  <si>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</si>
  <si>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</si>
  <si>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</si>
  <si>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</si>
  <si>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</si>
  <si>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</si>
  <si>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</si>
  <si>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</si>
  <si>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</si>
  <si>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</si>
  <si>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</si>
  <si>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</si>
  <si>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</si>
  <si>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</si>
  <si>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</si>
  <si>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</si>
  <si>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</si>
  <si>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</si>
  <si>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</si>
  <si>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</si>
  <si>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</si>
  <si>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</si>
  <si>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</si>
  <si>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</si>
  <si>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</si>
  <si>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</si>
  <si>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</si>
  <si>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</si>
  <si>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</si>
  <si>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</si>
  <si>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</si>
  <si>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</si>
  <si>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</si>
  <si>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</si>
  <si>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</si>
  <si>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</si>
  <si>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</si>
  <si>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</si>
  <si>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</si>
  <si>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</si>
  <si>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</si>
  <si>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</si>
  <si>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</si>
  <si>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</si>
  <si>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</si>
  <si>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</si>
  <si>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</si>
  <si>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</si>
  <si>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</si>
  <si>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</si>
  <si>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</si>
  <si>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</si>
  <si>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</si>
  <si>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</si>
  <si>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</si>
  <si>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</si>
  <si>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</si>
  <si>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</si>
  <si>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</si>
  <si>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</si>
  <si>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</si>
  <si>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</si>
  <si>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</si>
  <si>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</si>
  <si>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</si>
  <si>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</si>
  <si>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</si>
  <si>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</si>
  <si>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</si>
  <si>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</si>
  <si>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</si>
  <si>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</si>
  <si>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</si>
  <si>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</si>
  <si>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</si>
  <si>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</si>
  <si>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</si>
  <si>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</si>
  <si>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</si>
  <si>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</si>
  <si>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</si>
  <si>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</si>
  <si>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上野村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</si>
  <si>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</si>
  <si>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</si>
  <si>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</si>
  <si>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</si>
  <si>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</si>
  <si>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</si>
  <si>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</si>
  <si>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</si>
  <si>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</si>
  <si>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</si>
  <si>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</si>
  <si>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</si>
  <si>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</si>
  <si>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</si>
  <si>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</si>
  <si>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</si>
  <si>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</si>
  <si>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</si>
  <si>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③近年は破裂等の対応が主であったため更新の率が算出されていないが、その対応箇所とともに今後は周辺の更新をすこしづつおこなっていく必要がある。
施設の老朽化が懸念されるため、今後は計画的な更新を目指す。</t>
    <rPh sb="4" eb="6">
      <t>ハレツ</t>
    </rPh>
    <rPh sb="6" eb="7">
      <t>トウ</t>
    </rPh>
    <rPh sb="8" eb="10">
      <t>タイオウ</t>
    </rPh>
    <rPh sb="11" eb="12">
      <t>オモ</t>
    </rPh>
    <rPh sb="18" eb="20">
      <t>コウシン</t>
    </rPh>
    <rPh sb="21" eb="22">
      <t>リツ</t>
    </rPh>
    <rPh sb="23" eb="25">
      <t>サンシュツ</t>
    </rPh>
    <rPh sb="35" eb="37">
      <t>タイオウ</t>
    </rPh>
    <rPh sb="37" eb="39">
      <t>カショ</t>
    </rPh>
    <rPh sb="43" eb="45">
      <t>コンゴ</t>
    </rPh>
    <rPh sb="46" eb="48">
      <t>シュウヘン</t>
    </rPh>
    <rPh sb="64" eb="66">
      <t>ヒツヨウ</t>
    </rPh>
    <phoneticPr fontId="4"/>
  </si>
  <si>
    <t>収支については公営企業会計移行対応の影響がでているがそれ以外は安定している状況。施設としては近年大きな破損箇所の修繕が多く老朽化が進んでおり、今後計画的な更新改修等を継続して行っていく必要があると見込まれる。
健全な運営には料金水準の適正化への取り組みが必要であるが、住民サービスの低下を招かないよう配慮する必要もある。</t>
    <rPh sb="7" eb="9">
      <t>コウエイ</t>
    </rPh>
    <rPh sb="9" eb="11">
      <t>キギョウ</t>
    </rPh>
    <rPh sb="11" eb="13">
      <t>カイケイ</t>
    </rPh>
    <rPh sb="13" eb="15">
      <t>イコウ</t>
    </rPh>
    <rPh sb="15" eb="17">
      <t>タイオウ</t>
    </rPh>
    <rPh sb="18" eb="20">
      <t>エイキョウ</t>
    </rPh>
    <rPh sb="28" eb="30">
      <t>イガイ</t>
    </rPh>
    <rPh sb="31" eb="33">
      <t>アンテイ</t>
    </rPh>
    <rPh sb="37" eb="39">
      <t>ジョウキョウ</t>
    </rPh>
    <rPh sb="51" eb="53">
      <t>ハソン</t>
    </rPh>
    <rPh sb="53" eb="55">
      <t>カショ</t>
    </rPh>
    <rPh sb="59" eb="60">
      <t>オオ</t>
    </rPh>
    <rPh sb="73" eb="76">
      <t>ケイカクテキ</t>
    </rPh>
    <rPh sb="77" eb="79">
      <t>コウシン</t>
    </rPh>
    <phoneticPr fontId="4"/>
  </si>
  <si>
    <r>
      <t>①収支の状況は本年平均値を下回っている。本村では人口定住対策を30年近く実施しており、安全な水を安価で提供することを一つの定住化対策の柱としているところである。また高齢化率も約45%となっており、過度な負担を強いることは難しい。このため料金については改定をせずに、2ヵ月20㎥まで1,220円となっている。例年の収支状況は平均値を上回っていたが、令和2年度から公営企業会計移行業務が始まったため、費用が増加、これにより収支の状況が低くなった。公営企業会計移行完了令和5年度まではこの状況が続くと見込まれる。
④近年は施設の大規模改修や新設を行っておらず、企業債残高が少額となっているため比率が低くなっている。
⑤</t>
    </r>
    <r>
      <rPr>
        <sz val="11"/>
        <rFont val="ＭＳ ゴシック"/>
        <family val="3"/>
        <charset val="128"/>
      </rPr>
      <t>料金回収率の比率は全国平均や類似団体と比較すると高くなっているが、</t>
    </r>
    <r>
      <rPr>
        <sz val="11"/>
        <color theme="1"/>
        <rFont val="ＭＳ ゴシック"/>
        <family val="3"/>
        <charset val="128"/>
      </rPr>
      <t>100％を下回っており、徴収対策の取り組みは必要となっている。
⑥近年施設の施設大規模改修や新設を行っておらず地方債償還金の増加も無いことから給水原価は低水準である。
⑦施設利用率は高水準で安定しており、適正な施設規模と判断できる。
⑧冬期間の気温が低い地域でもあり、本年も比較的規模の大きい水道管破裂が相次いだこともあり有収率は減少した。施設の老朽化対策の検討が急がれる。</t>
    </r>
    <rPh sb="7" eb="9">
      <t>ホンネン</t>
    </rPh>
    <rPh sb="13" eb="15">
      <t>シタマワ</t>
    </rPh>
    <rPh sb="87" eb="88">
      <t>ヤク</t>
    </rPh>
    <rPh sb="153" eb="155">
      <t>レイネン</t>
    </rPh>
    <rPh sb="156" eb="158">
      <t>シュウシ</t>
    </rPh>
    <rPh sb="158" eb="160">
      <t>ジョウキョウ</t>
    </rPh>
    <rPh sb="161" eb="164">
      <t>ヘイキンチ</t>
    </rPh>
    <rPh sb="165" eb="167">
      <t>ウワマワ</t>
    </rPh>
    <rPh sb="173" eb="175">
      <t>レイワ</t>
    </rPh>
    <rPh sb="176" eb="178">
      <t>ネンド</t>
    </rPh>
    <rPh sb="180" eb="182">
      <t>コウエイ</t>
    </rPh>
    <rPh sb="182" eb="184">
      <t>キギョウ</t>
    </rPh>
    <rPh sb="184" eb="186">
      <t>カイケイ</t>
    </rPh>
    <rPh sb="186" eb="188">
      <t>イコウ</t>
    </rPh>
    <rPh sb="188" eb="190">
      <t>ギョウム</t>
    </rPh>
    <rPh sb="191" eb="192">
      <t>ハジ</t>
    </rPh>
    <rPh sb="198" eb="200">
      <t>ヒヨウ</t>
    </rPh>
    <rPh sb="201" eb="203">
      <t>ゾウカ</t>
    </rPh>
    <rPh sb="209" eb="211">
      <t>シュウシ</t>
    </rPh>
    <rPh sb="212" eb="214">
      <t>ジョウキョウ</t>
    </rPh>
    <rPh sb="215" eb="216">
      <t>ヒク</t>
    </rPh>
    <rPh sb="229" eb="231">
      <t>カンリョウ</t>
    </rPh>
    <rPh sb="231" eb="233">
      <t>レイワ</t>
    </rPh>
    <rPh sb="234" eb="236">
      <t>ネンド</t>
    </rPh>
    <rPh sb="241" eb="243">
      <t>ジョウキョウ</t>
    </rPh>
    <rPh sb="244" eb="245">
      <t>ツヅ</t>
    </rPh>
    <rPh sb="247" eb="249">
      <t>ミコ</t>
    </rPh>
    <rPh sb="473" eb="475">
      <t>ホンネン</t>
    </rPh>
    <rPh sb="476" eb="479">
      <t>ヒカクテキ</t>
    </rPh>
    <rPh sb="479" eb="481">
      <t>キボ</t>
    </rPh>
    <rPh sb="482" eb="483">
      <t>オオ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</si>
</sst>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B7-413C-933B-BC1F04283EB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8BB7-413C-933B-BC1F04283EB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98.06</c:v>
                </c:pt>
                <c:pt idx="1">
                  <c:v>102.08</c:v>
                </c:pt>
                <c:pt idx="2">
                  <c:v>117.5</c:v>
                </c:pt>
                <c:pt idx="3">
                  <c:v>121.32</c:v>
                </c:pt>
                <c:pt idx="4">
                  <c:v>134.24</c:v>
                </c:pt>
              </c:numCache>
            </c:numRef>
          </c:val>
          <c:extLst>
            <c:ext xmlns:c16="http://schemas.microsoft.com/office/drawing/2014/chart" uri="{C3380CC4-5D6E-409C-BE32-E72D297353CC}">
              <c16:uniqueId val="{00000000-213E-4C29-B33F-8E5DFD3016C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213E-4C29-B33F-8E5DFD3016C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74.760000000000005</c:v>
                </c:pt>
                <c:pt idx="1">
                  <c:v>66.61</c:v>
                </c:pt>
                <c:pt idx="2">
                  <c:v>67.38</c:v>
                </c:pt>
                <c:pt idx="3">
                  <c:v>59.08</c:v>
                </c:pt>
                <c:pt idx="4">
                  <c:v>51.18</c:v>
                </c:pt>
              </c:numCache>
            </c:numRef>
          </c:val>
          <c:extLst>
            <c:ext xmlns:c16="http://schemas.microsoft.com/office/drawing/2014/chart" uri="{C3380CC4-5D6E-409C-BE32-E72D297353CC}">
              <c16:uniqueId val="{00000000-06D6-4573-A5F3-B14E5730DB5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06D6-4573-A5F3-B14E5730DB5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98.51</c:v>
                </c:pt>
                <c:pt idx="1">
                  <c:v>93.42</c:v>
                </c:pt>
                <c:pt idx="2">
                  <c:v>95.93</c:v>
                </c:pt>
                <c:pt idx="3">
                  <c:v>70.680000000000007</c:v>
                </c:pt>
                <c:pt idx="4">
                  <c:v>60.37</c:v>
                </c:pt>
              </c:numCache>
            </c:numRef>
          </c:val>
          <c:extLst>
            <c:ext xmlns:c16="http://schemas.microsoft.com/office/drawing/2014/chart" uri="{C3380CC4-5D6E-409C-BE32-E72D297353CC}">
              <c16:uniqueId val="{00000000-A19B-4CBC-AEFB-E5B13C1316D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A19B-4CBC-AEFB-E5B13C1316D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29-45AF-85B1-2722F5C4DB4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29-45AF-85B1-2722F5C4DB4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0E-4A65-A76D-0D310CCD343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0E-4A65-A76D-0D310CCD343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F6-4864-9C0F-CF8284A94F5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F6-4864-9C0F-CF8284A94F5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C2-490B-9B19-80D77FA0A746}"/>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C2-490B-9B19-80D77FA0A746}"/>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134.88</c:v>
                </c:pt>
                <c:pt idx="1">
                  <c:v>112.47</c:v>
                </c:pt>
                <c:pt idx="2">
                  <c:v>88.84</c:v>
                </c:pt>
                <c:pt idx="3">
                  <c:v>90.86</c:v>
                </c:pt>
                <c:pt idx="4">
                  <c:v>102.65</c:v>
                </c:pt>
              </c:numCache>
            </c:numRef>
          </c:val>
          <c:extLst>
            <c:ext xmlns:c16="http://schemas.microsoft.com/office/drawing/2014/chart" uri="{C3380CC4-5D6E-409C-BE32-E72D297353CC}">
              <c16:uniqueId val="{00000000-07BE-49D2-BA69-1C23000C7092}"/>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07BE-49D2-BA69-1C23000C7092}"/>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91.9</c:v>
                </c:pt>
                <c:pt idx="1">
                  <c:v>87.94</c:v>
                </c:pt>
                <c:pt idx="2">
                  <c:v>91.18</c:v>
                </c:pt>
                <c:pt idx="3">
                  <c:v>67.58</c:v>
                </c:pt>
                <c:pt idx="4">
                  <c:v>58.27</c:v>
                </c:pt>
              </c:numCache>
            </c:numRef>
          </c:val>
          <c:extLst>
            <c:ext xmlns:c16="http://schemas.microsoft.com/office/drawing/2014/chart" uri="{C3380CC4-5D6E-409C-BE32-E72D297353CC}">
              <c16:uniqueId val="{00000000-EB8C-43AF-A4ED-96F65B2CE0F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EB8C-43AF-A4ED-96F65B2CE0F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83.8</c:v>
                </c:pt>
                <c:pt idx="1">
                  <c:v>95.11</c:v>
                </c:pt>
                <c:pt idx="2">
                  <c:v>79.7</c:v>
                </c:pt>
                <c:pt idx="3">
                  <c:v>117.72</c:v>
                </c:pt>
                <c:pt idx="4">
                  <c:v>137.19999999999999</c:v>
                </c:pt>
              </c:numCache>
            </c:numRef>
          </c:val>
          <c:extLst>
            <c:ext xmlns:c16="http://schemas.microsoft.com/office/drawing/2014/chart" uri="{C3380CC4-5D6E-409C-BE32-E72D297353CC}">
              <c16:uniqueId val="{00000000-1AA6-4A00-BCE3-87151A0C3E8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1AA6-4A00-BCE3-87151A0C3E8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群馬県　上野村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60">
        <f>データ!$R$6</f>
        <v>1138</v>
      </c>
      <c r="AM8" s="60"/>
      <c r="AN8" s="60"/>
      <c r="AO8" s="60"/>
      <c r="AP8" s="60"/>
      <c r="AQ8" s="60"/>
      <c r="AR8" s="60"/>
      <c r="AS8" s="60"/>
      <c r="AT8" s="36">
        <f>データ!$S$6</f>
        <v>181.85</v>
      </c>
      <c r="AU8" s="36"/>
      <c r="AV8" s="36"/>
      <c r="AW8" s="36"/>
      <c r="AX8" s="36"/>
      <c r="AY8" s="36"/>
      <c r="AZ8" s="36"/>
      <c r="BA8" s="36"/>
      <c r="BB8" s="36">
        <f>データ!$T$6</f>
        <v>6.26</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6"/>
      <c r="D10" s="36"/>
      <c r="E10" s="36"/>
      <c r="F10" s="36"/>
      <c r="G10" s="36"/>
      <c r="H10" s="36"/>
      <c r="I10" s="36" t="str">
        <f>データ!$O$6</f>
        <v>該当数値なし</v>
      </c>
      <c r="J10" s="36"/>
      <c r="K10" s="36"/>
      <c r="L10" s="36"/>
      <c r="M10" s="36"/>
      <c r="N10" s="36"/>
      <c r="O10" s="36"/>
      <c r="P10" s="36">
        <f>データ!$P$6</f>
        <v>69.239999999999995</v>
      </c>
      <c r="Q10" s="36"/>
      <c r="R10" s="36"/>
      <c r="S10" s="36"/>
      <c r="T10" s="36"/>
      <c r="U10" s="36"/>
      <c r="V10" s="36"/>
      <c r="W10" s="60">
        <f>データ!$Q$6</f>
        <v>1220</v>
      </c>
      <c r="X10" s="60"/>
      <c r="Y10" s="60"/>
      <c r="Z10" s="60"/>
      <c r="AA10" s="60"/>
      <c r="AB10" s="60"/>
      <c r="AC10" s="60"/>
      <c r="AD10" s="2"/>
      <c r="AE10" s="2"/>
      <c r="AF10" s="2"/>
      <c r="AG10" s="2"/>
      <c r="AH10" s="2"/>
      <c r="AI10" s="2"/>
      <c r="AJ10" s="2"/>
      <c r="AK10" s="2"/>
      <c r="AL10" s="60">
        <f>データ!$U$6</f>
        <v>761</v>
      </c>
      <c r="AM10" s="60"/>
      <c r="AN10" s="60"/>
      <c r="AO10" s="60"/>
      <c r="AP10" s="60"/>
      <c r="AQ10" s="60"/>
      <c r="AR10" s="60"/>
      <c r="AS10" s="60"/>
      <c r="AT10" s="36">
        <f>データ!$V$6</f>
        <v>19.3</v>
      </c>
      <c r="AU10" s="36"/>
      <c r="AV10" s="36"/>
      <c r="AW10" s="36"/>
      <c r="AX10" s="36"/>
      <c r="AY10" s="36"/>
      <c r="AZ10" s="36"/>
      <c r="BA10" s="36"/>
      <c r="BB10" s="36">
        <f>データ!$W$6</f>
        <v>39.43</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2">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116</v>
      </c>
      <c r="BM16" s="38"/>
      <c r="BN16" s="38"/>
      <c r="BO16" s="38"/>
      <c r="BP16" s="38"/>
      <c r="BQ16" s="38"/>
      <c r="BR16" s="38"/>
      <c r="BS16" s="38"/>
      <c r="BT16" s="38"/>
      <c r="BU16" s="38"/>
      <c r="BV16" s="38"/>
      <c r="BW16" s="38"/>
      <c r="BX16" s="38"/>
      <c r="BY16" s="38"/>
      <c r="BZ16" s="3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114</v>
      </c>
      <c r="BM47" s="38"/>
      <c r="BN47" s="38"/>
      <c r="BO47" s="38"/>
      <c r="BP47" s="38"/>
      <c r="BQ47" s="38"/>
      <c r="BR47" s="38"/>
      <c r="BS47" s="38"/>
      <c r="BT47" s="38"/>
      <c r="BU47" s="38"/>
      <c r="BV47" s="38"/>
      <c r="BW47" s="38"/>
      <c r="BX47" s="38"/>
      <c r="BY47" s="38"/>
      <c r="BZ47" s="3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2">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2">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115</v>
      </c>
      <c r="BM66" s="38"/>
      <c r="BN66" s="38"/>
      <c r="BO66" s="38"/>
      <c r="BP66" s="38"/>
      <c r="BQ66" s="38"/>
      <c r="BR66" s="38"/>
      <c r="BS66" s="38"/>
      <c r="BT66" s="38"/>
      <c r="BU66" s="38"/>
      <c r="BV66" s="38"/>
      <c r="BW66" s="38"/>
      <c r="BX66" s="38"/>
      <c r="BY66" s="38"/>
      <c r="BZ66" s="3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MrV4qwO9fnzwTiEB6loKf0t1KHP0P/azpH7GUCNFYH+6lRscCY4AxQsflJ8YtEUfFGkDh6HQgG0dyHvtRufHUA==" saltValue="RydQHbBirMwz6DgUCX5z3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2">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2">
      <c r="A6" s="15" t="s">
        <v>94</v>
      </c>
      <c r="B6" s="20">
        <f>B7</f>
        <v>2021</v>
      </c>
      <c r="C6" s="20">
        <f t="shared" ref="C6:W6" si="3">C7</f>
        <v>103667</v>
      </c>
      <c r="D6" s="20">
        <f t="shared" si="3"/>
        <v>47</v>
      </c>
      <c r="E6" s="20">
        <f t="shared" si="3"/>
        <v>1</v>
      </c>
      <c r="F6" s="20">
        <f t="shared" si="3"/>
        <v>0</v>
      </c>
      <c r="G6" s="20">
        <f t="shared" si="3"/>
        <v>0</v>
      </c>
      <c r="H6" s="20" t="str">
        <f t="shared" si="3"/>
        <v>群馬県　上野村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69.239999999999995</v>
      </c>
      <c r="Q6" s="21">
        <f t="shared" si="3"/>
        <v>1220</v>
      </c>
      <c r="R6" s="21">
        <f t="shared" si="3"/>
        <v>1138</v>
      </c>
      <c r="S6" s="21">
        <f t="shared" si="3"/>
        <v>181.85</v>
      </c>
      <c r="T6" s="21">
        <f t="shared" si="3"/>
        <v>6.26</v>
      </c>
      <c r="U6" s="21">
        <f t="shared" si="3"/>
        <v>761</v>
      </c>
      <c r="V6" s="21">
        <f t="shared" si="3"/>
        <v>19.3</v>
      </c>
      <c r="W6" s="21">
        <f t="shared" si="3"/>
        <v>39.43</v>
      </c>
      <c r="X6" s="22">
        <f>IF(X7="",NA(),X7)</f>
        <v>98.51</v>
      </c>
      <c r="Y6" s="22">
        <f t="shared" ref="Y6:AG6" si="4">IF(Y7="",NA(),Y7)</f>
        <v>93.42</v>
      </c>
      <c r="Z6" s="22">
        <f t="shared" si="4"/>
        <v>95.93</v>
      </c>
      <c r="AA6" s="22">
        <f t="shared" si="4"/>
        <v>70.680000000000007</v>
      </c>
      <c r="AB6" s="22">
        <f t="shared" si="4"/>
        <v>60.37</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134.88</v>
      </c>
      <c r="BF6" s="22">
        <f t="shared" ref="BF6:BN6" si="7">IF(BF7="",NA(),BF7)</f>
        <v>112.47</v>
      </c>
      <c r="BG6" s="22">
        <f t="shared" si="7"/>
        <v>88.84</v>
      </c>
      <c r="BH6" s="22">
        <f t="shared" si="7"/>
        <v>90.86</v>
      </c>
      <c r="BI6" s="22">
        <f t="shared" si="7"/>
        <v>102.65</v>
      </c>
      <c r="BJ6" s="22">
        <f t="shared" si="7"/>
        <v>1302.33</v>
      </c>
      <c r="BK6" s="22">
        <f t="shared" si="7"/>
        <v>1274.21</v>
      </c>
      <c r="BL6" s="22">
        <f t="shared" si="7"/>
        <v>1183.92</v>
      </c>
      <c r="BM6" s="22">
        <f t="shared" si="7"/>
        <v>1128.72</v>
      </c>
      <c r="BN6" s="22">
        <f t="shared" si="7"/>
        <v>1125.25</v>
      </c>
      <c r="BO6" s="21" t="str">
        <f>IF(BO7="","",IF(BO7="-","【-】","【"&amp;SUBSTITUTE(TEXT(BO7,"#,##0.00"),"-","△")&amp;"】"))</f>
        <v>【940.88】</v>
      </c>
      <c r="BP6" s="22">
        <f>IF(BP7="",NA(),BP7)</f>
        <v>91.9</v>
      </c>
      <c r="BQ6" s="22">
        <f t="shared" ref="BQ6:BY6" si="8">IF(BQ7="",NA(),BQ7)</f>
        <v>87.94</v>
      </c>
      <c r="BR6" s="22">
        <f t="shared" si="8"/>
        <v>91.18</v>
      </c>
      <c r="BS6" s="22">
        <f t="shared" si="8"/>
        <v>67.58</v>
      </c>
      <c r="BT6" s="22">
        <f t="shared" si="8"/>
        <v>58.27</v>
      </c>
      <c r="BU6" s="22">
        <f t="shared" si="8"/>
        <v>40.89</v>
      </c>
      <c r="BV6" s="22">
        <f t="shared" si="8"/>
        <v>41.25</v>
      </c>
      <c r="BW6" s="22">
        <f t="shared" si="8"/>
        <v>42.5</v>
      </c>
      <c r="BX6" s="22">
        <f t="shared" si="8"/>
        <v>41.84</v>
      </c>
      <c r="BY6" s="22">
        <f t="shared" si="8"/>
        <v>41.44</v>
      </c>
      <c r="BZ6" s="21" t="str">
        <f>IF(BZ7="","",IF(BZ7="-","【-】","【"&amp;SUBSTITUTE(TEXT(BZ7,"#,##0.00"),"-","△")&amp;"】"))</f>
        <v>【54.59】</v>
      </c>
      <c r="CA6" s="22">
        <f>IF(CA7="",NA(),CA7)</f>
        <v>83.8</v>
      </c>
      <c r="CB6" s="22">
        <f t="shared" ref="CB6:CJ6" si="9">IF(CB7="",NA(),CB7)</f>
        <v>95.11</v>
      </c>
      <c r="CC6" s="22">
        <f t="shared" si="9"/>
        <v>79.7</v>
      </c>
      <c r="CD6" s="22">
        <f t="shared" si="9"/>
        <v>117.72</v>
      </c>
      <c r="CE6" s="22">
        <f t="shared" si="9"/>
        <v>137.19999999999999</v>
      </c>
      <c r="CF6" s="22">
        <f t="shared" si="9"/>
        <v>383.2</v>
      </c>
      <c r="CG6" s="22">
        <f t="shared" si="9"/>
        <v>383.25</v>
      </c>
      <c r="CH6" s="22">
        <f t="shared" si="9"/>
        <v>377.72</v>
      </c>
      <c r="CI6" s="22">
        <f t="shared" si="9"/>
        <v>390.47</v>
      </c>
      <c r="CJ6" s="22">
        <f t="shared" si="9"/>
        <v>403.61</v>
      </c>
      <c r="CK6" s="21" t="str">
        <f>IF(CK7="","",IF(CK7="-","【-】","【"&amp;SUBSTITUTE(TEXT(CK7,"#,##0.00"),"-","△")&amp;"】"))</f>
        <v>【301.20】</v>
      </c>
      <c r="CL6" s="22">
        <f>IF(CL7="",NA(),CL7)</f>
        <v>98.06</v>
      </c>
      <c r="CM6" s="22">
        <f t="shared" ref="CM6:CU6" si="10">IF(CM7="",NA(),CM7)</f>
        <v>102.08</v>
      </c>
      <c r="CN6" s="22">
        <f t="shared" si="10"/>
        <v>117.5</v>
      </c>
      <c r="CO6" s="22">
        <f t="shared" si="10"/>
        <v>121.32</v>
      </c>
      <c r="CP6" s="22">
        <f t="shared" si="10"/>
        <v>134.24</v>
      </c>
      <c r="CQ6" s="22">
        <f t="shared" si="10"/>
        <v>47.95</v>
      </c>
      <c r="CR6" s="22">
        <f t="shared" si="10"/>
        <v>48.26</v>
      </c>
      <c r="CS6" s="22">
        <f t="shared" si="10"/>
        <v>48.01</v>
      </c>
      <c r="CT6" s="22">
        <f t="shared" si="10"/>
        <v>49.08</v>
      </c>
      <c r="CU6" s="22">
        <f t="shared" si="10"/>
        <v>51.46</v>
      </c>
      <c r="CV6" s="21" t="str">
        <f>IF(CV7="","",IF(CV7="-","【-】","【"&amp;SUBSTITUTE(TEXT(CV7,"#,##0.00"),"-","△")&amp;"】"))</f>
        <v>【56.42】</v>
      </c>
      <c r="CW6" s="22">
        <f>IF(CW7="",NA(),CW7)</f>
        <v>74.760000000000005</v>
      </c>
      <c r="CX6" s="22">
        <f t="shared" ref="CX6:DF6" si="11">IF(CX7="",NA(),CX7)</f>
        <v>66.61</v>
      </c>
      <c r="CY6" s="22">
        <f t="shared" si="11"/>
        <v>67.38</v>
      </c>
      <c r="CZ6" s="22">
        <f t="shared" si="11"/>
        <v>59.08</v>
      </c>
      <c r="DA6" s="22">
        <f t="shared" si="11"/>
        <v>51.18</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2">
      <c r="A7" s="15"/>
      <c r="B7" s="24">
        <v>2021</v>
      </c>
      <c r="C7" s="24">
        <v>103667</v>
      </c>
      <c r="D7" s="24">
        <v>47</v>
      </c>
      <c r="E7" s="24">
        <v>1</v>
      </c>
      <c r="F7" s="24">
        <v>0</v>
      </c>
      <c r="G7" s="24">
        <v>0</v>
      </c>
      <c r="H7" s="24" t="s">
        <v>95</v>
      </c>
      <c r="I7" s="24" t="s">
        <v>96</v>
      </c>
      <c r="J7" s="24" t="s">
        <v>97</v>
      </c>
      <c r="K7" s="24" t="s">
        <v>98</v>
      </c>
      <c r="L7" s="24" t="s">
        <v>99</v>
      </c>
      <c r="M7" s="24" t="s">
        <v>100</v>
      </c>
      <c r="N7" s="25" t="s">
        <v>101</v>
      </c>
      <c r="O7" s="25" t="s">
        <v>102</v>
      </c>
      <c r="P7" s="25">
        <v>69.239999999999995</v>
      </c>
      <c r="Q7" s="25">
        <v>1220</v>
      </c>
      <c r="R7" s="25">
        <v>1138</v>
      </c>
      <c r="S7" s="25">
        <v>181.85</v>
      </c>
      <c r="T7" s="25">
        <v>6.26</v>
      </c>
      <c r="U7" s="25">
        <v>761</v>
      </c>
      <c r="V7" s="25">
        <v>19.3</v>
      </c>
      <c r="W7" s="25">
        <v>39.43</v>
      </c>
      <c r="X7" s="25">
        <v>98.51</v>
      </c>
      <c r="Y7" s="25">
        <v>93.42</v>
      </c>
      <c r="Z7" s="25">
        <v>95.93</v>
      </c>
      <c r="AA7" s="25">
        <v>70.680000000000007</v>
      </c>
      <c r="AB7" s="25">
        <v>60.37</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134.88</v>
      </c>
      <c r="BF7" s="25">
        <v>112.47</v>
      </c>
      <c r="BG7" s="25">
        <v>88.84</v>
      </c>
      <c r="BH7" s="25">
        <v>90.86</v>
      </c>
      <c r="BI7" s="25">
        <v>102.65</v>
      </c>
      <c r="BJ7" s="25">
        <v>1302.33</v>
      </c>
      <c r="BK7" s="25">
        <v>1274.21</v>
      </c>
      <c r="BL7" s="25">
        <v>1183.92</v>
      </c>
      <c r="BM7" s="25">
        <v>1128.72</v>
      </c>
      <c r="BN7" s="25">
        <v>1125.25</v>
      </c>
      <c r="BO7" s="25">
        <v>940.88</v>
      </c>
      <c r="BP7" s="25">
        <v>91.9</v>
      </c>
      <c r="BQ7" s="25">
        <v>87.94</v>
      </c>
      <c r="BR7" s="25">
        <v>91.18</v>
      </c>
      <c r="BS7" s="25">
        <v>67.58</v>
      </c>
      <c r="BT7" s="25">
        <v>58.27</v>
      </c>
      <c r="BU7" s="25">
        <v>40.89</v>
      </c>
      <c r="BV7" s="25">
        <v>41.25</v>
      </c>
      <c r="BW7" s="25">
        <v>42.5</v>
      </c>
      <c r="BX7" s="25">
        <v>41.84</v>
      </c>
      <c r="BY7" s="25">
        <v>41.44</v>
      </c>
      <c r="BZ7" s="25">
        <v>54.59</v>
      </c>
      <c r="CA7" s="25">
        <v>83.8</v>
      </c>
      <c r="CB7" s="25">
        <v>95.11</v>
      </c>
      <c r="CC7" s="25">
        <v>79.7</v>
      </c>
      <c r="CD7" s="25">
        <v>117.72</v>
      </c>
      <c r="CE7" s="25">
        <v>137.19999999999999</v>
      </c>
      <c r="CF7" s="25">
        <v>383.2</v>
      </c>
      <c r="CG7" s="25">
        <v>383.25</v>
      </c>
      <c r="CH7" s="25">
        <v>377.72</v>
      </c>
      <c r="CI7" s="25">
        <v>390.47</v>
      </c>
      <c r="CJ7" s="25">
        <v>403.61</v>
      </c>
      <c r="CK7" s="25">
        <v>301.2</v>
      </c>
      <c r="CL7" s="25">
        <v>98.06</v>
      </c>
      <c r="CM7" s="25">
        <v>102.08</v>
      </c>
      <c r="CN7" s="25">
        <v>117.5</v>
      </c>
      <c r="CO7" s="25">
        <v>121.32</v>
      </c>
      <c r="CP7" s="25">
        <v>134.24</v>
      </c>
      <c r="CQ7" s="25">
        <v>47.95</v>
      </c>
      <c r="CR7" s="25">
        <v>48.26</v>
      </c>
      <c r="CS7" s="25">
        <v>48.01</v>
      </c>
      <c r="CT7" s="25">
        <v>49.08</v>
      </c>
      <c r="CU7" s="25">
        <v>51.46</v>
      </c>
      <c r="CV7" s="25">
        <v>56.42</v>
      </c>
      <c r="CW7" s="25">
        <v>74.760000000000005</v>
      </c>
      <c r="CX7" s="25">
        <v>66.61</v>
      </c>
      <c r="CY7" s="25">
        <v>67.38</v>
      </c>
      <c r="CZ7" s="25">
        <v>59.08</v>
      </c>
      <c r="DA7" s="25">
        <v>51.18</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0.56999999999999995</v>
      </c>
      <c r="EJ7" s="25">
        <v>0.62</v>
      </c>
      <c r="EK7" s="25">
        <v>0.39</v>
      </c>
      <c r="EL7" s="25">
        <v>0.61</v>
      </c>
      <c r="EM7" s="25">
        <v>0.4</v>
      </c>
      <c r="EN7" s="25">
        <v>0.57999999999999996</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2">
      <c r="B11">
        <v>4</v>
      </c>
      <c r="C11">
        <v>3</v>
      </c>
      <c r="D11">
        <v>2</v>
      </c>
      <c r="E11">
        <v>1</v>
      </c>
      <c r="F11">
        <v>0</v>
      </c>
      <c r="G11" t="s">
        <v>108</v>
      </c>
    </row>
    <row r="12" spans="1:144" x14ac:dyDescent="0.2">
      <c r="B12">
        <v>1</v>
      </c>
      <c r="C12">
        <v>1</v>
      </c>
      <c r="D12">
        <v>1</v>
      </c>
      <c r="E12">
        <v>2</v>
      </c>
      <c r="F12">
        <v>3</v>
      </c>
      <c r="G12" t="s">
        <v>109</v>
      </c>
    </row>
    <row r="13" spans="1:144" x14ac:dyDescent="0.2">
      <c r="B13" t="s">
        <v>110</v>
      </c>
      <c r="C13" t="s">
        <v>111</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2023-02-02T00:15:53Z</cp:lastPrinted>
  <dcterms:created xsi:type="dcterms:W3CDTF">2022-12-01T01:09:26Z</dcterms:created>
  <dcterms:modified xsi:type="dcterms:W3CDTF">2023-02-05T22:54:20Z</dcterms:modified>
  <cp:category/>
</cp:coreProperties>
</file>