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20 中之条町●□■▲\"/>
    </mc:Choice>
  </mc:AlternateContent>
  <xr:revisionPtr revIDLastSave="0" documentId="13_ncr:1_{7C430A8F-202A-4B98-933D-1CEFD2BBEA83}" xr6:coauthVersionLast="36" xr6:coauthVersionMax="45" xr10:uidLastSave="{00000000-0000-0000-0000-000000000000}"/>
  <workbookProtection workbookAlgorithmName="SHA-512" workbookHashValue="Wy6xYfqZaaRBocyZ8cnMKPtUo6v3T6J86/BPFn/55heZBshFZRVf4IEj+DCpWwzDpnnE58VuFuKUs810GoKeAQ==" workbookSaltValue="QPvn1gPBGoW8/za2Cg6iIA==" workbookSpinCount="100000" lockStructure="1"/>
  <bookViews>
    <workbookView xWindow="0" yWindow="0" windowWidth="19200" windowHeight="68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BB10" i="4"/>
  <c r="AT10" i="4"/>
  <c r="AL10" i="4"/>
  <c r="W10" i="4"/>
  <c r="P10" i="4"/>
  <c r="B10" i="4"/>
  <c r="AD8" i="4"/>
  <c r="W8" i="4"/>
  <c r="P8" i="4"/>
  <c r="B8"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<sst xmlns="http://schemas.openxmlformats.org/spreadsheetml/2006/main" count="233" uniqueCount="119">
  <si>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</si>
  <si>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</si>
  <si>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</si>
  <si>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</si>
  <si>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</si>
  <si>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</si>
  <si>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</si>
  <si>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</si>
  <si>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</si>
  <si>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</si>
  <si>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</si>
  <si>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</si>
  <si>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</si>
  <si>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</si>
  <si>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</si>
  <si>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</si>
  <si>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</si>
  <si>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</si>
  <si>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</si>
  <si>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</si>
  <si>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</si>
  <si>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</si>
  <si>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</si>
  <si>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</si>
  <si>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</si>
  <si>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</si>
  <si>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</si>
  <si>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</si>
  <si>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</si>
  <si>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</si>
  <si>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</si>
  <si>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</si>
  <si>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</si>
  <si>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</si>
  <si>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</si>
  <si>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</si>
  <si>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</si>
  <si>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</si>
  <si>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</si>
  <si>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</si>
  <si>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</si>
  <si>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</si>
  <si>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</si>
  <si>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</si>
  <si>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</si>
  <si>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</si>
  <si>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</si>
  <si>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</si>
  <si>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</si>
  <si>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</si>
  <si>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</si>
  <si>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</si>
  <si>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</si>
  <si>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</si>
  <si>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</si>
  <si>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</si>
  <si>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</si>
  <si>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</si>
  <si>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</si>
  <si>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</si>
  <si>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</si>
  <si>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</si>
  <si>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</si>
  <si>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</si>
  <si>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</si>
  <si>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</si>
  <si>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</si>
  <si>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</si>
  <si>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</si>
  <si>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</si>
  <si>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</si>
  <si>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</si>
  <si>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</si>
  <si>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</si>
  <si>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</si>
  <si>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</si>
  <si>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</si>
  <si>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</si>
  <si>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</si>
  <si>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</si>
  <si>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</si>
  <si>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</si>
  <si>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</si>
  <si>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</si>
  <si>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</si>
  <si>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</si>
  <si>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</si>
  <si>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</si>
  <si>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</si>
  <si>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</si>
  <si>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</si>
  <si>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</si>
  <si>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</si>
  <si>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</si>
  <si>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</si>
  <si>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</si>
  <si>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</si>
  <si>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</si>
  <si>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</si>
  <si>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</si>
  <si>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</si>
  <si>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</si>
  <si>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</si>
  <si>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</si>
  <si>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</si>
  <si>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</si>
  <si>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</si>
  <si>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</si>
  <si>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</si>
  <si>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</si>
  <si>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</si>
  <si>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</si>
  <si>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</si>
  <si>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</si>
  <si>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</si>
  <si>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</si>
  <si>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(1)分析結果
・平成27年度から更新時期を迎えた管路の更新を実施している。
(2)現状や背景、課題
・老朽化による漏水箇所の修繕や計画的な老朽管の更新を継続して実施する必要がある。</t>
    <phoneticPr fontId="4"/>
  </si>
  <si>
    <t>(1)課題
・赤字経営であり、一般会計からの繰入金に依存しているため経営改善に向けた更なる経費節減や計画的な老朽管の更新を進めていく必要がある。
(2)今後の改善に向けた取組
・町村合併による水道料金改定で収益の増加が図られてきたが給水人口の減少が進み、今後は給水収益の減少により厳しい経営状態が続くことが予想される。こうした状況を踏まえて、更なる経費節減や老朽管の計画的な更新に取組みながら、健全かつ効率的な経営に努めていく必要がある。また他の簡易水道事業（法適用）との経営統合も含めて公営企業会計適用に向けて検討する必要がある。</t>
    <phoneticPr fontId="4"/>
  </si>
  <si>
    <t>(1)分析結果
・収益的収支比率は、100％未満であり赤字収支となっている。給水人口とともに料金収入も減少するなか職員が１名減となり費用において職員給与費が減少したため若干ではあるが収益比率が上がったものの今後も経営改善が課題となっている。
・企業債残高対給水収益比率は、類似団体と比較してかなり低い数値であり継続的な投資規模で推移している。
・料金回収率は類似団体平均を若干上回ったものの給水収益減少のなか経営健全化のため費用削減等が求められる。
・給水原価は、類似団体平均を下回っているものの令和2年度以降は委託業務費用の増加により単価が上昇しているため維持管理費の費用削減等経営改善が求められる。
・施設利用率は平成24年度から減少傾向にあり、令和３年度には類似団体平均とほぼ同様となった。施設の統廃合・ダウンサイジング等の検討を早急に行う必要がある。
・有収率は、類似団体平均を上回っており、95％を維持している。
(2)現状や背景、課題
・収益的収支比率、料金回収率が100％を割り込んでいるため赤字経営であり、給水に係る費用は一般会計からの繰入金で賄われている状況である。
・施設利用率、有収率いずれの指標も、類似団体平均を上回っているものの効率化に向けて検討する必要がある。</t>
    <rPh sb="57" eb="59">
      <t>ショクイン</t>
    </rPh>
    <rPh sb="61" eb="62">
      <t>メイ</t>
    </rPh>
    <rPh sb="62" eb="63">
      <t>ゲン</t>
    </rPh>
    <rPh sb="66" eb="68">
      <t>ヒヨウ</t>
    </rPh>
    <rPh sb="72" eb="74">
      <t>ショクイン</t>
    </rPh>
    <rPh sb="74" eb="76">
      <t>キュウヨ</t>
    </rPh>
    <rPh sb="76" eb="77">
      <t>ヒ</t>
    </rPh>
    <rPh sb="78" eb="80">
      <t>ゲンショウ</t>
    </rPh>
    <rPh sb="91" eb="93">
      <t>シュウエキ</t>
    </rPh>
    <rPh sb="93" eb="95">
      <t>ヒリツ</t>
    </rPh>
    <rPh sb="103" eb="105">
      <t>コンゴ</t>
    </rPh>
    <rPh sb="106" eb="108">
      <t>ケイエイ</t>
    </rPh>
    <rPh sb="186" eb="188">
      <t>ジャッカン</t>
    </rPh>
    <rPh sb="188" eb="190">
      <t>ウワマワ</t>
    </rPh>
    <rPh sb="253" eb="255">
      <t>イコウ</t>
    </rPh>
    <rPh sb="268" eb="270">
      <t>タンカ</t>
    </rPh>
    <rPh sb="325" eb="327">
      <t>レイワ</t>
    </rPh>
    <rPh sb="328" eb="330">
      <t>ネンド</t>
    </rPh>
    <rPh sb="341" eb="343">
      <t>ドウヨウ</t>
    </rPh>
    <rPh sb="348" eb="350">
      <t>シセツ</t>
    </rPh>
    <rPh sb="351" eb="354">
      <t>トウハイゴウ</t>
    </rPh>
    <rPh sb="368" eb="370">
      <t>ソウキュウ</t>
    </rPh>
    <rPh sb="371" eb="372">
      <t>オコナ</t>
    </rPh>
    <rPh sb="530" eb="531">
      <t>カ</t>
    </rPh>
    <rPh sb="532" eb="533">
      <t>ム</t>
    </rPh>
    <rPh sb="535" eb="537">
      <t>ケントウ</t>
    </rPh>
    <rPh sb="539" eb="5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</si>
</sst>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Alignment="1">
      <alignment horizontal="left" vertical="center"/>
    </xf>
    <xf numFmtId="0" fontId="17"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0.62</c:v>
                </c:pt>
                <c:pt idx="1">
                  <c:v>0.54</c:v>
                </c:pt>
                <c:pt idx="2">
                  <c:v>0.26</c:v>
                </c:pt>
                <c:pt idx="3">
                  <c:v>0.96</c:v>
                </c:pt>
                <c:pt idx="4">
                  <c:v>0.27</c:v>
                </c:pt>
              </c:numCache>
            </c:numRef>
          </c:val>
          <c:extLst>
            <c:ext xmlns:c16="http://schemas.microsoft.com/office/drawing/2014/chart" uri="{C3380CC4-5D6E-409C-BE32-E72D297353CC}">
              <c16:uniqueId val="{00000000-709C-43D6-8410-1CBA01D97D1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709C-43D6-8410-1CBA01D97D1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60.25</c:v>
                </c:pt>
                <c:pt idx="1">
                  <c:v>58.28</c:v>
                </c:pt>
                <c:pt idx="2">
                  <c:v>56.05</c:v>
                </c:pt>
                <c:pt idx="3">
                  <c:v>54.39</c:v>
                </c:pt>
                <c:pt idx="4">
                  <c:v>51.8</c:v>
                </c:pt>
              </c:numCache>
            </c:numRef>
          </c:val>
          <c:extLst>
            <c:ext xmlns:c16="http://schemas.microsoft.com/office/drawing/2014/chart" uri="{C3380CC4-5D6E-409C-BE32-E72D297353CC}">
              <c16:uniqueId val="{00000000-296D-4BD2-9738-F06F0952EFC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296D-4BD2-9738-F06F0952EFC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c:v>
                </c:pt>
                <c:pt idx="1">
                  <c:v>95</c:v>
                </c:pt>
                <c:pt idx="2">
                  <c:v>95</c:v>
                </c:pt>
                <c:pt idx="3">
                  <c:v>95</c:v>
                </c:pt>
                <c:pt idx="4">
                  <c:v>95</c:v>
                </c:pt>
              </c:numCache>
            </c:numRef>
          </c:val>
          <c:extLst>
            <c:ext xmlns:c16="http://schemas.microsoft.com/office/drawing/2014/chart" uri="{C3380CC4-5D6E-409C-BE32-E72D297353CC}">
              <c16:uniqueId val="{00000000-EAED-4DCD-B09C-F17FF2E8C2B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EAED-4DCD-B09C-F17FF2E8C2B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87.43</c:v>
                </c:pt>
                <c:pt idx="1">
                  <c:v>87.62</c:v>
                </c:pt>
                <c:pt idx="2">
                  <c:v>85.26</c:v>
                </c:pt>
                <c:pt idx="3">
                  <c:v>87.14</c:v>
                </c:pt>
                <c:pt idx="4">
                  <c:v>88.68</c:v>
                </c:pt>
              </c:numCache>
            </c:numRef>
          </c:val>
          <c:extLst>
            <c:ext xmlns:c16="http://schemas.microsoft.com/office/drawing/2014/chart" uri="{C3380CC4-5D6E-409C-BE32-E72D297353CC}">
              <c16:uniqueId val="{00000000-691F-4C84-ACDB-C942288F9F5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691F-4C84-ACDB-C942288F9F5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07-44F9-A297-1DE39255C75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07-44F9-A297-1DE39255C75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23-45E3-B06E-86DB220CD66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23-45E3-B06E-86DB220CD66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9-45D8-8117-36DC5C19A53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9-45D8-8117-36DC5C19A53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F4-452D-996B-FA15B89F73A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F4-452D-996B-FA15B89F73A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324.23</c:v>
                </c:pt>
                <c:pt idx="1">
                  <c:v>323</c:v>
                </c:pt>
                <c:pt idx="2">
                  <c:v>347.92</c:v>
                </c:pt>
                <c:pt idx="3">
                  <c:v>319.52999999999997</c:v>
                </c:pt>
                <c:pt idx="4">
                  <c:v>290.11</c:v>
                </c:pt>
              </c:numCache>
            </c:numRef>
          </c:val>
          <c:extLst>
            <c:ext xmlns:c16="http://schemas.microsoft.com/office/drawing/2014/chart" uri="{C3380CC4-5D6E-409C-BE32-E72D297353CC}">
              <c16:uniqueId val="{00000000-389C-48B5-A000-1176BFBAF4A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389C-48B5-A000-1176BFBAF4A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49.54</c:v>
                </c:pt>
                <c:pt idx="1">
                  <c:v>47.86</c:v>
                </c:pt>
                <c:pt idx="2">
                  <c:v>47.83</c:v>
                </c:pt>
                <c:pt idx="3">
                  <c:v>40.54</c:v>
                </c:pt>
                <c:pt idx="4">
                  <c:v>42.58</c:v>
                </c:pt>
              </c:numCache>
            </c:numRef>
          </c:val>
          <c:extLst>
            <c:ext xmlns:c16="http://schemas.microsoft.com/office/drawing/2014/chart" uri="{C3380CC4-5D6E-409C-BE32-E72D297353CC}">
              <c16:uniqueId val="{00000000-ED39-48C4-B2A8-EC73089F645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ED39-48C4-B2A8-EC73089F645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290.8</c:v>
                </c:pt>
                <c:pt idx="1">
                  <c:v>291.13</c:v>
                </c:pt>
                <c:pt idx="2">
                  <c:v>295.54000000000002</c:v>
                </c:pt>
                <c:pt idx="3">
                  <c:v>345.37</c:v>
                </c:pt>
                <c:pt idx="4">
                  <c:v>335.78</c:v>
                </c:pt>
              </c:numCache>
            </c:numRef>
          </c:val>
          <c:extLst>
            <c:ext xmlns:c16="http://schemas.microsoft.com/office/drawing/2014/chart" uri="{C3380CC4-5D6E-409C-BE32-E72D297353CC}">
              <c16:uniqueId val="{00000000-5732-4A04-AB9A-8C91B7E4666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5732-4A04-AB9A-8C91B7E4666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群馬県　中之条町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86" t="s">
        <v>9</v>
      </c>
      <c r="BM7" s="87"/>
      <c r="BN7" s="87"/>
      <c r="BO7" s="87"/>
      <c r="BP7" s="87"/>
      <c r="BQ7" s="87"/>
      <c r="BR7" s="87"/>
      <c r="BS7" s="87"/>
      <c r="BT7" s="87"/>
      <c r="BU7" s="87"/>
      <c r="BV7" s="87"/>
      <c r="BW7" s="87"/>
      <c r="BX7" s="87"/>
      <c r="BY7" s="88"/>
    </row>
    <row r="8" spans="1:78" ht="18.75" customHeight="1" x14ac:dyDescent="0.2">
      <c r="A8" s="2"/>
      <c r="B8" s="83" t="str">
        <f>データ!$I$6</f>
        <v>法非適用</v>
      </c>
      <c r="C8" s="83"/>
      <c r="D8" s="83"/>
      <c r="E8" s="83"/>
      <c r="F8" s="83"/>
      <c r="G8" s="83"/>
      <c r="H8" s="83"/>
      <c r="I8" s="83" t="str">
        <f>データ!$J$6</f>
        <v>水道事業</v>
      </c>
      <c r="J8" s="83"/>
      <c r="K8" s="83"/>
      <c r="L8" s="83"/>
      <c r="M8" s="83"/>
      <c r="N8" s="83"/>
      <c r="O8" s="83"/>
      <c r="P8" s="83" t="str">
        <f>データ!$K$6</f>
        <v>簡易水道事業</v>
      </c>
      <c r="Q8" s="83"/>
      <c r="R8" s="83"/>
      <c r="S8" s="83"/>
      <c r="T8" s="83"/>
      <c r="U8" s="83"/>
      <c r="V8" s="83"/>
      <c r="W8" s="83" t="str">
        <f>データ!$L$6</f>
        <v>D4</v>
      </c>
      <c r="X8" s="83"/>
      <c r="Y8" s="83"/>
      <c r="Z8" s="83"/>
      <c r="AA8" s="83"/>
      <c r="AB8" s="83"/>
      <c r="AC8" s="83"/>
      <c r="AD8" s="83" t="str">
        <f>データ!$M$6</f>
        <v>非設置</v>
      </c>
      <c r="AE8" s="83"/>
      <c r="AF8" s="83"/>
      <c r="AG8" s="83"/>
      <c r="AH8" s="83"/>
      <c r="AI8" s="83"/>
      <c r="AJ8" s="83"/>
      <c r="AK8" s="2"/>
      <c r="AL8" s="78">
        <f>データ!$R$6</f>
        <v>15222</v>
      </c>
      <c r="AM8" s="78"/>
      <c r="AN8" s="78"/>
      <c r="AO8" s="78"/>
      <c r="AP8" s="78"/>
      <c r="AQ8" s="78"/>
      <c r="AR8" s="78"/>
      <c r="AS8" s="78"/>
      <c r="AT8" s="36">
        <f>データ!$S$6</f>
        <v>439.28</v>
      </c>
      <c r="AU8" s="36"/>
      <c r="AV8" s="36"/>
      <c r="AW8" s="36"/>
      <c r="AX8" s="36"/>
      <c r="AY8" s="36"/>
      <c r="AZ8" s="36"/>
      <c r="BA8" s="36"/>
      <c r="BB8" s="36">
        <f>データ!$T$6</f>
        <v>34.65</v>
      </c>
      <c r="BC8" s="36"/>
      <c r="BD8" s="36"/>
      <c r="BE8" s="36"/>
      <c r="BF8" s="36"/>
      <c r="BG8" s="36"/>
      <c r="BH8" s="36"/>
      <c r="BI8" s="36"/>
      <c r="BJ8" s="3"/>
      <c r="BK8" s="3"/>
      <c r="BL8" s="79" t="s">
        <v>10</v>
      </c>
      <c r="BM8" s="80"/>
      <c r="BN8" s="81" t="s">
        <v>11</v>
      </c>
      <c r="BO8" s="81"/>
      <c r="BP8" s="81"/>
      <c r="BQ8" s="81"/>
      <c r="BR8" s="81"/>
      <c r="BS8" s="81"/>
      <c r="BT8" s="81"/>
      <c r="BU8" s="81"/>
      <c r="BV8" s="81"/>
      <c r="BW8" s="81"/>
      <c r="BX8" s="81"/>
      <c r="BY8" s="82"/>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6.08</v>
      </c>
      <c r="Q10" s="36"/>
      <c r="R10" s="36"/>
      <c r="S10" s="36"/>
      <c r="T10" s="36"/>
      <c r="U10" s="36"/>
      <c r="V10" s="36"/>
      <c r="W10" s="78">
        <f>データ!$Q$6</f>
        <v>3074</v>
      </c>
      <c r="X10" s="78"/>
      <c r="Y10" s="78"/>
      <c r="Z10" s="78"/>
      <c r="AA10" s="78"/>
      <c r="AB10" s="78"/>
      <c r="AC10" s="78"/>
      <c r="AD10" s="2"/>
      <c r="AE10" s="2"/>
      <c r="AF10" s="2"/>
      <c r="AG10" s="2"/>
      <c r="AH10" s="2"/>
      <c r="AI10" s="2"/>
      <c r="AJ10" s="2"/>
      <c r="AK10" s="2"/>
      <c r="AL10" s="78">
        <f>データ!$U$6</f>
        <v>918</v>
      </c>
      <c r="AM10" s="78"/>
      <c r="AN10" s="78"/>
      <c r="AO10" s="78"/>
      <c r="AP10" s="78"/>
      <c r="AQ10" s="78"/>
      <c r="AR10" s="78"/>
      <c r="AS10" s="78"/>
      <c r="AT10" s="36">
        <f>データ!$V$6</f>
        <v>0.9</v>
      </c>
      <c r="AU10" s="36"/>
      <c r="AV10" s="36"/>
      <c r="AW10" s="36"/>
      <c r="AX10" s="36"/>
      <c r="AY10" s="36"/>
      <c r="AZ10" s="36"/>
      <c r="BA10" s="36"/>
      <c r="BB10" s="36">
        <f>データ!$W$6</f>
        <v>1020</v>
      </c>
      <c r="BC10" s="36"/>
      <c r="BD10" s="36"/>
      <c r="BE10" s="36"/>
      <c r="BF10" s="36"/>
      <c r="BG10" s="36"/>
      <c r="BH10" s="36"/>
      <c r="BI10" s="36"/>
      <c r="BJ10" s="2"/>
      <c r="BK10" s="2"/>
      <c r="BL10" s="69" t="s">
        <v>21</v>
      </c>
      <c r="BM10" s="70"/>
      <c r="BN10" s="71" t="s">
        <v>22</v>
      </c>
      <c r="BO10" s="71"/>
      <c r="BP10" s="71"/>
      <c r="BQ10" s="71"/>
      <c r="BR10" s="71"/>
      <c r="BS10" s="71"/>
      <c r="BT10" s="71"/>
      <c r="BU10" s="71"/>
      <c r="BV10" s="71"/>
      <c r="BW10" s="71"/>
      <c r="BX10" s="71"/>
      <c r="BY10" s="7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2">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30" t="s">
        <v>25</v>
      </c>
      <c r="BM14" s="31"/>
      <c r="BN14" s="31"/>
      <c r="BO14" s="31"/>
      <c r="BP14" s="31"/>
      <c r="BQ14" s="31"/>
      <c r="BR14" s="31"/>
      <c r="BS14" s="31"/>
      <c r="BT14" s="31"/>
      <c r="BU14" s="31"/>
      <c r="BV14" s="31"/>
      <c r="BW14" s="31"/>
      <c r="BX14" s="31"/>
      <c r="BY14" s="31"/>
      <c r="BZ14" s="32"/>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118</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3" t="s">
        <v>26</v>
      </c>
      <c r="BM45" s="44"/>
      <c r="BN45" s="44"/>
      <c r="BO45" s="44"/>
      <c r="BP45" s="44"/>
      <c r="BQ45" s="44"/>
      <c r="BR45" s="44"/>
      <c r="BS45" s="44"/>
      <c r="BT45" s="44"/>
      <c r="BU45" s="44"/>
      <c r="BV45" s="44"/>
      <c r="BW45" s="44"/>
      <c r="BX45" s="44"/>
      <c r="BY45" s="44"/>
      <c r="BZ45" s="4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6"/>
      <c r="BM46" s="47"/>
      <c r="BN46" s="47"/>
      <c r="BO46" s="47"/>
      <c r="BP46" s="47"/>
      <c r="BQ46" s="47"/>
      <c r="BR46" s="47"/>
      <c r="BS46" s="47"/>
      <c r="BT46" s="47"/>
      <c r="BU46" s="47"/>
      <c r="BV46" s="47"/>
      <c r="BW46" s="47"/>
      <c r="BX46" s="47"/>
      <c r="BY46" s="47"/>
      <c r="BZ46" s="4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9" t="s">
        <v>116</v>
      </c>
      <c r="BM47" s="50"/>
      <c r="BN47" s="50"/>
      <c r="BO47" s="50"/>
      <c r="BP47" s="50"/>
      <c r="BQ47" s="50"/>
      <c r="BR47" s="50"/>
      <c r="BS47" s="50"/>
      <c r="BT47" s="50"/>
      <c r="BU47" s="50"/>
      <c r="BV47" s="50"/>
      <c r="BW47" s="50"/>
      <c r="BX47" s="50"/>
      <c r="BY47" s="50"/>
      <c r="BZ47" s="5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9"/>
      <c r="BM48" s="50"/>
      <c r="BN48" s="50"/>
      <c r="BO48" s="50"/>
      <c r="BP48" s="50"/>
      <c r="BQ48" s="50"/>
      <c r="BR48" s="50"/>
      <c r="BS48" s="50"/>
      <c r="BT48" s="50"/>
      <c r="BU48" s="50"/>
      <c r="BV48" s="50"/>
      <c r="BW48" s="50"/>
      <c r="BX48" s="50"/>
      <c r="BY48" s="50"/>
      <c r="BZ48" s="5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9"/>
      <c r="BM49" s="50"/>
      <c r="BN49" s="50"/>
      <c r="BO49" s="50"/>
      <c r="BP49" s="50"/>
      <c r="BQ49" s="50"/>
      <c r="BR49" s="50"/>
      <c r="BS49" s="50"/>
      <c r="BT49" s="50"/>
      <c r="BU49" s="50"/>
      <c r="BV49" s="50"/>
      <c r="BW49" s="50"/>
      <c r="BX49" s="50"/>
      <c r="BY49" s="50"/>
      <c r="BZ49" s="5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9"/>
      <c r="BM50" s="50"/>
      <c r="BN50" s="50"/>
      <c r="BO50" s="50"/>
      <c r="BP50" s="50"/>
      <c r="BQ50" s="50"/>
      <c r="BR50" s="50"/>
      <c r="BS50" s="50"/>
      <c r="BT50" s="50"/>
      <c r="BU50" s="50"/>
      <c r="BV50" s="50"/>
      <c r="BW50" s="50"/>
      <c r="BX50" s="50"/>
      <c r="BY50" s="50"/>
      <c r="BZ50" s="5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9"/>
      <c r="BM51" s="50"/>
      <c r="BN51" s="50"/>
      <c r="BO51" s="50"/>
      <c r="BP51" s="50"/>
      <c r="BQ51" s="50"/>
      <c r="BR51" s="50"/>
      <c r="BS51" s="50"/>
      <c r="BT51" s="50"/>
      <c r="BU51" s="50"/>
      <c r="BV51" s="50"/>
      <c r="BW51" s="50"/>
      <c r="BX51" s="50"/>
      <c r="BY51" s="50"/>
      <c r="BZ51" s="5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9"/>
      <c r="BM52" s="50"/>
      <c r="BN52" s="50"/>
      <c r="BO52" s="50"/>
      <c r="BP52" s="50"/>
      <c r="BQ52" s="50"/>
      <c r="BR52" s="50"/>
      <c r="BS52" s="50"/>
      <c r="BT52" s="50"/>
      <c r="BU52" s="50"/>
      <c r="BV52" s="50"/>
      <c r="BW52" s="50"/>
      <c r="BX52" s="50"/>
      <c r="BY52" s="50"/>
      <c r="BZ52" s="5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9"/>
      <c r="BM53" s="50"/>
      <c r="BN53" s="50"/>
      <c r="BO53" s="50"/>
      <c r="BP53" s="50"/>
      <c r="BQ53" s="50"/>
      <c r="BR53" s="50"/>
      <c r="BS53" s="50"/>
      <c r="BT53" s="50"/>
      <c r="BU53" s="50"/>
      <c r="BV53" s="50"/>
      <c r="BW53" s="50"/>
      <c r="BX53" s="50"/>
      <c r="BY53" s="50"/>
      <c r="BZ53" s="5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9"/>
      <c r="BM54" s="50"/>
      <c r="BN54" s="50"/>
      <c r="BO54" s="50"/>
      <c r="BP54" s="50"/>
      <c r="BQ54" s="50"/>
      <c r="BR54" s="50"/>
      <c r="BS54" s="50"/>
      <c r="BT54" s="50"/>
      <c r="BU54" s="50"/>
      <c r="BV54" s="50"/>
      <c r="BW54" s="50"/>
      <c r="BX54" s="50"/>
      <c r="BY54" s="50"/>
      <c r="BZ54" s="5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9"/>
      <c r="BM55" s="50"/>
      <c r="BN55" s="50"/>
      <c r="BO55" s="50"/>
      <c r="BP55" s="50"/>
      <c r="BQ55" s="50"/>
      <c r="BR55" s="50"/>
      <c r="BS55" s="50"/>
      <c r="BT55" s="50"/>
      <c r="BU55" s="50"/>
      <c r="BV55" s="50"/>
      <c r="BW55" s="50"/>
      <c r="BX55" s="50"/>
      <c r="BY55" s="50"/>
      <c r="BZ55" s="5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9"/>
      <c r="BM56" s="50"/>
      <c r="BN56" s="50"/>
      <c r="BO56" s="50"/>
      <c r="BP56" s="50"/>
      <c r="BQ56" s="50"/>
      <c r="BR56" s="50"/>
      <c r="BS56" s="50"/>
      <c r="BT56" s="50"/>
      <c r="BU56" s="50"/>
      <c r="BV56" s="50"/>
      <c r="BW56" s="50"/>
      <c r="BX56" s="50"/>
      <c r="BY56" s="50"/>
      <c r="BZ56" s="5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9"/>
      <c r="BM57" s="50"/>
      <c r="BN57" s="50"/>
      <c r="BO57" s="50"/>
      <c r="BP57" s="50"/>
      <c r="BQ57" s="50"/>
      <c r="BR57" s="50"/>
      <c r="BS57" s="50"/>
      <c r="BT57" s="50"/>
      <c r="BU57" s="50"/>
      <c r="BV57" s="50"/>
      <c r="BW57" s="50"/>
      <c r="BX57" s="50"/>
      <c r="BY57" s="50"/>
      <c r="BZ57" s="5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9"/>
      <c r="BM58" s="50"/>
      <c r="BN58" s="50"/>
      <c r="BO58" s="50"/>
      <c r="BP58" s="50"/>
      <c r="BQ58" s="50"/>
      <c r="BR58" s="50"/>
      <c r="BS58" s="50"/>
      <c r="BT58" s="50"/>
      <c r="BU58" s="50"/>
      <c r="BV58" s="50"/>
      <c r="BW58" s="50"/>
      <c r="BX58" s="50"/>
      <c r="BY58" s="50"/>
      <c r="BZ58" s="5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9"/>
      <c r="BM59" s="50"/>
      <c r="BN59" s="50"/>
      <c r="BO59" s="50"/>
      <c r="BP59" s="50"/>
      <c r="BQ59" s="50"/>
      <c r="BR59" s="50"/>
      <c r="BS59" s="50"/>
      <c r="BT59" s="50"/>
      <c r="BU59" s="50"/>
      <c r="BV59" s="50"/>
      <c r="BW59" s="50"/>
      <c r="BX59" s="50"/>
      <c r="BY59" s="50"/>
      <c r="BZ59" s="51"/>
    </row>
    <row r="60" spans="1:78" ht="13.5" customHeight="1" x14ac:dyDescent="0.2">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9"/>
      <c r="BM60" s="50"/>
      <c r="BN60" s="50"/>
      <c r="BO60" s="50"/>
      <c r="BP60" s="50"/>
      <c r="BQ60" s="50"/>
      <c r="BR60" s="50"/>
      <c r="BS60" s="50"/>
      <c r="BT60" s="50"/>
      <c r="BU60" s="50"/>
      <c r="BV60" s="50"/>
      <c r="BW60" s="50"/>
      <c r="BX60" s="50"/>
      <c r="BY60" s="50"/>
      <c r="BZ60" s="51"/>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9"/>
      <c r="BM61" s="50"/>
      <c r="BN61" s="50"/>
      <c r="BO61" s="50"/>
      <c r="BP61" s="50"/>
      <c r="BQ61" s="50"/>
      <c r="BR61" s="50"/>
      <c r="BS61" s="50"/>
      <c r="BT61" s="50"/>
      <c r="BU61" s="50"/>
      <c r="BV61" s="50"/>
      <c r="BW61" s="50"/>
      <c r="BX61" s="50"/>
      <c r="BY61" s="50"/>
      <c r="BZ61" s="5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9"/>
      <c r="BM62" s="50"/>
      <c r="BN62" s="50"/>
      <c r="BO62" s="50"/>
      <c r="BP62" s="50"/>
      <c r="BQ62" s="50"/>
      <c r="BR62" s="50"/>
      <c r="BS62" s="50"/>
      <c r="BT62" s="50"/>
      <c r="BU62" s="50"/>
      <c r="BV62" s="50"/>
      <c r="BW62" s="50"/>
      <c r="BX62" s="50"/>
      <c r="BY62" s="50"/>
      <c r="BZ62" s="5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2"/>
      <c r="BM63" s="53"/>
      <c r="BN63" s="53"/>
      <c r="BO63" s="53"/>
      <c r="BP63" s="53"/>
      <c r="BQ63" s="53"/>
      <c r="BR63" s="53"/>
      <c r="BS63" s="53"/>
      <c r="BT63" s="53"/>
      <c r="BU63" s="53"/>
      <c r="BV63" s="53"/>
      <c r="BW63" s="53"/>
      <c r="BX63" s="53"/>
      <c r="BY63" s="53"/>
      <c r="BZ63" s="5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3" t="s">
        <v>117</v>
      </c>
      <c r="BM66" s="64"/>
      <c r="BN66" s="64"/>
      <c r="BO66" s="64"/>
      <c r="BP66" s="64"/>
      <c r="BQ66" s="64"/>
      <c r="BR66" s="64"/>
      <c r="BS66" s="64"/>
      <c r="BT66" s="64"/>
      <c r="BU66" s="64"/>
      <c r="BV66" s="64"/>
      <c r="BW66" s="64"/>
      <c r="BX66" s="64"/>
      <c r="BY66" s="64"/>
      <c r="BZ66" s="6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3"/>
      <c r="BM67" s="64"/>
      <c r="BN67" s="64"/>
      <c r="BO67" s="64"/>
      <c r="BP67" s="64"/>
      <c r="BQ67" s="64"/>
      <c r="BR67" s="64"/>
      <c r="BS67" s="64"/>
      <c r="BT67" s="64"/>
      <c r="BU67" s="64"/>
      <c r="BV67" s="64"/>
      <c r="BW67" s="64"/>
      <c r="BX67" s="64"/>
      <c r="BY67" s="64"/>
      <c r="BZ67" s="6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3"/>
      <c r="BM68" s="64"/>
      <c r="BN68" s="64"/>
      <c r="BO68" s="64"/>
      <c r="BP68" s="64"/>
      <c r="BQ68" s="64"/>
      <c r="BR68" s="64"/>
      <c r="BS68" s="64"/>
      <c r="BT68" s="64"/>
      <c r="BU68" s="64"/>
      <c r="BV68" s="64"/>
      <c r="BW68" s="64"/>
      <c r="BX68" s="64"/>
      <c r="BY68" s="64"/>
      <c r="BZ68" s="6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3"/>
      <c r="BM69" s="64"/>
      <c r="BN69" s="64"/>
      <c r="BO69" s="64"/>
      <c r="BP69" s="64"/>
      <c r="BQ69" s="64"/>
      <c r="BR69" s="64"/>
      <c r="BS69" s="64"/>
      <c r="BT69" s="64"/>
      <c r="BU69" s="64"/>
      <c r="BV69" s="64"/>
      <c r="BW69" s="64"/>
      <c r="BX69" s="64"/>
      <c r="BY69" s="64"/>
      <c r="BZ69" s="6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3"/>
      <c r="BM70" s="64"/>
      <c r="BN70" s="64"/>
      <c r="BO70" s="64"/>
      <c r="BP70" s="64"/>
      <c r="BQ70" s="64"/>
      <c r="BR70" s="64"/>
      <c r="BS70" s="64"/>
      <c r="BT70" s="64"/>
      <c r="BU70" s="64"/>
      <c r="BV70" s="64"/>
      <c r="BW70" s="64"/>
      <c r="BX70" s="64"/>
      <c r="BY70" s="64"/>
      <c r="BZ70" s="6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3"/>
      <c r="BM71" s="64"/>
      <c r="BN71" s="64"/>
      <c r="BO71" s="64"/>
      <c r="BP71" s="64"/>
      <c r="BQ71" s="64"/>
      <c r="BR71" s="64"/>
      <c r="BS71" s="64"/>
      <c r="BT71" s="64"/>
      <c r="BU71" s="64"/>
      <c r="BV71" s="64"/>
      <c r="BW71" s="64"/>
      <c r="BX71" s="64"/>
      <c r="BY71" s="64"/>
      <c r="BZ71" s="6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3"/>
      <c r="BM72" s="64"/>
      <c r="BN72" s="64"/>
      <c r="BO72" s="64"/>
      <c r="BP72" s="64"/>
      <c r="BQ72" s="64"/>
      <c r="BR72" s="64"/>
      <c r="BS72" s="64"/>
      <c r="BT72" s="64"/>
      <c r="BU72" s="64"/>
      <c r="BV72" s="64"/>
      <c r="BW72" s="64"/>
      <c r="BX72" s="64"/>
      <c r="BY72" s="64"/>
      <c r="BZ72" s="6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3"/>
      <c r="BM73" s="64"/>
      <c r="BN73" s="64"/>
      <c r="BO73" s="64"/>
      <c r="BP73" s="64"/>
      <c r="BQ73" s="64"/>
      <c r="BR73" s="64"/>
      <c r="BS73" s="64"/>
      <c r="BT73" s="64"/>
      <c r="BU73" s="64"/>
      <c r="BV73" s="64"/>
      <c r="BW73" s="64"/>
      <c r="BX73" s="64"/>
      <c r="BY73" s="64"/>
      <c r="BZ73" s="6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3"/>
      <c r="BM74" s="64"/>
      <c r="BN74" s="64"/>
      <c r="BO74" s="64"/>
      <c r="BP74" s="64"/>
      <c r="BQ74" s="64"/>
      <c r="BR74" s="64"/>
      <c r="BS74" s="64"/>
      <c r="BT74" s="64"/>
      <c r="BU74" s="64"/>
      <c r="BV74" s="64"/>
      <c r="BW74" s="64"/>
      <c r="BX74" s="64"/>
      <c r="BY74" s="64"/>
      <c r="BZ74" s="6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3"/>
      <c r="BM75" s="64"/>
      <c r="BN75" s="64"/>
      <c r="BO75" s="64"/>
      <c r="BP75" s="64"/>
      <c r="BQ75" s="64"/>
      <c r="BR75" s="64"/>
      <c r="BS75" s="64"/>
      <c r="BT75" s="64"/>
      <c r="BU75" s="64"/>
      <c r="BV75" s="64"/>
      <c r="BW75" s="64"/>
      <c r="BX75" s="64"/>
      <c r="BY75" s="64"/>
      <c r="BZ75" s="6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3"/>
      <c r="BM76" s="64"/>
      <c r="BN76" s="64"/>
      <c r="BO76" s="64"/>
      <c r="BP76" s="64"/>
      <c r="BQ76" s="64"/>
      <c r="BR76" s="64"/>
      <c r="BS76" s="64"/>
      <c r="BT76" s="64"/>
      <c r="BU76" s="64"/>
      <c r="BV76" s="64"/>
      <c r="BW76" s="64"/>
      <c r="BX76" s="64"/>
      <c r="BY76" s="64"/>
      <c r="BZ76" s="6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3"/>
      <c r="BM77" s="64"/>
      <c r="BN77" s="64"/>
      <c r="BO77" s="64"/>
      <c r="BP77" s="64"/>
      <c r="BQ77" s="64"/>
      <c r="BR77" s="64"/>
      <c r="BS77" s="64"/>
      <c r="BT77" s="64"/>
      <c r="BU77" s="64"/>
      <c r="BV77" s="64"/>
      <c r="BW77" s="64"/>
      <c r="BX77" s="64"/>
      <c r="BY77" s="64"/>
      <c r="BZ77" s="6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3"/>
      <c r="BM78" s="64"/>
      <c r="BN78" s="64"/>
      <c r="BO78" s="64"/>
      <c r="BP78" s="64"/>
      <c r="BQ78" s="64"/>
      <c r="BR78" s="64"/>
      <c r="BS78" s="64"/>
      <c r="BT78" s="64"/>
      <c r="BU78" s="64"/>
      <c r="BV78" s="64"/>
      <c r="BW78" s="64"/>
      <c r="BX78" s="64"/>
      <c r="BY78" s="64"/>
      <c r="BZ78" s="6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3"/>
      <c r="BM79" s="64"/>
      <c r="BN79" s="64"/>
      <c r="BO79" s="64"/>
      <c r="BP79" s="64"/>
      <c r="BQ79" s="64"/>
      <c r="BR79" s="64"/>
      <c r="BS79" s="64"/>
      <c r="BT79" s="64"/>
      <c r="BU79" s="64"/>
      <c r="BV79" s="64"/>
      <c r="BW79" s="64"/>
      <c r="BX79" s="64"/>
      <c r="BY79" s="64"/>
      <c r="BZ79" s="6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3"/>
      <c r="BM80" s="64"/>
      <c r="BN80" s="64"/>
      <c r="BO80" s="64"/>
      <c r="BP80" s="64"/>
      <c r="BQ80" s="64"/>
      <c r="BR80" s="64"/>
      <c r="BS80" s="64"/>
      <c r="BT80" s="64"/>
      <c r="BU80" s="64"/>
      <c r="BV80" s="64"/>
      <c r="BW80" s="64"/>
      <c r="BX80" s="64"/>
      <c r="BY80" s="64"/>
      <c r="BZ80" s="6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3"/>
      <c r="BM81" s="64"/>
      <c r="BN81" s="64"/>
      <c r="BO81" s="64"/>
      <c r="BP81" s="64"/>
      <c r="BQ81" s="64"/>
      <c r="BR81" s="64"/>
      <c r="BS81" s="64"/>
      <c r="BT81" s="64"/>
      <c r="BU81" s="64"/>
      <c r="BV81" s="64"/>
      <c r="BW81" s="64"/>
      <c r="BX81" s="64"/>
      <c r="BY81" s="64"/>
      <c r="BZ81" s="6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6"/>
      <c r="BM82" s="67"/>
      <c r="BN82" s="67"/>
      <c r="BO82" s="67"/>
      <c r="BP82" s="67"/>
      <c r="BQ82" s="67"/>
      <c r="BR82" s="67"/>
      <c r="BS82" s="67"/>
      <c r="BT82" s="67"/>
      <c r="BU82" s="67"/>
      <c r="BV82" s="67"/>
      <c r="BW82" s="67"/>
      <c r="BX82" s="67"/>
      <c r="BY82" s="67"/>
      <c r="BZ82" s="68"/>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41</v>
      </c>
      <c r="O85" s="13" t="str">
        <f>データ!EN6</f>
        <v>【0.58】</v>
      </c>
    </row>
  </sheetData>
  <sheetProtection algorithmName="SHA-512" hashValue="3mWWdl7BQNX9LN3w/no2Tnzodg2I7QWcItkeOwCqKudws9uozRTrJNolVqm3FIXeuensjFNyeoYt/PRNN4pxpw==" saltValue="42R7gjBTsfGUX+FtJRiaa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90" t="s">
        <v>52</v>
      </c>
      <c r="I3" s="91"/>
      <c r="J3" s="91"/>
      <c r="K3" s="91"/>
      <c r="L3" s="91"/>
      <c r="M3" s="91"/>
      <c r="N3" s="91"/>
      <c r="O3" s="91"/>
      <c r="P3" s="91"/>
      <c r="Q3" s="91"/>
      <c r="R3" s="91"/>
      <c r="S3" s="91"/>
      <c r="T3" s="91"/>
      <c r="U3" s="91"/>
      <c r="V3" s="91"/>
      <c r="W3" s="92"/>
      <c r="X3" s="96" t="s">
        <v>53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15" t="s">
        <v>55</v>
      </c>
      <c r="B4" s="17"/>
      <c r="C4" s="17"/>
      <c r="D4" s="17"/>
      <c r="E4" s="17"/>
      <c r="F4" s="17"/>
      <c r="G4" s="17"/>
      <c r="H4" s="93"/>
      <c r="I4" s="94"/>
      <c r="J4" s="94"/>
      <c r="K4" s="94"/>
      <c r="L4" s="94"/>
      <c r="M4" s="94"/>
      <c r="N4" s="94"/>
      <c r="O4" s="94"/>
      <c r="P4" s="94"/>
      <c r="Q4" s="94"/>
      <c r="R4" s="94"/>
      <c r="S4" s="94"/>
      <c r="T4" s="94"/>
      <c r="U4" s="94"/>
      <c r="V4" s="94"/>
      <c r="W4" s="95"/>
      <c r="X4" s="89" t="s">
        <v>56</v>
      </c>
      <c r="Y4" s="89"/>
      <c r="Z4" s="89"/>
      <c r="AA4" s="89"/>
      <c r="AB4" s="89"/>
      <c r="AC4" s="89"/>
      <c r="AD4" s="89"/>
      <c r="AE4" s="89"/>
      <c r="AF4" s="89"/>
      <c r="AG4" s="89"/>
      <c r="AH4" s="89"/>
      <c r="AI4" s="89" t="s">
        <v>57</v>
      </c>
      <c r="AJ4" s="89"/>
      <c r="AK4" s="89"/>
      <c r="AL4" s="89"/>
      <c r="AM4" s="89"/>
      <c r="AN4" s="89"/>
      <c r="AO4" s="89"/>
      <c r="AP4" s="89"/>
      <c r="AQ4" s="89"/>
      <c r="AR4" s="89"/>
      <c r="AS4" s="89"/>
      <c r="AT4" s="89" t="s">
        <v>58</v>
      </c>
      <c r="AU4" s="89"/>
      <c r="AV4" s="89"/>
      <c r="AW4" s="89"/>
      <c r="AX4" s="89"/>
      <c r="AY4" s="89"/>
      <c r="AZ4" s="89"/>
      <c r="BA4" s="89"/>
      <c r="BB4" s="89"/>
      <c r="BC4" s="89"/>
      <c r="BD4" s="89"/>
      <c r="BE4" s="89" t="s">
        <v>59</v>
      </c>
      <c r="BF4" s="89"/>
      <c r="BG4" s="89"/>
      <c r="BH4" s="89"/>
      <c r="BI4" s="89"/>
      <c r="BJ4" s="89"/>
      <c r="BK4" s="89"/>
      <c r="BL4" s="89"/>
      <c r="BM4" s="89"/>
      <c r="BN4" s="89"/>
      <c r="BO4" s="89"/>
      <c r="BP4" s="89" t="s">
        <v>60</v>
      </c>
      <c r="BQ4" s="89"/>
      <c r="BR4" s="89"/>
      <c r="BS4" s="89"/>
      <c r="BT4" s="89"/>
      <c r="BU4" s="89"/>
      <c r="BV4" s="89"/>
      <c r="BW4" s="89"/>
      <c r="BX4" s="89"/>
      <c r="BY4" s="89"/>
      <c r="BZ4" s="89"/>
      <c r="CA4" s="89" t="s">
        <v>61</v>
      </c>
      <c r="CB4" s="89"/>
      <c r="CC4" s="89"/>
      <c r="CD4" s="89"/>
      <c r="CE4" s="89"/>
      <c r="CF4" s="89"/>
      <c r="CG4" s="89"/>
      <c r="CH4" s="89"/>
      <c r="CI4" s="89"/>
      <c r="CJ4" s="89"/>
      <c r="CK4" s="89"/>
      <c r="CL4" s="89" t="s">
        <v>62</v>
      </c>
      <c r="CM4" s="89"/>
      <c r="CN4" s="89"/>
      <c r="CO4" s="89"/>
      <c r="CP4" s="89"/>
      <c r="CQ4" s="89"/>
      <c r="CR4" s="89"/>
      <c r="CS4" s="89"/>
      <c r="CT4" s="89"/>
      <c r="CU4" s="89"/>
      <c r="CV4" s="89"/>
      <c r="CW4" s="89" t="s">
        <v>63</v>
      </c>
      <c r="CX4" s="89"/>
      <c r="CY4" s="89"/>
      <c r="CZ4" s="89"/>
      <c r="DA4" s="89"/>
      <c r="DB4" s="89"/>
      <c r="DC4" s="89"/>
      <c r="DD4" s="89"/>
      <c r="DE4" s="89"/>
      <c r="DF4" s="89"/>
      <c r="DG4" s="89"/>
      <c r="DH4" s="89" t="s">
        <v>64</v>
      </c>
      <c r="DI4" s="89"/>
      <c r="DJ4" s="89"/>
      <c r="DK4" s="89"/>
      <c r="DL4" s="89"/>
      <c r="DM4" s="89"/>
      <c r="DN4" s="89"/>
      <c r="DO4" s="89"/>
      <c r="DP4" s="89"/>
      <c r="DQ4" s="89"/>
      <c r="DR4" s="89"/>
      <c r="DS4" s="89" t="s">
        <v>65</v>
      </c>
      <c r="DT4" s="89"/>
      <c r="DU4" s="89"/>
      <c r="DV4" s="89"/>
      <c r="DW4" s="89"/>
      <c r="DX4" s="89"/>
      <c r="DY4" s="89"/>
      <c r="DZ4" s="89"/>
      <c r="EA4" s="89"/>
      <c r="EB4" s="89"/>
      <c r="EC4" s="89"/>
      <c r="ED4" s="89" t="s">
        <v>66</v>
      </c>
      <c r="EE4" s="89"/>
      <c r="EF4" s="89"/>
      <c r="EG4" s="89"/>
      <c r="EH4" s="89"/>
      <c r="EI4" s="89"/>
      <c r="EJ4" s="89"/>
      <c r="EK4" s="89"/>
      <c r="EL4" s="89"/>
      <c r="EM4" s="89"/>
      <c r="EN4" s="89"/>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104213</v>
      </c>
      <c r="D6" s="20">
        <f t="shared" si="3"/>
        <v>47</v>
      </c>
      <c r="E6" s="20">
        <f t="shared" si="3"/>
        <v>1</v>
      </c>
      <c r="F6" s="20">
        <f t="shared" si="3"/>
        <v>0</v>
      </c>
      <c r="G6" s="20">
        <f t="shared" si="3"/>
        <v>0</v>
      </c>
      <c r="H6" s="20" t="str">
        <f t="shared" si="3"/>
        <v>群馬県　中之条町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6.08</v>
      </c>
      <c r="Q6" s="21">
        <f t="shared" si="3"/>
        <v>3074</v>
      </c>
      <c r="R6" s="21">
        <f t="shared" si="3"/>
        <v>15222</v>
      </c>
      <c r="S6" s="21">
        <f t="shared" si="3"/>
        <v>439.28</v>
      </c>
      <c r="T6" s="21">
        <f t="shared" si="3"/>
        <v>34.65</v>
      </c>
      <c r="U6" s="21">
        <f t="shared" si="3"/>
        <v>918</v>
      </c>
      <c r="V6" s="21">
        <f t="shared" si="3"/>
        <v>0.9</v>
      </c>
      <c r="W6" s="21">
        <f t="shared" si="3"/>
        <v>1020</v>
      </c>
      <c r="X6" s="22">
        <f>IF(X7="",NA(),X7)</f>
        <v>87.43</v>
      </c>
      <c r="Y6" s="22">
        <f t="shared" ref="Y6:AG6" si="4">IF(Y7="",NA(),Y7)</f>
        <v>87.62</v>
      </c>
      <c r="Z6" s="22">
        <f t="shared" si="4"/>
        <v>85.26</v>
      </c>
      <c r="AA6" s="22">
        <f t="shared" si="4"/>
        <v>87.14</v>
      </c>
      <c r="AB6" s="22">
        <f t="shared" si="4"/>
        <v>88.68</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324.23</v>
      </c>
      <c r="BF6" s="22">
        <f t="shared" ref="BF6:BN6" si="7">IF(BF7="",NA(),BF7)</f>
        <v>323</v>
      </c>
      <c r="BG6" s="22">
        <f t="shared" si="7"/>
        <v>347.92</v>
      </c>
      <c r="BH6" s="22">
        <f t="shared" si="7"/>
        <v>319.52999999999997</v>
      </c>
      <c r="BI6" s="22">
        <f t="shared" si="7"/>
        <v>290.11</v>
      </c>
      <c r="BJ6" s="22">
        <f t="shared" si="7"/>
        <v>1302.33</v>
      </c>
      <c r="BK6" s="22">
        <f t="shared" si="7"/>
        <v>1274.21</v>
      </c>
      <c r="BL6" s="22">
        <f t="shared" si="7"/>
        <v>1183.92</v>
      </c>
      <c r="BM6" s="22">
        <f t="shared" si="7"/>
        <v>1128.72</v>
      </c>
      <c r="BN6" s="22">
        <f t="shared" si="7"/>
        <v>1125.25</v>
      </c>
      <c r="BO6" s="21" t="str">
        <f>IF(BO7="","",IF(BO7="-","【-】","【"&amp;SUBSTITUTE(TEXT(BO7,"#,##0.00"),"-","△")&amp;"】"))</f>
        <v>【940.88】</v>
      </c>
      <c r="BP6" s="22">
        <f>IF(BP7="",NA(),BP7)</f>
        <v>49.54</v>
      </c>
      <c r="BQ6" s="22">
        <f t="shared" ref="BQ6:BY6" si="8">IF(BQ7="",NA(),BQ7)</f>
        <v>47.86</v>
      </c>
      <c r="BR6" s="22">
        <f t="shared" si="8"/>
        <v>47.83</v>
      </c>
      <c r="BS6" s="22">
        <f t="shared" si="8"/>
        <v>40.54</v>
      </c>
      <c r="BT6" s="22">
        <f t="shared" si="8"/>
        <v>42.58</v>
      </c>
      <c r="BU6" s="22">
        <f t="shared" si="8"/>
        <v>40.89</v>
      </c>
      <c r="BV6" s="22">
        <f t="shared" si="8"/>
        <v>41.25</v>
      </c>
      <c r="BW6" s="22">
        <f t="shared" si="8"/>
        <v>42.5</v>
      </c>
      <c r="BX6" s="22">
        <f t="shared" si="8"/>
        <v>41.84</v>
      </c>
      <c r="BY6" s="22">
        <f t="shared" si="8"/>
        <v>41.44</v>
      </c>
      <c r="BZ6" s="21" t="str">
        <f>IF(BZ7="","",IF(BZ7="-","【-】","【"&amp;SUBSTITUTE(TEXT(BZ7,"#,##0.00"),"-","△")&amp;"】"))</f>
        <v>【54.59】</v>
      </c>
      <c r="CA6" s="22">
        <f>IF(CA7="",NA(),CA7)</f>
        <v>290.8</v>
      </c>
      <c r="CB6" s="22">
        <f t="shared" ref="CB6:CJ6" si="9">IF(CB7="",NA(),CB7)</f>
        <v>291.13</v>
      </c>
      <c r="CC6" s="22">
        <f t="shared" si="9"/>
        <v>295.54000000000002</v>
      </c>
      <c r="CD6" s="22">
        <f t="shared" si="9"/>
        <v>345.37</v>
      </c>
      <c r="CE6" s="22">
        <f t="shared" si="9"/>
        <v>335.78</v>
      </c>
      <c r="CF6" s="22">
        <f t="shared" si="9"/>
        <v>383.2</v>
      </c>
      <c r="CG6" s="22">
        <f t="shared" si="9"/>
        <v>383.25</v>
      </c>
      <c r="CH6" s="22">
        <f t="shared" si="9"/>
        <v>377.72</v>
      </c>
      <c r="CI6" s="22">
        <f t="shared" si="9"/>
        <v>390.47</v>
      </c>
      <c r="CJ6" s="22">
        <f t="shared" si="9"/>
        <v>403.61</v>
      </c>
      <c r="CK6" s="21" t="str">
        <f>IF(CK7="","",IF(CK7="-","【-】","【"&amp;SUBSTITUTE(TEXT(CK7,"#,##0.00"),"-","△")&amp;"】"))</f>
        <v>【301.20】</v>
      </c>
      <c r="CL6" s="22">
        <f>IF(CL7="",NA(),CL7)</f>
        <v>60.25</v>
      </c>
      <c r="CM6" s="22">
        <f t="shared" ref="CM6:CU6" si="10">IF(CM7="",NA(),CM7)</f>
        <v>58.28</v>
      </c>
      <c r="CN6" s="22">
        <f t="shared" si="10"/>
        <v>56.05</v>
      </c>
      <c r="CO6" s="22">
        <f t="shared" si="10"/>
        <v>54.39</v>
      </c>
      <c r="CP6" s="22">
        <f t="shared" si="10"/>
        <v>51.8</v>
      </c>
      <c r="CQ6" s="22">
        <f t="shared" si="10"/>
        <v>47.95</v>
      </c>
      <c r="CR6" s="22">
        <f t="shared" si="10"/>
        <v>48.26</v>
      </c>
      <c r="CS6" s="22">
        <f t="shared" si="10"/>
        <v>48.01</v>
      </c>
      <c r="CT6" s="22">
        <f t="shared" si="10"/>
        <v>49.08</v>
      </c>
      <c r="CU6" s="22">
        <f t="shared" si="10"/>
        <v>51.46</v>
      </c>
      <c r="CV6" s="21" t="str">
        <f>IF(CV7="","",IF(CV7="-","【-】","【"&amp;SUBSTITUTE(TEXT(CV7,"#,##0.00"),"-","△")&amp;"】"))</f>
        <v>【56.42】</v>
      </c>
      <c r="CW6" s="22">
        <f>IF(CW7="",NA(),CW7)</f>
        <v>95</v>
      </c>
      <c r="CX6" s="22">
        <f t="shared" ref="CX6:DF6" si="11">IF(CX7="",NA(),CX7)</f>
        <v>95</v>
      </c>
      <c r="CY6" s="22">
        <f t="shared" si="11"/>
        <v>95</v>
      </c>
      <c r="CZ6" s="22">
        <f t="shared" si="11"/>
        <v>95</v>
      </c>
      <c r="DA6" s="22">
        <f t="shared" si="11"/>
        <v>95</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0.62</v>
      </c>
      <c r="EE6" s="22">
        <f t="shared" ref="EE6:EM6" si="14">IF(EE7="",NA(),EE7)</f>
        <v>0.54</v>
      </c>
      <c r="EF6" s="22">
        <f t="shared" si="14"/>
        <v>0.26</v>
      </c>
      <c r="EG6" s="22">
        <f t="shared" si="14"/>
        <v>0.96</v>
      </c>
      <c r="EH6" s="22">
        <f t="shared" si="14"/>
        <v>0.27</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104213</v>
      </c>
      <c r="D7" s="24">
        <v>47</v>
      </c>
      <c r="E7" s="24">
        <v>1</v>
      </c>
      <c r="F7" s="24">
        <v>0</v>
      </c>
      <c r="G7" s="24">
        <v>0</v>
      </c>
      <c r="H7" s="24" t="s">
        <v>96</v>
      </c>
      <c r="I7" s="24" t="s">
        <v>97</v>
      </c>
      <c r="J7" s="24" t="s">
        <v>98</v>
      </c>
      <c r="K7" s="24" t="s">
        <v>99</v>
      </c>
      <c r="L7" s="24" t="s">
        <v>100</v>
      </c>
      <c r="M7" s="24" t="s">
        <v>101</v>
      </c>
      <c r="N7" s="25" t="s">
        <v>102</v>
      </c>
      <c r="O7" s="25" t="s">
        <v>103</v>
      </c>
      <c r="P7" s="25">
        <v>6.08</v>
      </c>
      <c r="Q7" s="25">
        <v>3074</v>
      </c>
      <c r="R7" s="25">
        <v>15222</v>
      </c>
      <c r="S7" s="25">
        <v>439.28</v>
      </c>
      <c r="T7" s="25">
        <v>34.65</v>
      </c>
      <c r="U7" s="25">
        <v>918</v>
      </c>
      <c r="V7" s="25">
        <v>0.9</v>
      </c>
      <c r="W7" s="25">
        <v>1020</v>
      </c>
      <c r="X7" s="25">
        <v>87.43</v>
      </c>
      <c r="Y7" s="25">
        <v>87.62</v>
      </c>
      <c r="Z7" s="25">
        <v>85.26</v>
      </c>
      <c r="AA7" s="25">
        <v>87.14</v>
      </c>
      <c r="AB7" s="25">
        <v>88.68</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324.23</v>
      </c>
      <c r="BF7" s="25">
        <v>323</v>
      </c>
      <c r="BG7" s="25">
        <v>347.92</v>
      </c>
      <c r="BH7" s="25">
        <v>319.52999999999997</v>
      </c>
      <c r="BI7" s="25">
        <v>290.11</v>
      </c>
      <c r="BJ7" s="25">
        <v>1302.33</v>
      </c>
      <c r="BK7" s="25">
        <v>1274.21</v>
      </c>
      <c r="BL7" s="25">
        <v>1183.92</v>
      </c>
      <c r="BM7" s="25">
        <v>1128.72</v>
      </c>
      <c r="BN7" s="25">
        <v>1125.25</v>
      </c>
      <c r="BO7" s="25">
        <v>940.88</v>
      </c>
      <c r="BP7" s="25">
        <v>49.54</v>
      </c>
      <c r="BQ7" s="25">
        <v>47.86</v>
      </c>
      <c r="BR7" s="25">
        <v>47.83</v>
      </c>
      <c r="BS7" s="25">
        <v>40.54</v>
      </c>
      <c r="BT7" s="25">
        <v>42.58</v>
      </c>
      <c r="BU7" s="25">
        <v>40.89</v>
      </c>
      <c r="BV7" s="25">
        <v>41.25</v>
      </c>
      <c r="BW7" s="25">
        <v>42.5</v>
      </c>
      <c r="BX7" s="25">
        <v>41.84</v>
      </c>
      <c r="BY7" s="25">
        <v>41.44</v>
      </c>
      <c r="BZ7" s="25">
        <v>54.59</v>
      </c>
      <c r="CA7" s="25">
        <v>290.8</v>
      </c>
      <c r="CB7" s="25">
        <v>291.13</v>
      </c>
      <c r="CC7" s="25">
        <v>295.54000000000002</v>
      </c>
      <c r="CD7" s="25">
        <v>345.37</v>
      </c>
      <c r="CE7" s="25">
        <v>335.78</v>
      </c>
      <c r="CF7" s="25">
        <v>383.2</v>
      </c>
      <c r="CG7" s="25">
        <v>383.25</v>
      </c>
      <c r="CH7" s="25">
        <v>377.72</v>
      </c>
      <c r="CI7" s="25">
        <v>390.47</v>
      </c>
      <c r="CJ7" s="25">
        <v>403.61</v>
      </c>
      <c r="CK7" s="25">
        <v>301.2</v>
      </c>
      <c r="CL7" s="25">
        <v>60.25</v>
      </c>
      <c r="CM7" s="25">
        <v>58.28</v>
      </c>
      <c r="CN7" s="25">
        <v>56.05</v>
      </c>
      <c r="CO7" s="25">
        <v>54.39</v>
      </c>
      <c r="CP7" s="25">
        <v>51.8</v>
      </c>
      <c r="CQ7" s="25">
        <v>47.95</v>
      </c>
      <c r="CR7" s="25">
        <v>48.26</v>
      </c>
      <c r="CS7" s="25">
        <v>48.01</v>
      </c>
      <c r="CT7" s="25">
        <v>49.08</v>
      </c>
      <c r="CU7" s="25">
        <v>51.46</v>
      </c>
      <c r="CV7" s="25">
        <v>56.42</v>
      </c>
      <c r="CW7" s="25">
        <v>95</v>
      </c>
      <c r="CX7" s="25">
        <v>95</v>
      </c>
      <c r="CY7" s="25">
        <v>95</v>
      </c>
      <c r="CZ7" s="25">
        <v>95</v>
      </c>
      <c r="DA7" s="25">
        <v>95</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0.62</v>
      </c>
      <c r="EE7" s="25">
        <v>0.54</v>
      </c>
      <c r="EF7" s="25">
        <v>0.26</v>
      </c>
      <c r="EG7" s="25">
        <v>0.96</v>
      </c>
      <c r="EH7" s="25">
        <v>0.27</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112</v>
      </c>
      <c r="D13" t="s">
        <v>113</v>
      </c>
      <c r="E13" t="s">
        <v>114</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2023-02-21T04:30:41Z</cp:lastPrinted>
  <dcterms:created xsi:type="dcterms:W3CDTF">2022-12-01T01:09:28Z</dcterms:created>
  <dcterms:modified xsi:type="dcterms:W3CDTF">2023-02-21T04:30:49Z</dcterms:modified>
  <cp:category/>
</cp:coreProperties>
</file>