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4（R3決算）\04 各団体回答\○21 長野原町\"/>
    </mc:Choice>
  </mc:AlternateContent>
  <xr:revisionPtr revIDLastSave="0" documentId="13_ncr:1_{628CF489-0CF8-4961-9C8C-B27F5ECEC075}" xr6:coauthVersionLast="36" xr6:coauthVersionMax="36" xr10:uidLastSave="{00000000-0000-0000-0000-000000000000}"/>
  <workbookProtection workbookAlgorithmName="SHA-512" workbookHashValue="gqMJFF5Fu5OXT+8gjuUrfr2UyaWriKTNb6jte1lWdVzmE2lqrLJLeI1oyg06reAx8gBuMH+bdHhu/njiPN4nJw==" workbookSaltValue="QaPx0gYrrD5rUANK1ChXQQ==" workbookSpinCount="100000" lockStructure="1"/>
  <bookViews>
    <workbookView xWindow="0" yWindow="0" windowWidth="19200" windowHeight="6860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Q6" i="5"/>
  <c r="P6" i="5"/>
  <c r="O6" i="5"/>
  <c r="N6" i="5"/>
  <c r="B10" i="4" s="1"/>
  <c r="M6" i="5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E85" i="4"/>
  <c r="BB10" i="4"/>
  <c r="AL10" i="4"/>
  <c r="W10" i="4"/>
  <c r="P10" i="4"/>
  <c r="I10" i="4"/>
  <c r="BB8" i="4"/>
  <c r="AT8" i="4"/>
  <c r="AL8" i="4"/>
  <c r="AD8" i="4"/>
  <c r="W8" i="4"/>
  <c r="P8" i="4"/>
  <c r="I8" i="4"/>
</calcChain>
</file>

<file path=xl/sharedStrings.xml><?xml version="1.0" encoding="utf-8"?>
<sst xmlns="http://schemas.openxmlformats.org/spreadsheetml/2006/main" count="233" uniqueCount="119">
  <si>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</si>
  <si>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</si>
  <si>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</si>
  <si>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</si>
  <si>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</si>
  <si>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</si>
  <si>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</si>
  <si>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</si>
  <si>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</si>
  <si>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</si>
  <si>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</si>
  <si>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</si>
  <si>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</si>
  <si>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</si>
  <si>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</si>
  <si>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</si>
  <si>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</si>
  <si>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</si>
  <si>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</si>
  <si>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</si>
  <si>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</si>
  <si>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</si>
  <si>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</si>
  <si>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</si>
  <si>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</si>
  <si>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</si>
  <si>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</si>
  <si>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</si>
  <si>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</si>
  <si>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</si>
  <si>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</si>
  <si>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</si>
  <si>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</si>
  <si>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</si>
  <si>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</si>
  <si>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</si>
  <si>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</si>
  <si>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</si>
  <si>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</si>
  <si>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</si>
  <si>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</si>
  <si>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</si>
  <si>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</si>
  <si>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</si>
  <si>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</si>
  <si>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</si>
  <si>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</si>
  <si>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</si>
  <si>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</si>
  <si>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</si>
  <si>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</si>
  <si>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</si>
  <si>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</si>
  <si>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</si>
  <si>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</si>
  <si>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</si>
  <si>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</si>
  <si>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</si>
  <si>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</si>
  <si>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</si>
  <si>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</si>
  <si>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</si>
  <si>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</si>
  <si>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</si>
  <si>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</si>
  <si>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</si>
  <si>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</si>
  <si>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</si>
  <si>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</si>
  <si>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</si>
  <si>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</si>
  <si>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</si>
  <si>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</si>
  <si>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</si>
  <si>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</si>
  <si>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</si>
  <si>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</si>
  <si>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</si>
  <si>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</si>
  <si>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</si>
  <si>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</si>
  <si>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</si>
  <si>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</si>
  <si>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</si>
  <si>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</si>
  <si>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</si>
  <si>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</si>
  <si>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</si>
  <si>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</si>
  <si>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</si>
  <si>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</si>
  <si>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</si>
  <si>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</si>
  <si>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</si>
  <si>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</si>
  <si>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</si>
  <si>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長野原町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</si>
  <si>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</si>
  <si>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</si>
  <si>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</si>
  <si>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</si>
  <si>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</si>
  <si>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</si>
  <si>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</si>
  <si>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</si>
  <si>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</si>
  <si>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</si>
  <si>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</si>
  <si>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</si>
  <si>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</si>
  <si>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</si>
  <si>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</si>
  <si>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</si>
  <si>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</si>
  <si>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</si>
  <si>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</si>
  <si>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老朽化の現状については、法非適用事業のため、固定資産台帳が整備されておらず、法定耐用年数以上の管路がどれだけあるのか不明です。ただし、八ッ場ダム建設における生活再建事業により、移転地区へ給配水する管路や水道施設が整備され、比較的新しい施設が多い状況となっております。上記以外の地区では、古い管路も多く、策定した経営戦略を基に計画的な管路・施設更新を行えるように準備して行きたいと考えております。</t>
    <rPh sb="0" eb="3">
      <t>ロウキュウカ</t>
    </rPh>
    <rPh sb="4" eb="6">
      <t>ゲンジョウ</t>
    </rPh>
    <rPh sb="12" eb="13">
      <t>ホウ</t>
    </rPh>
    <rPh sb="13" eb="14">
      <t>ヒ</t>
    </rPh>
    <rPh sb="14" eb="16">
      <t>テキヨウ</t>
    </rPh>
    <rPh sb="16" eb="18">
      <t>ジギョウ</t>
    </rPh>
    <rPh sb="22" eb="24">
      <t>コテイ</t>
    </rPh>
    <rPh sb="24" eb="26">
      <t>シサン</t>
    </rPh>
    <rPh sb="26" eb="28">
      <t>ダイチョウ</t>
    </rPh>
    <rPh sb="29" eb="31">
      <t>セイビ</t>
    </rPh>
    <rPh sb="38" eb="40">
      <t>ホウテイ</t>
    </rPh>
    <rPh sb="40" eb="42">
      <t>タイヨウ</t>
    </rPh>
    <rPh sb="42" eb="44">
      <t>ネンスウ</t>
    </rPh>
    <rPh sb="44" eb="46">
      <t>イジョウ</t>
    </rPh>
    <rPh sb="47" eb="49">
      <t>カンロ</t>
    </rPh>
    <rPh sb="58" eb="60">
      <t>フメイ</t>
    </rPh>
    <rPh sb="67" eb="68">
      <t>８</t>
    </rPh>
    <rPh sb="69" eb="70">
      <t>バ</t>
    </rPh>
    <rPh sb="72" eb="74">
      <t>ケンセツ</t>
    </rPh>
    <rPh sb="78" eb="80">
      <t>セイカツ</t>
    </rPh>
    <rPh sb="80" eb="82">
      <t>サイケン</t>
    </rPh>
    <rPh sb="82" eb="84">
      <t>ジギョウ</t>
    </rPh>
    <rPh sb="88" eb="90">
      <t>イテン</t>
    </rPh>
    <rPh sb="90" eb="92">
      <t>チク</t>
    </rPh>
    <rPh sb="143" eb="144">
      <t>フル</t>
    </rPh>
    <rPh sb="145" eb="147">
      <t>カンロ</t>
    </rPh>
    <rPh sb="148" eb="149">
      <t>オオ</t>
    </rPh>
    <rPh sb="151" eb="153">
      <t>サクテイ</t>
    </rPh>
    <rPh sb="155" eb="157">
      <t>ケイエイ</t>
    </rPh>
    <rPh sb="157" eb="159">
      <t>センリャク</t>
    </rPh>
    <rPh sb="160" eb="161">
      <t>モト</t>
    </rPh>
    <rPh sb="162" eb="165">
      <t>ケイカクテキ</t>
    </rPh>
    <rPh sb="166" eb="168">
      <t>カンロ</t>
    </rPh>
    <rPh sb="169" eb="171">
      <t>シセツ</t>
    </rPh>
    <rPh sb="171" eb="173">
      <t>コウシン</t>
    </rPh>
    <rPh sb="174" eb="175">
      <t>オコナ</t>
    </rPh>
    <rPh sb="180" eb="182">
      <t>ジュンビ</t>
    </rPh>
    <rPh sb="184" eb="185">
      <t>イ</t>
    </rPh>
    <rPh sb="189" eb="190">
      <t>カンガ</t>
    </rPh>
    <phoneticPr fontId="4"/>
  </si>
  <si>
    <t>この事業については、企業債残高が類似団体平均以下ですが、今後も償還期間が続くため、財政的に厳しい状況が続きます。また令和６年度からは法適用移行となり、他の簡易水道事業と同様に企業会計にて経営することになります。策定した経営戦略を基に持続可能な経営と計画的な施設・管路の更新、水道料金の適正化、料金水準の見直し等、新たな課題が明らかになってきておりますが、健全経営が継続できるように今後も努めて行きたいと考えます。</t>
    <rPh sb="2" eb="4">
      <t>ジギョウ</t>
    </rPh>
    <rPh sb="10" eb="12">
      <t>キギョウ</t>
    </rPh>
    <rPh sb="12" eb="13">
      <t>サイ</t>
    </rPh>
    <rPh sb="13" eb="15">
      <t>ザンダカ</t>
    </rPh>
    <rPh sb="16" eb="18">
      <t>ルイジ</t>
    </rPh>
    <rPh sb="18" eb="20">
      <t>ダンタイ</t>
    </rPh>
    <rPh sb="20" eb="22">
      <t>ヘイキン</t>
    </rPh>
    <rPh sb="22" eb="24">
      <t>イカ</t>
    </rPh>
    <rPh sb="28" eb="30">
      <t>コンゴ</t>
    </rPh>
    <rPh sb="31" eb="33">
      <t>ショウカン</t>
    </rPh>
    <rPh sb="33" eb="35">
      <t>キカン</t>
    </rPh>
    <rPh sb="36" eb="37">
      <t>ツヅ</t>
    </rPh>
    <rPh sb="41" eb="44">
      <t>ザイセイテキ</t>
    </rPh>
    <rPh sb="45" eb="46">
      <t>キビ</t>
    </rPh>
    <rPh sb="48" eb="50">
      <t>ジョウキョウ</t>
    </rPh>
    <rPh sb="51" eb="52">
      <t>ツヅ</t>
    </rPh>
    <rPh sb="58" eb="60">
      <t>レイワ</t>
    </rPh>
    <rPh sb="61" eb="63">
      <t>ネンド</t>
    </rPh>
    <rPh sb="66" eb="67">
      <t>ホウ</t>
    </rPh>
    <rPh sb="67" eb="69">
      <t>テキヨウ</t>
    </rPh>
    <rPh sb="69" eb="71">
      <t>イコウ</t>
    </rPh>
    <rPh sb="75" eb="76">
      <t>タ</t>
    </rPh>
    <rPh sb="77" eb="79">
      <t>カンイ</t>
    </rPh>
    <rPh sb="79" eb="81">
      <t>スイドウ</t>
    </rPh>
    <rPh sb="81" eb="83">
      <t>ジギョウ</t>
    </rPh>
    <rPh sb="84" eb="86">
      <t>ドウヨウ</t>
    </rPh>
    <rPh sb="87" eb="89">
      <t>キギョウ</t>
    </rPh>
    <rPh sb="89" eb="91">
      <t>カイケイ</t>
    </rPh>
    <rPh sb="93" eb="95">
      <t>ケイエイ</t>
    </rPh>
    <rPh sb="105" eb="107">
      <t>サクテイ</t>
    </rPh>
    <rPh sb="109" eb="111">
      <t>ケイエイ</t>
    </rPh>
    <rPh sb="111" eb="113">
      <t>センリャク</t>
    </rPh>
    <rPh sb="114" eb="115">
      <t>モト</t>
    </rPh>
    <rPh sb="116" eb="118">
      <t>ジゾク</t>
    </rPh>
    <rPh sb="118" eb="120">
      <t>カノウ</t>
    </rPh>
    <rPh sb="121" eb="123">
      <t>ケイエイ</t>
    </rPh>
    <rPh sb="124" eb="127">
      <t>ケイカクテキ</t>
    </rPh>
    <rPh sb="128" eb="130">
      <t>シセツ</t>
    </rPh>
    <rPh sb="131" eb="133">
      <t>カンロ</t>
    </rPh>
    <rPh sb="134" eb="136">
      <t>コウシン</t>
    </rPh>
    <rPh sb="137" eb="139">
      <t>スイドウ</t>
    </rPh>
    <rPh sb="139" eb="141">
      <t>リョウキン</t>
    </rPh>
    <rPh sb="142" eb="145">
      <t>テキセイカ</t>
    </rPh>
    <rPh sb="146" eb="148">
      <t>リョウキン</t>
    </rPh>
    <rPh sb="148" eb="150">
      <t>スイジュン</t>
    </rPh>
    <rPh sb="151" eb="153">
      <t>ミナオ</t>
    </rPh>
    <rPh sb="154" eb="155">
      <t>トウ</t>
    </rPh>
    <rPh sb="156" eb="157">
      <t>アラ</t>
    </rPh>
    <rPh sb="159" eb="161">
      <t>カダイ</t>
    </rPh>
    <rPh sb="162" eb="163">
      <t>アキ</t>
    </rPh>
    <rPh sb="177" eb="179">
      <t>ケンゼン</t>
    </rPh>
    <rPh sb="179" eb="181">
      <t>ケイエイ</t>
    </rPh>
    <rPh sb="182" eb="184">
      <t>ケイゾク</t>
    </rPh>
    <rPh sb="190" eb="192">
      <t>コンゴ</t>
    </rPh>
    <rPh sb="193" eb="194">
      <t>ツト</t>
    </rPh>
    <rPh sb="196" eb="197">
      <t>イ</t>
    </rPh>
    <rPh sb="201" eb="202">
      <t>カンガ</t>
    </rPh>
    <phoneticPr fontId="4"/>
  </si>
  <si>
    <t>法非適用簡易水道事業の経営の健全性については、①収益的収支比率で100％以下が続いているため、料金収入以上に支出している状況が続いています。④の企業債残高は類似団体平均以下となっていますが、今後も償還期間が続くため、財政的に厳しい状況が続きます。効率性については⑦施設利用率が類似団体平均を超えており、⑥給水原価については、類似団体平均の４割程度のため、効率性の高い水道事業と言えますが、⑤料金回収率や⑧有収率は平均を下回っています。⑦施設利用率は100％超過が続いているため、配水設備・配水能力を見直しつつ、もう少し配水流量にゆとりが出るようにしたいと考えております。</t>
    <rPh sb="0" eb="1">
      <t>ホウ</t>
    </rPh>
    <rPh sb="1" eb="2">
      <t>ヒ</t>
    </rPh>
    <rPh sb="2" eb="4">
      <t>テキヨウ</t>
    </rPh>
    <rPh sb="4" eb="6">
      <t>カンイ</t>
    </rPh>
    <rPh sb="6" eb="8">
      <t>スイドウ</t>
    </rPh>
    <rPh sb="8" eb="10">
      <t>ジギョウ</t>
    </rPh>
    <rPh sb="11" eb="13">
      <t>ケイエイ</t>
    </rPh>
    <rPh sb="14" eb="17">
      <t>ケンゼンセイ</t>
    </rPh>
    <rPh sb="24" eb="26">
      <t>シュウエキ</t>
    </rPh>
    <rPh sb="26" eb="27">
      <t>テキ</t>
    </rPh>
    <rPh sb="27" eb="29">
      <t>シュウシ</t>
    </rPh>
    <rPh sb="29" eb="31">
      <t>ヒリツ</t>
    </rPh>
    <rPh sb="36" eb="38">
      <t>イカ</t>
    </rPh>
    <rPh sb="39" eb="40">
      <t>ツヅ</t>
    </rPh>
    <rPh sb="47" eb="49">
      <t>リョウキン</t>
    </rPh>
    <rPh sb="49" eb="51">
      <t>シュウニュウ</t>
    </rPh>
    <rPh sb="51" eb="53">
      <t>イジョウ</t>
    </rPh>
    <rPh sb="54" eb="56">
      <t>シシュツ</t>
    </rPh>
    <rPh sb="60" eb="62">
      <t>ジョウキョウ</t>
    </rPh>
    <rPh sb="63" eb="64">
      <t>ツヅ</t>
    </rPh>
    <rPh sb="72" eb="74">
      <t>キギョウ</t>
    </rPh>
    <rPh sb="74" eb="75">
      <t>サイ</t>
    </rPh>
    <rPh sb="75" eb="77">
      <t>ザンダカ</t>
    </rPh>
    <rPh sb="78" eb="80">
      <t>ルイジ</t>
    </rPh>
    <rPh sb="80" eb="82">
      <t>ダンタイ</t>
    </rPh>
    <rPh sb="82" eb="84">
      <t>ヘイキン</t>
    </rPh>
    <rPh sb="84" eb="86">
      <t>イカ</t>
    </rPh>
    <rPh sb="95" eb="97">
      <t>コンゴ</t>
    </rPh>
    <rPh sb="98" eb="100">
      <t>ショウカン</t>
    </rPh>
    <rPh sb="100" eb="102">
      <t>キカン</t>
    </rPh>
    <rPh sb="103" eb="104">
      <t>ツヅ</t>
    </rPh>
    <rPh sb="108" eb="111">
      <t>ザイセイテキ</t>
    </rPh>
    <rPh sb="112" eb="113">
      <t>キビ</t>
    </rPh>
    <rPh sb="115" eb="117">
      <t>ジョウキョウ</t>
    </rPh>
    <rPh sb="118" eb="119">
      <t>ツヅ</t>
    </rPh>
    <rPh sb="123" eb="126">
      <t>コウリツセイ</t>
    </rPh>
    <rPh sb="132" eb="134">
      <t>シセツ</t>
    </rPh>
    <rPh sb="134" eb="136">
      <t>リヨウ</t>
    </rPh>
    <rPh sb="136" eb="137">
      <t>リツ</t>
    </rPh>
    <rPh sb="138" eb="140">
      <t>ルイジ</t>
    </rPh>
    <rPh sb="140" eb="142">
      <t>ダンタイ</t>
    </rPh>
    <rPh sb="142" eb="144">
      <t>ヘイキン</t>
    </rPh>
    <rPh sb="145" eb="146">
      <t>コ</t>
    </rPh>
    <rPh sb="152" eb="154">
      <t>キュウスイ</t>
    </rPh>
    <rPh sb="154" eb="156">
      <t>ゲンカ</t>
    </rPh>
    <rPh sb="162" eb="164">
      <t>ルイジ</t>
    </rPh>
    <rPh sb="164" eb="166">
      <t>ダンタイ</t>
    </rPh>
    <rPh sb="166" eb="168">
      <t>ヘイキン</t>
    </rPh>
    <rPh sb="170" eb="171">
      <t>ワリ</t>
    </rPh>
    <rPh sb="171" eb="173">
      <t>テイド</t>
    </rPh>
    <rPh sb="177" eb="180">
      <t>コウリツセイ</t>
    </rPh>
    <rPh sb="181" eb="182">
      <t>タカ</t>
    </rPh>
    <rPh sb="183" eb="185">
      <t>スイドウ</t>
    </rPh>
    <rPh sb="185" eb="187">
      <t>ジギョウ</t>
    </rPh>
    <rPh sb="188" eb="189">
      <t>イ</t>
    </rPh>
    <rPh sb="195" eb="197">
      <t>リョウキン</t>
    </rPh>
    <rPh sb="197" eb="199">
      <t>カイシュウ</t>
    </rPh>
    <rPh sb="199" eb="200">
      <t>リツ</t>
    </rPh>
    <rPh sb="202" eb="205">
      <t>ユウシュウリツ</t>
    </rPh>
    <rPh sb="206" eb="208">
      <t>ヘイキン</t>
    </rPh>
    <rPh sb="209" eb="211">
      <t>シタマワ</t>
    </rPh>
    <rPh sb="218" eb="220">
      <t>シセツ</t>
    </rPh>
    <rPh sb="220" eb="222">
      <t>リヨウ</t>
    </rPh>
    <rPh sb="222" eb="223">
      <t>リツ</t>
    </rPh>
    <rPh sb="228" eb="230">
      <t>チョウカ</t>
    </rPh>
    <rPh sb="231" eb="232">
      <t>ツヅ</t>
    </rPh>
    <rPh sb="239" eb="241">
      <t>ハイスイ</t>
    </rPh>
    <rPh sb="241" eb="243">
      <t>セツビ</t>
    </rPh>
    <rPh sb="244" eb="246">
      <t>ハイスイ</t>
    </rPh>
    <rPh sb="246" eb="248">
      <t>ノウリョク</t>
    </rPh>
    <rPh sb="249" eb="251">
      <t>ミナオ</t>
    </rPh>
    <rPh sb="257" eb="258">
      <t>スコ</t>
    </rPh>
    <rPh sb="259" eb="261">
      <t>ハイスイ</t>
    </rPh>
    <rPh sb="261" eb="263">
      <t>リュウリョウ</t>
    </rPh>
    <rPh sb="268" eb="269">
      <t>デ</t>
    </rPh>
    <rPh sb="277" eb="278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</si>
</sst>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1.1399999999999999</c:v>
                </c:pt>
                <c:pt idx="1">
                  <c:v>2.62</c:v>
                </c:pt>
                <c:pt idx="2" formatCode="#,##0.00;&quot;△&quot;#,##0.00">
                  <c:v>0</c:v>
                </c:pt>
                <c:pt idx="3">
                  <c:v>6.69</c:v>
                </c:pt>
                <c:pt idx="4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A-4CC3-A1EC-B7023C3D9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0.72</c:v>
                </c:pt>
                <c:pt idx="1">
                  <c:v>0.53</c:v>
                </c:pt>
                <c:pt idx="2">
                  <c:v>0.71</c:v>
                </c:pt>
                <c:pt idx="3">
                  <c:v>0.72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4A-4CC3-A1EC-B7023C3D9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123.06</c:v>
                </c:pt>
                <c:pt idx="1">
                  <c:v>117.18</c:v>
                </c:pt>
                <c:pt idx="2">
                  <c:v>108.36</c:v>
                </c:pt>
                <c:pt idx="3">
                  <c:v>101.33</c:v>
                </c:pt>
                <c:pt idx="4">
                  <c:v>100.73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7-470F-AA71-FAED02949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57.3</c:v>
                </c:pt>
                <c:pt idx="1">
                  <c:v>56.76</c:v>
                </c:pt>
                <c:pt idx="2">
                  <c:v>56.04</c:v>
                </c:pt>
                <c:pt idx="3">
                  <c:v>58.52</c:v>
                </c:pt>
                <c:pt idx="4">
                  <c:v>58.88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37-470F-AA71-FAED02949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64.290000000000006</c:v>
                </c:pt>
                <c:pt idx="1">
                  <c:v>64.290000000000006</c:v>
                </c:pt>
                <c:pt idx="2">
                  <c:v>64.290000000000006</c:v>
                </c:pt>
                <c:pt idx="3">
                  <c:v>68.17</c:v>
                </c:pt>
                <c:pt idx="4">
                  <c:v>67.760000000000005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E-49EF-82BE-F7ED0C77B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72.42</c:v>
                </c:pt>
                <c:pt idx="1">
                  <c:v>73.069999999999993</c:v>
                </c:pt>
                <c:pt idx="2">
                  <c:v>72.78</c:v>
                </c:pt>
                <c:pt idx="3">
                  <c:v>71.33</c:v>
                </c:pt>
                <c:pt idx="4">
                  <c:v>71.150000000000006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E-49EF-82BE-F7ED0C77B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123.22</c:v>
                </c:pt>
                <c:pt idx="1">
                  <c:v>85.84</c:v>
                </c:pt>
                <c:pt idx="2">
                  <c:v>94.89</c:v>
                </c:pt>
                <c:pt idx="3">
                  <c:v>78.709999999999994</c:v>
                </c:pt>
                <c:pt idx="4">
                  <c:v>83.85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B6-4016-A5E2-ADEFAFC65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78.510000000000005</c:v>
                </c:pt>
                <c:pt idx="1">
                  <c:v>77.91</c:v>
                </c:pt>
                <c:pt idx="2">
                  <c:v>79.099999999999994</c:v>
                </c:pt>
                <c:pt idx="3">
                  <c:v>79.33</c:v>
                </c:pt>
                <c:pt idx="4">
                  <c:v>73.540000000000006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B6-4016-A5E2-ADEFAFC65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C-4CF1-BDF2-5A1BF5C56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3C-4CF1-BDF2-5A1BF5C56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E-43A6-922F-FBD1B10E2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FE-43A6-922F-FBD1B10E2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5-4904-82EC-3711349B9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D5-4904-82EC-3711349B9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B-4398-BC7A-05D89C57B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B-4398-BC7A-05D89C57B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1031.69</c:v>
                </c:pt>
                <c:pt idx="1">
                  <c:v>977.5</c:v>
                </c:pt>
                <c:pt idx="2">
                  <c:v>977</c:v>
                </c:pt>
                <c:pt idx="3">
                  <c:v>903.84</c:v>
                </c:pt>
                <c:pt idx="4">
                  <c:v>834.46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E-4BF5-BEFC-3653C4F10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1061.58</c:v>
                </c:pt>
                <c:pt idx="1">
                  <c:v>1007.7</c:v>
                </c:pt>
                <c:pt idx="2">
                  <c:v>1018.52</c:v>
                </c:pt>
                <c:pt idx="3">
                  <c:v>949.61</c:v>
                </c:pt>
                <c:pt idx="4">
                  <c:v>918.84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E-4BF5-BEFC-3653C4F10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64.7</c:v>
                </c:pt>
                <c:pt idx="1">
                  <c:v>54.88</c:v>
                </c:pt>
                <c:pt idx="2">
                  <c:v>53.22</c:v>
                </c:pt>
                <c:pt idx="3">
                  <c:v>48.98</c:v>
                </c:pt>
                <c:pt idx="4">
                  <c:v>51.8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3-4B9C-AF56-E4617DFF8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58.52</c:v>
                </c:pt>
                <c:pt idx="1">
                  <c:v>59.22</c:v>
                </c:pt>
                <c:pt idx="2">
                  <c:v>58.79</c:v>
                </c:pt>
                <c:pt idx="3">
                  <c:v>58.41</c:v>
                </c:pt>
                <c:pt idx="4">
                  <c:v>58.27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3-4B9C-AF56-E4617DFF8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102.04</c:v>
                </c:pt>
                <c:pt idx="1">
                  <c:v>124.76</c:v>
                </c:pt>
                <c:pt idx="2">
                  <c:v>129.09</c:v>
                </c:pt>
                <c:pt idx="3">
                  <c:v>141.6</c:v>
                </c:pt>
                <c:pt idx="4">
                  <c:v>134.35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9-4B9E-BCBD-7CEE85BBE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296.3</c:v>
                </c:pt>
                <c:pt idx="1">
                  <c:v>292.89999999999998</c:v>
                </c:pt>
                <c:pt idx="2">
                  <c:v>298.25</c:v>
                </c:pt>
                <c:pt idx="3">
                  <c:v>303.27999999999997</c:v>
                </c:pt>
                <c:pt idx="4">
                  <c:v>303.81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C9-4B9E-BCBD-7CEE85BBE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【301.20】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7" t="str">
        <f>データ!H6</f>
        <v>群馬県　長野原町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2">
      <c r="A8" s="2"/>
      <c r="B8" s="65" t="str">
        <f>データ!$I$6</f>
        <v>法非適用</v>
      </c>
      <c r="C8" s="65"/>
      <c r="D8" s="65"/>
      <c r="E8" s="65"/>
      <c r="F8" s="65"/>
      <c r="G8" s="65"/>
      <c r="H8" s="65"/>
      <c r="I8" s="65" t="str">
        <f>データ!$J$6</f>
        <v>水道事業</v>
      </c>
      <c r="J8" s="65"/>
      <c r="K8" s="65"/>
      <c r="L8" s="65"/>
      <c r="M8" s="65"/>
      <c r="N8" s="65"/>
      <c r="O8" s="65"/>
      <c r="P8" s="65" t="str">
        <f>データ!$K$6</f>
        <v>簡易水道事業</v>
      </c>
      <c r="Q8" s="65"/>
      <c r="R8" s="65"/>
      <c r="S8" s="65"/>
      <c r="T8" s="65"/>
      <c r="U8" s="65"/>
      <c r="V8" s="65"/>
      <c r="W8" s="65" t="str">
        <f>データ!$L$6</f>
        <v>D3</v>
      </c>
      <c r="X8" s="65"/>
      <c r="Y8" s="65"/>
      <c r="Z8" s="65"/>
      <c r="AA8" s="65"/>
      <c r="AB8" s="65"/>
      <c r="AC8" s="65"/>
      <c r="AD8" s="65" t="str">
        <f>データ!$M$6</f>
        <v>非設置</v>
      </c>
      <c r="AE8" s="65"/>
      <c r="AF8" s="65"/>
      <c r="AG8" s="65"/>
      <c r="AH8" s="65"/>
      <c r="AI8" s="65"/>
      <c r="AJ8" s="65"/>
      <c r="AK8" s="2"/>
      <c r="AL8" s="60">
        <f>データ!$R$6</f>
        <v>5383</v>
      </c>
      <c r="AM8" s="60"/>
      <c r="AN8" s="60"/>
      <c r="AO8" s="60"/>
      <c r="AP8" s="60"/>
      <c r="AQ8" s="60"/>
      <c r="AR8" s="60"/>
      <c r="AS8" s="60"/>
      <c r="AT8" s="36">
        <f>データ!$S$6</f>
        <v>133.85</v>
      </c>
      <c r="AU8" s="36"/>
      <c r="AV8" s="36"/>
      <c r="AW8" s="36"/>
      <c r="AX8" s="36"/>
      <c r="AY8" s="36"/>
      <c r="AZ8" s="36"/>
      <c r="BA8" s="36"/>
      <c r="BB8" s="36">
        <f>データ!$T$6</f>
        <v>40.22</v>
      </c>
      <c r="BC8" s="36"/>
      <c r="BD8" s="36"/>
      <c r="BE8" s="36"/>
      <c r="BF8" s="36"/>
      <c r="BG8" s="36"/>
      <c r="BH8" s="36"/>
      <c r="BI8" s="3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19</v>
      </c>
      <c r="BM9" s="48"/>
      <c r="BN9" s="49" t="s">
        <v>20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36" t="str">
        <f>データ!$N$6</f>
        <v>-</v>
      </c>
      <c r="C10" s="36"/>
      <c r="D10" s="36"/>
      <c r="E10" s="36"/>
      <c r="F10" s="36"/>
      <c r="G10" s="36"/>
      <c r="H10" s="36"/>
      <c r="I10" s="36" t="str">
        <f>データ!$O$6</f>
        <v>該当数値なし</v>
      </c>
      <c r="J10" s="36"/>
      <c r="K10" s="36"/>
      <c r="L10" s="36"/>
      <c r="M10" s="36"/>
      <c r="N10" s="36"/>
      <c r="O10" s="36"/>
      <c r="P10" s="36">
        <f>データ!$P$6</f>
        <v>52.6</v>
      </c>
      <c r="Q10" s="36"/>
      <c r="R10" s="36"/>
      <c r="S10" s="36"/>
      <c r="T10" s="36"/>
      <c r="U10" s="36"/>
      <c r="V10" s="36"/>
      <c r="W10" s="60">
        <f>データ!$Q$6</f>
        <v>1320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2"/>
      <c r="AI10" s="2"/>
      <c r="AJ10" s="2"/>
      <c r="AK10" s="2"/>
      <c r="AL10" s="60">
        <f>データ!$U$6</f>
        <v>2807</v>
      </c>
      <c r="AM10" s="60"/>
      <c r="AN10" s="60"/>
      <c r="AO10" s="60"/>
      <c r="AP10" s="60"/>
      <c r="AQ10" s="60"/>
      <c r="AR10" s="60"/>
      <c r="AS10" s="60"/>
      <c r="AT10" s="36">
        <f>データ!$V$6</f>
        <v>6.45</v>
      </c>
      <c r="AU10" s="36"/>
      <c r="AV10" s="36"/>
      <c r="AW10" s="36"/>
      <c r="AX10" s="36"/>
      <c r="AY10" s="36"/>
      <c r="AZ10" s="36"/>
      <c r="BA10" s="36"/>
      <c r="BB10" s="36">
        <f>データ!$W$6</f>
        <v>435.19</v>
      </c>
      <c r="BC10" s="36"/>
      <c r="BD10" s="36"/>
      <c r="BE10" s="36"/>
      <c r="BF10" s="36"/>
      <c r="BG10" s="36"/>
      <c r="BH10" s="36"/>
      <c r="BI10" s="36"/>
      <c r="BJ10" s="2"/>
      <c r="BK10" s="2"/>
      <c r="BL10" s="51" t="s">
        <v>21</v>
      </c>
      <c r="BM10" s="52"/>
      <c r="BN10" s="53" t="s">
        <v>22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23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2">
      <c r="A15" s="2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5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7" t="s">
        <v>118</v>
      </c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9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7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9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7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9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7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9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7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9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7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9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7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9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7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9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7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9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7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9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7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9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7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9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7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9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7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9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7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9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7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9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7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9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7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9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7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9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7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9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7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9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7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9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7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9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7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9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7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9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7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9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7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9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7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9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0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2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7" t="s">
        <v>116</v>
      </c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9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7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9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7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9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7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9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7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9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7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9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7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9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7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9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7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9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7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9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7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9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7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9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7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9"/>
    </row>
    <row r="60" spans="1:78" ht="13.5" customHeight="1" x14ac:dyDescent="0.2">
      <c r="A60" s="2"/>
      <c r="B60" s="43" t="s">
        <v>27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5"/>
      <c r="BK60" s="2"/>
      <c r="BL60" s="37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9"/>
    </row>
    <row r="61" spans="1:78" ht="13.5" customHeight="1" x14ac:dyDescent="0.2">
      <c r="A61" s="2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5"/>
      <c r="BK61" s="2"/>
      <c r="BL61" s="37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9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7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9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0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2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7" t="s">
        <v>117</v>
      </c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7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7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7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7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7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7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7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7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7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7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7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7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7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7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7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0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2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【73.42】</v>
      </c>
      <c r="F85" s="13" t="s">
        <v>41</v>
      </c>
      <c r="G85" s="13" t="s">
        <v>41</v>
      </c>
      <c r="H85" s="13" t="str">
        <f>データ!BO6</f>
        <v>【940.88】</v>
      </c>
      <c r="I85" s="13" t="str">
        <f>データ!BZ6</f>
        <v>【54.59】</v>
      </c>
      <c r="J85" s="13" t="str">
        <f>データ!CK6</f>
        <v>【301.20】</v>
      </c>
      <c r="K85" s="13" t="str">
        <f>データ!CV6</f>
        <v>【56.42】</v>
      </c>
      <c r="L85" s="13" t="str">
        <f>データ!DG6</f>
        <v>【71.01】</v>
      </c>
      <c r="M85" s="13" t="s">
        <v>41</v>
      </c>
      <c r="N85" s="13" t="s">
        <v>42</v>
      </c>
      <c r="O85" s="13" t="str">
        <f>データ!EN6</f>
        <v>【0.58】</v>
      </c>
    </row>
  </sheetData>
  <sheetProtection algorithmName="SHA-512" hashValue="/sPRDKAjSpmauX3FBkSgRZoXmuJjk0y8tj3HNjWNX+yupLFfdbNAIcdaeIv8p9Vb7Xwjhjnvmd5Qg1J8SS7RBw==" saltValue="6o49gV0YukU7d2pXeC708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53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54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2">
      <c r="A4" s="15" t="s">
        <v>55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56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57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58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59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60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61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62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63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64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65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66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2">
      <c r="A5" s="15" t="s">
        <v>67</v>
      </c>
      <c r="B5" s="18"/>
      <c r="C5" s="18"/>
      <c r="D5" s="18"/>
      <c r="E5" s="18"/>
      <c r="F5" s="18"/>
      <c r="G5" s="18"/>
      <c r="H5" s="19" t="s">
        <v>68</v>
      </c>
      <c r="I5" s="19" t="s">
        <v>69</v>
      </c>
      <c r="J5" s="19" t="s">
        <v>70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75</v>
      </c>
      <c r="P5" s="19" t="s">
        <v>76</v>
      </c>
      <c r="Q5" s="19" t="s">
        <v>77</v>
      </c>
      <c r="R5" s="19" t="s">
        <v>78</v>
      </c>
      <c r="S5" s="19" t="s">
        <v>79</v>
      </c>
      <c r="T5" s="19" t="s">
        <v>80</v>
      </c>
      <c r="U5" s="19" t="s">
        <v>81</v>
      </c>
      <c r="V5" s="19" t="s">
        <v>82</v>
      </c>
      <c r="W5" s="19" t="s">
        <v>83</v>
      </c>
      <c r="X5" s="19" t="s">
        <v>84</v>
      </c>
      <c r="Y5" s="19" t="s">
        <v>85</v>
      </c>
      <c r="Z5" s="19" t="s">
        <v>86</v>
      </c>
      <c r="AA5" s="19" t="s">
        <v>87</v>
      </c>
      <c r="AB5" s="19" t="s">
        <v>88</v>
      </c>
      <c r="AC5" s="19" t="s">
        <v>89</v>
      </c>
      <c r="AD5" s="19" t="s">
        <v>90</v>
      </c>
      <c r="AE5" s="19" t="s">
        <v>91</v>
      </c>
      <c r="AF5" s="19" t="s">
        <v>92</v>
      </c>
      <c r="AG5" s="19" t="s">
        <v>93</v>
      </c>
      <c r="AH5" s="19" t="s">
        <v>29</v>
      </c>
      <c r="AI5" s="19" t="s">
        <v>84</v>
      </c>
      <c r="AJ5" s="19" t="s">
        <v>85</v>
      </c>
      <c r="AK5" s="19" t="s">
        <v>86</v>
      </c>
      <c r="AL5" s="19" t="s">
        <v>87</v>
      </c>
      <c r="AM5" s="19" t="s">
        <v>88</v>
      </c>
      <c r="AN5" s="19" t="s">
        <v>89</v>
      </c>
      <c r="AO5" s="19" t="s">
        <v>90</v>
      </c>
      <c r="AP5" s="19" t="s">
        <v>91</v>
      </c>
      <c r="AQ5" s="19" t="s">
        <v>92</v>
      </c>
      <c r="AR5" s="19" t="s">
        <v>93</v>
      </c>
      <c r="AS5" s="19" t="s">
        <v>94</v>
      </c>
      <c r="AT5" s="19" t="s">
        <v>84</v>
      </c>
      <c r="AU5" s="19" t="s">
        <v>85</v>
      </c>
      <c r="AV5" s="19" t="s">
        <v>86</v>
      </c>
      <c r="AW5" s="19" t="s">
        <v>87</v>
      </c>
      <c r="AX5" s="19" t="s">
        <v>88</v>
      </c>
      <c r="AY5" s="19" t="s">
        <v>89</v>
      </c>
      <c r="AZ5" s="19" t="s">
        <v>90</v>
      </c>
      <c r="BA5" s="19" t="s">
        <v>91</v>
      </c>
      <c r="BB5" s="19" t="s">
        <v>92</v>
      </c>
      <c r="BC5" s="19" t="s">
        <v>93</v>
      </c>
      <c r="BD5" s="19" t="s">
        <v>94</v>
      </c>
      <c r="BE5" s="19" t="s">
        <v>84</v>
      </c>
      <c r="BF5" s="19" t="s">
        <v>85</v>
      </c>
      <c r="BG5" s="19" t="s">
        <v>86</v>
      </c>
      <c r="BH5" s="19" t="s">
        <v>87</v>
      </c>
      <c r="BI5" s="19" t="s">
        <v>88</v>
      </c>
      <c r="BJ5" s="19" t="s">
        <v>89</v>
      </c>
      <c r="BK5" s="19" t="s">
        <v>90</v>
      </c>
      <c r="BL5" s="19" t="s">
        <v>91</v>
      </c>
      <c r="BM5" s="19" t="s">
        <v>92</v>
      </c>
      <c r="BN5" s="19" t="s">
        <v>93</v>
      </c>
      <c r="BO5" s="19" t="s">
        <v>94</v>
      </c>
      <c r="BP5" s="19" t="s">
        <v>84</v>
      </c>
      <c r="BQ5" s="19" t="s">
        <v>85</v>
      </c>
      <c r="BR5" s="19" t="s">
        <v>86</v>
      </c>
      <c r="BS5" s="19" t="s">
        <v>87</v>
      </c>
      <c r="BT5" s="19" t="s">
        <v>88</v>
      </c>
      <c r="BU5" s="19" t="s">
        <v>89</v>
      </c>
      <c r="BV5" s="19" t="s">
        <v>90</v>
      </c>
      <c r="BW5" s="19" t="s">
        <v>91</v>
      </c>
      <c r="BX5" s="19" t="s">
        <v>92</v>
      </c>
      <c r="BY5" s="19" t="s">
        <v>93</v>
      </c>
      <c r="BZ5" s="19" t="s">
        <v>94</v>
      </c>
      <c r="CA5" s="19" t="s">
        <v>84</v>
      </c>
      <c r="CB5" s="19" t="s">
        <v>85</v>
      </c>
      <c r="CC5" s="19" t="s">
        <v>86</v>
      </c>
      <c r="CD5" s="19" t="s">
        <v>87</v>
      </c>
      <c r="CE5" s="19" t="s">
        <v>88</v>
      </c>
      <c r="CF5" s="19" t="s">
        <v>89</v>
      </c>
      <c r="CG5" s="19" t="s">
        <v>90</v>
      </c>
      <c r="CH5" s="19" t="s">
        <v>91</v>
      </c>
      <c r="CI5" s="19" t="s">
        <v>92</v>
      </c>
      <c r="CJ5" s="19" t="s">
        <v>93</v>
      </c>
      <c r="CK5" s="19" t="s">
        <v>94</v>
      </c>
      <c r="CL5" s="19" t="s">
        <v>84</v>
      </c>
      <c r="CM5" s="19" t="s">
        <v>85</v>
      </c>
      <c r="CN5" s="19" t="s">
        <v>86</v>
      </c>
      <c r="CO5" s="19" t="s">
        <v>87</v>
      </c>
      <c r="CP5" s="19" t="s">
        <v>88</v>
      </c>
      <c r="CQ5" s="19" t="s">
        <v>89</v>
      </c>
      <c r="CR5" s="19" t="s">
        <v>90</v>
      </c>
      <c r="CS5" s="19" t="s">
        <v>91</v>
      </c>
      <c r="CT5" s="19" t="s">
        <v>92</v>
      </c>
      <c r="CU5" s="19" t="s">
        <v>93</v>
      </c>
      <c r="CV5" s="19" t="s">
        <v>94</v>
      </c>
      <c r="CW5" s="19" t="s">
        <v>84</v>
      </c>
      <c r="CX5" s="19" t="s">
        <v>85</v>
      </c>
      <c r="CY5" s="19" t="s">
        <v>86</v>
      </c>
      <c r="CZ5" s="19" t="s">
        <v>87</v>
      </c>
      <c r="DA5" s="19" t="s">
        <v>88</v>
      </c>
      <c r="DB5" s="19" t="s">
        <v>89</v>
      </c>
      <c r="DC5" s="19" t="s">
        <v>90</v>
      </c>
      <c r="DD5" s="19" t="s">
        <v>91</v>
      </c>
      <c r="DE5" s="19" t="s">
        <v>92</v>
      </c>
      <c r="DF5" s="19" t="s">
        <v>93</v>
      </c>
      <c r="DG5" s="19" t="s">
        <v>94</v>
      </c>
      <c r="DH5" s="19" t="s">
        <v>84</v>
      </c>
      <c r="DI5" s="19" t="s">
        <v>85</v>
      </c>
      <c r="DJ5" s="19" t="s">
        <v>86</v>
      </c>
      <c r="DK5" s="19" t="s">
        <v>87</v>
      </c>
      <c r="DL5" s="19" t="s">
        <v>88</v>
      </c>
      <c r="DM5" s="19" t="s">
        <v>89</v>
      </c>
      <c r="DN5" s="19" t="s">
        <v>90</v>
      </c>
      <c r="DO5" s="19" t="s">
        <v>91</v>
      </c>
      <c r="DP5" s="19" t="s">
        <v>92</v>
      </c>
      <c r="DQ5" s="19" t="s">
        <v>93</v>
      </c>
      <c r="DR5" s="19" t="s">
        <v>94</v>
      </c>
      <c r="DS5" s="19" t="s">
        <v>84</v>
      </c>
      <c r="DT5" s="19" t="s">
        <v>85</v>
      </c>
      <c r="DU5" s="19" t="s">
        <v>86</v>
      </c>
      <c r="DV5" s="19" t="s">
        <v>87</v>
      </c>
      <c r="DW5" s="19" t="s">
        <v>88</v>
      </c>
      <c r="DX5" s="19" t="s">
        <v>89</v>
      </c>
      <c r="DY5" s="19" t="s">
        <v>90</v>
      </c>
      <c r="DZ5" s="19" t="s">
        <v>91</v>
      </c>
      <c r="EA5" s="19" t="s">
        <v>92</v>
      </c>
      <c r="EB5" s="19" t="s">
        <v>93</v>
      </c>
      <c r="EC5" s="19" t="s">
        <v>94</v>
      </c>
      <c r="ED5" s="19" t="s">
        <v>84</v>
      </c>
      <c r="EE5" s="19" t="s">
        <v>85</v>
      </c>
      <c r="EF5" s="19" t="s">
        <v>86</v>
      </c>
      <c r="EG5" s="19" t="s">
        <v>87</v>
      </c>
      <c r="EH5" s="19" t="s">
        <v>88</v>
      </c>
      <c r="EI5" s="19" t="s">
        <v>89</v>
      </c>
      <c r="EJ5" s="19" t="s">
        <v>90</v>
      </c>
      <c r="EK5" s="19" t="s">
        <v>91</v>
      </c>
      <c r="EL5" s="19" t="s">
        <v>92</v>
      </c>
      <c r="EM5" s="19" t="s">
        <v>93</v>
      </c>
      <c r="EN5" s="19" t="s">
        <v>94</v>
      </c>
    </row>
    <row r="6" spans="1:144" s="23" customFormat="1" x14ac:dyDescent="0.2">
      <c r="A6" s="15" t="s">
        <v>95</v>
      </c>
      <c r="B6" s="20">
        <f>B7</f>
        <v>2021</v>
      </c>
      <c r="C6" s="20">
        <f t="shared" ref="C6:W6" si="3">C7</f>
        <v>104248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群馬県　長野原町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D3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52.6</v>
      </c>
      <c r="Q6" s="21">
        <f t="shared" si="3"/>
        <v>1320</v>
      </c>
      <c r="R6" s="21">
        <f t="shared" si="3"/>
        <v>5383</v>
      </c>
      <c r="S6" s="21">
        <f t="shared" si="3"/>
        <v>133.85</v>
      </c>
      <c r="T6" s="21">
        <f t="shared" si="3"/>
        <v>40.22</v>
      </c>
      <c r="U6" s="21">
        <f t="shared" si="3"/>
        <v>2807</v>
      </c>
      <c r="V6" s="21">
        <f t="shared" si="3"/>
        <v>6.45</v>
      </c>
      <c r="W6" s="21">
        <f t="shared" si="3"/>
        <v>435.19</v>
      </c>
      <c r="X6" s="22">
        <f>IF(X7="",NA(),X7)</f>
        <v>123.22</v>
      </c>
      <c r="Y6" s="22">
        <f t="shared" ref="Y6:AG6" si="4">IF(Y7="",NA(),Y7)</f>
        <v>85.84</v>
      </c>
      <c r="Z6" s="22">
        <f t="shared" si="4"/>
        <v>94.89</v>
      </c>
      <c r="AA6" s="22">
        <f t="shared" si="4"/>
        <v>78.709999999999994</v>
      </c>
      <c r="AB6" s="22">
        <f t="shared" si="4"/>
        <v>83.85</v>
      </c>
      <c r="AC6" s="22">
        <f t="shared" si="4"/>
        <v>78.510000000000005</v>
      </c>
      <c r="AD6" s="22">
        <f t="shared" si="4"/>
        <v>77.91</v>
      </c>
      <c r="AE6" s="22">
        <f t="shared" si="4"/>
        <v>79.099999999999994</v>
      </c>
      <c r="AF6" s="22">
        <f t="shared" si="4"/>
        <v>79.33</v>
      </c>
      <c r="AG6" s="22">
        <f t="shared" si="4"/>
        <v>73.540000000000006</v>
      </c>
      <c r="AH6" s="21" t="str">
        <f>IF(AH7="","",IF(AH7="-","【-】","【"&amp;SUBSTITUTE(TEXT(AH7,"#,##0.00"),"-","△")&amp;"】"))</f>
        <v>【73.42】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1031.69</v>
      </c>
      <c r="BF6" s="22">
        <f t="shared" ref="BF6:BN6" si="7">IF(BF7="",NA(),BF7)</f>
        <v>977.5</v>
      </c>
      <c r="BG6" s="22">
        <f t="shared" si="7"/>
        <v>977</v>
      </c>
      <c r="BH6" s="22">
        <f t="shared" si="7"/>
        <v>903.84</v>
      </c>
      <c r="BI6" s="22">
        <f t="shared" si="7"/>
        <v>834.46</v>
      </c>
      <c r="BJ6" s="22">
        <f t="shared" si="7"/>
        <v>1061.58</v>
      </c>
      <c r="BK6" s="22">
        <f t="shared" si="7"/>
        <v>1007.7</v>
      </c>
      <c r="BL6" s="22">
        <f t="shared" si="7"/>
        <v>1018.52</v>
      </c>
      <c r="BM6" s="22">
        <f t="shared" si="7"/>
        <v>949.61</v>
      </c>
      <c r="BN6" s="22">
        <f t="shared" si="7"/>
        <v>918.84</v>
      </c>
      <c r="BO6" s="21" t="str">
        <f>IF(BO7="","",IF(BO7="-","【-】","【"&amp;SUBSTITUTE(TEXT(BO7,"#,##0.00"),"-","△")&amp;"】"))</f>
        <v>【940.88】</v>
      </c>
      <c r="BP6" s="22">
        <f>IF(BP7="",NA(),BP7)</f>
        <v>64.7</v>
      </c>
      <c r="BQ6" s="22">
        <f t="shared" ref="BQ6:BY6" si="8">IF(BQ7="",NA(),BQ7)</f>
        <v>54.88</v>
      </c>
      <c r="BR6" s="22">
        <f t="shared" si="8"/>
        <v>53.22</v>
      </c>
      <c r="BS6" s="22">
        <f t="shared" si="8"/>
        <v>48.98</v>
      </c>
      <c r="BT6" s="22">
        <f t="shared" si="8"/>
        <v>51.8</v>
      </c>
      <c r="BU6" s="22">
        <f t="shared" si="8"/>
        <v>58.52</v>
      </c>
      <c r="BV6" s="22">
        <f t="shared" si="8"/>
        <v>59.22</v>
      </c>
      <c r="BW6" s="22">
        <f t="shared" si="8"/>
        <v>58.79</v>
      </c>
      <c r="BX6" s="22">
        <f t="shared" si="8"/>
        <v>58.41</v>
      </c>
      <c r="BY6" s="22">
        <f t="shared" si="8"/>
        <v>58.27</v>
      </c>
      <c r="BZ6" s="21" t="str">
        <f>IF(BZ7="","",IF(BZ7="-","【-】","【"&amp;SUBSTITUTE(TEXT(BZ7,"#,##0.00"),"-","△")&amp;"】"))</f>
        <v>【54.59】</v>
      </c>
      <c r="CA6" s="22">
        <f>IF(CA7="",NA(),CA7)</f>
        <v>102.04</v>
      </c>
      <c r="CB6" s="22">
        <f t="shared" ref="CB6:CJ6" si="9">IF(CB7="",NA(),CB7)</f>
        <v>124.76</v>
      </c>
      <c r="CC6" s="22">
        <f t="shared" si="9"/>
        <v>129.09</v>
      </c>
      <c r="CD6" s="22">
        <f t="shared" si="9"/>
        <v>141.6</v>
      </c>
      <c r="CE6" s="22">
        <f t="shared" si="9"/>
        <v>134.35</v>
      </c>
      <c r="CF6" s="22">
        <f t="shared" si="9"/>
        <v>296.3</v>
      </c>
      <c r="CG6" s="22">
        <f t="shared" si="9"/>
        <v>292.89999999999998</v>
      </c>
      <c r="CH6" s="22">
        <f t="shared" si="9"/>
        <v>298.25</v>
      </c>
      <c r="CI6" s="22">
        <f t="shared" si="9"/>
        <v>303.27999999999997</v>
      </c>
      <c r="CJ6" s="22">
        <f t="shared" si="9"/>
        <v>303.81</v>
      </c>
      <c r="CK6" s="21" t="str">
        <f>IF(CK7="","",IF(CK7="-","【-】","【"&amp;SUBSTITUTE(TEXT(CK7,"#,##0.00"),"-","△")&amp;"】"))</f>
        <v>【301.20】</v>
      </c>
      <c r="CL6" s="22">
        <f>IF(CL7="",NA(),CL7)</f>
        <v>123.06</v>
      </c>
      <c r="CM6" s="22">
        <f t="shared" ref="CM6:CU6" si="10">IF(CM7="",NA(),CM7)</f>
        <v>117.18</v>
      </c>
      <c r="CN6" s="22">
        <f t="shared" si="10"/>
        <v>108.36</v>
      </c>
      <c r="CO6" s="22">
        <f t="shared" si="10"/>
        <v>101.33</v>
      </c>
      <c r="CP6" s="22">
        <f t="shared" si="10"/>
        <v>100.73</v>
      </c>
      <c r="CQ6" s="22">
        <f t="shared" si="10"/>
        <v>57.3</v>
      </c>
      <c r="CR6" s="22">
        <f t="shared" si="10"/>
        <v>56.76</v>
      </c>
      <c r="CS6" s="22">
        <f t="shared" si="10"/>
        <v>56.04</v>
      </c>
      <c r="CT6" s="22">
        <f t="shared" si="10"/>
        <v>58.52</v>
      </c>
      <c r="CU6" s="22">
        <f t="shared" si="10"/>
        <v>58.88</v>
      </c>
      <c r="CV6" s="21" t="str">
        <f>IF(CV7="","",IF(CV7="-","【-】","【"&amp;SUBSTITUTE(TEXT(CV7,"#,##0.00"),"-","△")&amp;"】"))</f>
        <v>【56.42】</v>
      </c>
      <c r="CW6" s="22">
        <f>IF(CW7="",NA(),CW7)</f>
        <v>64.290000000000006</v>
      </c>
      <c r="CX6" s="22">
        <f t="shared" ref="CX6:DF6" si="11">IF(CX7="",NA(),CX7)</f>
        <v>64.290000000000006</v>
      </c>
      <c r="CY6" s="22">
        <f t="shared" si="11"/>
        <v>64.290000000000006</v>
      </c>
      <c r="CZ6" s="22">
        <f t="shared" si="11"/>
        <v>68.17</v>
      </c>
      <c r="DA6" s="22">
        <f t="shared" si="11"/>
        <v>67.760000000000005</v>
      </c>
      <c r="DB6" s="22">
        <f t="shared" si="11"/>
        <v>72.42</v>
      </c>
      <c r="DC6" s="22">
        <f t="shared" si="11"/>
        <v>73.069999999999993</v>
      </c>
      <c r="DD6" s="22">
        <f t="shared" si="11"/>
        <v>72.78</v>
      </c>
      <c r="DE6" s="22">
        <f t="shared" si="11"/>
        <v>71.33</v>
      </c>
      <c r="DF6" s="22">
        <f t="shared" si="11"/>
        <v>71.150000000000006</v>
      </c>
      <c r="DG6" s="21" t="str">
        <f>IF(DG7="","",IF(DG7="-","【-】","【"&amp;SUBSTITUTE(TEXT(DG7,"#,##0.00"),"-","△")&amp;"】"))</f>
        <v>【71.01】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2">
        <f>IF(ED7="",NA(),ED7)</f>
        <v>1.1399999999999999</v>
      </c>
      <c r="EE6" s="22">
        <f t="shared" ref="EE6:EM6" si="14">IF(EE7="",NA(),EE7)</f>
        <v>2.62</v>
      </c>
      <c r="EF6" s="21">
        <f t="shared" si="14"/>
        <v>0</v>
      </c>
      <c r="EG6" s="22">
        <f t="shared" si="14"/>
        <v>6.69</v>
      </c>
      <c r="EH6" s="22">
        <f t="shared" si="14"/>
        <v>0.14000000000000001</v>
      </c>
      <c r="EI6" s="22">
        <f t="shared" si="14"/>
        <v>0.72</v>
      </c>
      <c r="EJ6" s="22">
        <f t="shared" si="14"/>
        <v>0.53</v>
      </c>
      <c r="EK6" s="22">
        <f t="shared" si="14"/>
        <v>0.71</v>
      </c>
      <c r="EL6" s="22">
        <f t="shared" si="14"/>
        <v>0.72</v>
      </c>
      <c r="EM6" s="22">
        <f t="shared" si="14"/>
        <v>0.71</v>
      </c>
      <c r="EN6" s="21" t="str">
        <f>IF(EN7="","",IF(EN7="-","【-】","【"&amp;SUBSTITUTE(TEXT(EN7,"#,##0.00"),"-","△")&amp;"】"))</f>
        <v>【0.58】</v>
      </c>
    </row>
    <row r="7" spans="1:144" s="23" customFormat="1" x14ac:dyDescent="0.2">
      <c r="A7" s="15"/>
      <c r="B7" s="24">
        <v>2021</v>
      </c>
      <c r="C7" s="24">
        <v>104248</v>
      </c>
      <c r="D7" s="24">
        <v>47</v>
      </c>
      <c r="E7" s="24">
        <v>1</v>
      </c>
      <c r="F7" s="24">
        <v>0</v>
      </c>
      <c r="G7" s="24">
        <v>0</v>
      </c>
      <c r="H7" s="24" t="s">
        <v>96</v>
      </c>
      <c r="I7" s="24" t="s">
        <v>97</v>
      </c>
      <c r="J7" s="24" t="s">
        <v>98</v>
      </c>
      <c r="K7" s="24" t="s">
        <v>99</v>
      </c>
      <c r="L7" s="24" t="s">
        <v>100</v>
      </c>
      <c r="M7" s="24" t="s">
        <v>101</v>
      </c>
      <c r="N7" s="25" t="s">
        <v>102</v>
      </c>
      <c r="O7" s="25" t="s">
        <v>103</v>
      </c>
      <c r="P7" s="25">
        <v>52.6</v>
      </c>
      <c r="Q7" s="25">
        <v>1320</v>
      </c>
      <c r="R7" s="25">
        <v>5383</v>
      </c>
      <c r="S7" s="25">
        <v>133.85</v>
      </c>
      <c r="T7" s="25">
        <v>40.22</v>
      </c>
      <c r="U7" s="25">
        <v>2807</v>
      </c>
      <c r="V7" s="25">
        <v>6.45</v>
      </c>
      <c r="W7" s="25">
        <v>435.19</v>
      </c>
      <c r="X7" s="25">
        <v>123.22</v>
      </c>
      <c r="Y7" s="25">
        <v>85.84</v>
      </c>
      <c r="Z7" s="25">
        <v>94.89</v>
      </c>
      <c r="AA7" s="25">
        <v>78.709999999999994</v>
      </c>
      <c r="AB7" s="25">
        <v>83.85</v>
      </c>
      <c r="AC7" s="25">
        <v>78.510000000000005</v>
      </c>
      <c r="AD7" s="25">
        <v>77.91</v>
      </c>
      <c r="AE7" s="25">
        <v>79.099999999999994</v>
      </c>
      <c r="AF7" s="25">
        <v>79.33</v>
      </c>
      <c r="AG7" s="25">
        <v>73.540000000000006</v>
      </c>
      <c r="AH7" s="25">
        <v>73.42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1031.69</v>
      </c>
      <c r="BF7" s="25">
        <v>977.5</v>
      </c>
      <c r="BG7" s="25">
        <v>977</v>
      </c>
      <c r="BH7" s="25">
        <v>903.84</v>
      </c>
      <c r="BI7" s="25">
        <v>834.46</v>
      </c>
      <c r="BJ7" s="25">
        <v>1061.58</v>
      </c>
      <c r="BK7" s="25">
        <v>1007.7</v>
      </c>
      <c r="BL7" s="25">
        <v>1018.52</v>
      </c>
      <c r="BM7" s="25">
        <v>949.61</v>
      </c>
      <c r="BN7" s="25">
        <v>918.84</v>
      </c>
      <c r="BO7" s="25">
        <v>940.88</v>
      </c>
      <c r="BP7" s="25">
        <v>64.7</v>
      </c>
      <c r="BQ7" s="25">
        <v>54.88</v>
      </c>
      <c r="BR7" s="25">
        <v>53.22</v>
      </c>
      <c r="BS7" s="25">
        <v>48.98</v>
      </c>
      <c r="BT7" s="25">
        <v>51.8</v>
      </c>
      <c r="BU7" s="25">
        <v>58.52</v>
      </c>
      <c r="BV7" s="25">
        <v>59.22</v>
      </c>
      <c r="BW7" s="25">
        <v>58.79</v>
      </c>
      <c r="BX7" s="25">
        <v>58.41</v>
      </c>
      <c r="BY7" s="25">
        <v>58.27</v>
      </c>
      <c r="BZ7" s="25">
        <v>54.59</v>
      </c>
      <c r="CA7" s="25">
        <v>102.04</v>
      </c>
      <c r="CB7" s="25">
        <v>124.76</v>
      </c>
      <c r="CC7" s="25">
        <v>129.09</v>
      </c>
      <c r="CD7" s="25">
        <v>141.6</v>
      </c>
      <c r="CE7" s="25">
        <v>134.35</v>
      </c>
      <c r="CF7" s="25">
        <v>296.3</v>
      </c>
      <c r="CG7" s="25">
        <v>292.89999999999998</v>
      </c>
      <c r="CH7" s="25">
        <v>298.25</v>
      </c>
      <c r="CI7" s="25">
        <v>303.27999999999997</v>
      </c>
      <c r="CJ7" s="25">
        <v>303.81</v>
      </c>
      <c r="CK7" s="25">
        <v>301.2</v>
      </c>
      <c r="CL7" s="25">
        <v>123.06</v>
      </c>
      <c r="CM7" s="25">
        <v>117.18</v>
      </c>
      <c r="CN7" s="25">
        <v>108.36</v>
      </c>
      <c r="CO7" s="25">
        <v>101.33</v>
      </c>
      <c r="CP7" s="25">
        <v>100.73</v>
      </c>
      <c r="CQ7" s="25">
        <v>57.3</v>
      </c>
      <c r="CR7" s="25">
        <v>56.76</v>
      </c>
      <c r="CS7" s="25">
        <v>56.04</v>
      </c>
      <c r="CT7" s="25">
        <v>58.52</v>
      </c>
      <c r="CU7" s="25">
        <v>58.88</v>
      </c>
      <c r="CV7" s="25">
        <v>56.42</v>
      </c>
      <c r="CW7" s="25">
        <v>64.290000000000006</v>
      </c>
      <c r="CX7" s="25">
        <v>64.290000000000006</v>
      </c>
      <c r="CY7" s="25">
        <v>64.290000000000006</v>
      </c>
      <c r="CZ7" s="25">
        <v>68.17</v>
      </c>
      <c r="DA7" s="25">
        <v>67.760000000000005</v>
      </c>
      <c r="DB7" s="25">
        <v>72.42</v>
      </c>
      <c r="DC7" s="25">
        <v>73.069999999999993</v>
      </c>
      <c r="DD7" s="25">
        <v>72.78</v>
      </c>
      <c r="DE7" s="25">
        <v>71.33</v>
      </c>
      <c r="DF7" s="25">
        <v>71.150000000000006</v>
      </c>
      <c r="DG7" s="25">
        <v>71.010000000000005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1.1399999999999999</v>
      </c>
      <c r="EE7" s="25">
        <v>2.62</v>
      </c>
      <c r="EF7" s="25">
        <v>0</v>
      </c>
      <c r="EG7" s="25">
        <v>6.69</v>
      </c>
      <c r="EH7" s="25">
        <v>0.14000000000000001</v>
      </c>
      <c r="EI7" s="25">
        <v>0.72</v>
      </c>
      <c r="EJ7" s="25">
        <v>0.53</v>
      </c>
      <c r="EK7" s="25">
        <v>0.71</v>
      </c>
      <c r="EL7" s="25">
        <v>0.72</v>
      </c>
      <c r="EM7" s="25">
        <v>0.71</v>
      </c>
      <c r="EN7" s="25">
        <v>0.57999999999999996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2">
      <c r="A9" s="27"/>
      <c r="B9" s="27" t="s">
        <v>104</v>
      </c>
      <c r="C9" s="27" t="s">
        <v>105</v>
      </c>
      <c r="D9" s="27" t="s">
        <v>106</v>
      </c>
      <c r="E9" s="27" t="s">
        <v>107</v>
      </c>
      <c r="F9" s="27" t="s">
        <v>108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7" t="s">
        <v>46</v>
      </c>
      <c r="B10" s="28">
        <f t="shared" ref="B10:C10" si="15">DATEVALUE($B7+12-B11&amp;"/1/"&amp;B12)</f>
        <v>47119</v>
      </c>
      <c r="C10" s="28">
        <f t="shared" si="15"/>
        <v>47484</v>
      </c>
      <c r="D10" s="29">
        <f>DATEVALUE($B7+12-D11&amp;"/1/"&amp;D12)</f>
        <v>47849</v>
      </c>
      <c r="E10" s="29">
        <f>DATEVALUE($B7+12-E11&amp;"/1/"&amp;E12)</f>
        <v>48215</v>
      </c>
      <c r="F10" s="29">
        <f>DATEVALUE($B7+12-F11&amp;"/1/"&amp;F12)</f>
        <v>48582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110</v>
      </c>
    </row>
    <row r="13" spans="1:144" x14ac:dyDescent="0.2">
      <c r="B13" t="s">
        <v>111</v>
      </c>
      <c r="C13" t="s">
        <v>112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dcterms:created xsi:type="dcterms:W3CDTF">2022-12-01T01:09:29Z</dcterms:created>
  <dcterms:modified xsi:type="dcterms:W3CDTF">2023-02-02T14:25:23Z</dcterms:modified>
  <cp:category/>
</cp:coreProperties>
</file>