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2 嬬恋村\"/>
    </mc:Choice>
  </mc:AlternateContent>
  <xr:revisionPtr revIDLastSave="0" documentId="13_ncr:1_{E50CB940-11F8-4AF6-8F0B-916D8DF614D4}" xr6:coauthVersionLast="36" xr6:coauthVersionMax="36" xr10:uidLastSave="{00000000-0000-0000-0000-000000000000}"/>
  <workbookProtection workbookAlgorithmName="SHA-512" workbookHashValue="4y/rmv5INQqyFYOy5+DCMKc3y3RSmnIXWw5eMOCmAoaLTCDBKU9yaMG9bMfdiEU10UVp/9UjO+CTNortxdRLGw==" workbookSaltValue="BLpbrqm14D9i8iKyS9yRPw=="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<sst xmlns="http://schemas.openxmlformats.org/spreadsheetml/2006/main" count="233" uniqueCount="120">
  <si>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</si>
  <si>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</si>
  <si>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</si>
  <si>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</si>
  <si>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</si>
  <si>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</si>
  <si>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</si>
  <si>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</si>
  <si>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</si>
  <si>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</si>
  <si>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</si>
  <si>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</si>
  <si>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</si>
  <si>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</si>
  <si>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</si>
  <si>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</si>
  <si>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</si>
  <si>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</si>
  <si>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</si>
  <si>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</si>
  <si>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</si>
  <si>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</si>
  <si>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</si>
  <si>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</si>
  <si>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</si>
  <si>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</si>
  <si>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</si>
  <si>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</si>
  <si>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</si>
  <si>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</si>
  <si>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</si>
  <si>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</si>
  <si>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</si>
  <si>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</si>
  <si>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</si>
  <si>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</si>
  <si>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</si>
  <si>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</si>
  <si>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</si>
  <si>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</si>
  <si>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</si>
  <si>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</si>
  <si>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</si>
  <si>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</si>
  <si>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</si>
  <si>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</si>
  <si>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</si>
  <si>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</si>
  <si>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</si>
  <si>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</si>
  <si>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</si>
  <si>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</si>
  <si>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</si>
  <si>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</si>
  <si>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</si>
  <si>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</si>
  <si>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</si>
  <si>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</si>
  <si>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</si>
  <si>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</si>
  <si>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</si>
  <si>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</si>
  <si>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</si>
  <si>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</si>
  <si>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</si>
  <si>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</si>
  <si>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</si>
  <si>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</si>
  <si>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</si>
  <si>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</si>
  <si>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</si>
  <si>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</si>
  <si>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</si>
  <si>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</si>
  <si>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</si>
  <si>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</si>
  <si>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</si>
  <si>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</si>
  <si>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</si>
  <si>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</si>
  <si>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</si>
  <si>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</si>
  <si>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</si>
  <si>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</si>
  <si>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</si>
  <si>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</si>
  <si>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</si>
  <si>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</si>
  <si>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</si>
  <si>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</si>
  <si>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</si>
  <si>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</si>
  <si>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</si>
  <si>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</si>
  <si>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</si>
  <si>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</si>
  <si>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</si>
  <si>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</si>
  <si>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</si>
  <si>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</si>
  <si>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</si>
  <si>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</si>
  <si>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</si>
  <si>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</si>
  <si>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</si>
  <si>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</si>
  <si>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</si>
  <si>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</si>
  <si>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</si>
  <si>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</si>
  <si>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</si>
  <si>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</si>
  <si>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</si>
  <si>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</si>
  <si>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</si>
  <si>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</si>
  <si>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</si>
  <si>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(1)現状・課題
  資産台帳整備と管路図のデジタル化等により老朽管の把握が進んできている。今後は更新計画を明確化して効率的に更新を行っていく。
(2)改善に向けた取り組み 
  管路の更新を中心で行ってきたが、配水池等その他の施設の更新が必要となっていきている。配水池の更新は費用負担が大きいため施設の統廃合も検討しながら行う必要がある。</t>
    <phoneticPr fontId="4"/>
  </si>
  <si>
    <t>(1)課題 
  人口減少や節水意識の向上により料金収入の減少が予想される中、老朽化施設の更新を効率よく実施していく必要がある。
(2)改善に向けた取り組み 
  公営企業会計移行により、資産内容が明確になることから、長期的な施設更新計画を策定し、持続可能な水道事業の運営を図る必要がある。</t>
    <rPh sb="48" eb="50">
      <t>コウリツ</t>
    </rPh>
    <rPh sb="82" eb="84">
      <t>コウエイ</t>
    </rPh>
    <rPh sb="84" eb="86">
      <t>キギョウ</t>
    </rPh>
    <rPh sb="86" eb="88">
      <t>カイケイ</t>
    </rPh>
    <rPh sb="88" eb="90">
      <t>イコウ</t>
    </rPh>
    <rPh sb="94" eb="96">
      <t>シサン</t>
    </rPh>
    <rPh sb="96" eb="98">
      <t>ナイヨウ</t>
    </rPh>
    <rPh sb="99" eb="101">
      <t>メイカク</t>
    </rPh>
    <rPh sb="109" eb="111">
      <t>チョウキ</t>
    </rPh>
    <rPh sb="111" eb="112">
      <t>テキ</t>
    </rPh>
    <rPh sb="113" eb="115">
      <t>シセツ</t>
    </rPh>
    <rPh sb="115" eb="117">
      <t>コウシン</t>
    </rPh>
    <rPh sb="117" eb="119">
      <t>ケイカク</t>
    </rPh>
    <rPh sb="120" eb="122">
      <t>サクテイ</t>
    </rPh>
    <rPh sb="124" eb="126">
      <t>ジゾク</t>
    </rPh>
    <rPh sb="126" eb="128">
      <t>カノウ</t>
    </rPh>
    <rPh sb="129" eb="131">
      <t>スイドウ</t>
    </rPh>
    <rPh sb="131" eb="133">
      <t>ジギョウ</t>
    </rPh>
    <rPh sb="134" eb="136">
      <t>ウンエイ</t>
    </rPh>
    <rPh sb="137" eb="138">
      <t>ハカ</t>
    </rPh>
    <rPh sb="139" eb="141">
      <t>ヒツヨウ</t>
    </rPh>
    <phoneticPr fontId="4"/>
  </si>
  <si>
    <t>(1)各指標の分析
①収益的収支比率について、平成２７年度に悪化したことで費用削減に取組んだ結果、改善の傾向を示してはいるが、引き続き費用削減に取り組み黒字化させる必要がある。④企業債残高対給水収益比率については、類似団体と比較すると低い数値で推移している。工事単価が上昇により起債残高が増加傾向にある。今後は公営企業会計移行に伴い資産内容が明確になることからより計画的な投資を行っていく必要がある。⑤料金回収率については、類似団体より高いが今後も更なる費用削減に取組む必要がある。⑥給水原価は類似団体と比較して低いが物価高騰の影響で上昇傾向にあるため効率的な投資を行っていくことが必要である。⑦施設利用率は類似団体より低い数値であるが人口減少や節水意識の高まりによる使用量の減少に対応するため施設の統廃合やダウンサイジング等の検討を行う必要がある。⑧有収率については、管路更新により改善傾向にあるが、更なる改善に向け、漏水調査の実施と管路更新を行っていく必要がある。
(2)現状、課題
  節水意識の高まりや人口減少により料金収入が減少傾向であり、経費削減の一層の努力と、老朽化する施設の把握と更新を効率的に進めるため策定した｢経営戦略｣により計画的に施設の更新を進める必要がある。</t>
    <rPh sb="129" eb="131">
      <t>コウジ</t>
    </rPh>
    <rPh sb="131" eb="133">
      <t>タンカ</t>
    </rPh>
    <rPh sb="134" eb="136">
      <t>ジョウショウ</t>
    </rPh>
    <rPh sb="139" eb="141">
      <t>キサイ</t>
    </rPh>
    <rPh sb="141" eb="143">
      <t>ザンダカ</t>
    </rPh>
    <rPh sb="144" eb="146">
      <t>ゾウカ</t>
    </rPh>
    <rPh sb="146" eb="148">
      <t>ケイコウ</t>
    </rPh>
    <rPh sb="155" eb="157">
      <t>コウエイ</t>
    </rPh>
    <rPh sb="157" eb="159">
      <t>キギョウ</t>
    </rPh>
    <rPh sb="159" eb="161">
      <t>カイケイ</t>
    </rPh>
    <rPh sb="161" eb="163">
      <t>イコウ</t>
    </rPh>
    <rPh sb="164" eb="165">
      <t>トモナ</t>
    </rPh>
    <rPh sb="168" eb="170">
      <t>ナイヨウ</t>
    </rPh>
    <rPh sb="171" eb="173">
      <t>メイカク</t>
    </rPh>
    <rPh sb="259" eb="261">
      <t>ブッカ</t>
    </rPh>
    <rPh sb="261" eb="263">
      <t>コウトウ</t>
    </rPh>
    <rPh sb="264" eb="266">
      <t>エイキョウ</t>
    </rPh>
    <rPh sb="267" eb="269">
      <t>ジョウショウ</t>
    </rPh>
    <rPh sb="269" eb="271">
      <t>ケイコウ</t>
    </rPh>
    <rPh sb="385" eb="387">
      <t>カンロ</t>
    </rPh>
    <rPh sb="387" eb="389">
      <t>コウシン</t>
    </rPh>
    <rPh sb="392" eb="394">
      <t>カイゼン</t>
    </rPh>
    <rPh sb="394" eb="396">
      <t>ケイコウ</t>
    </rPh>
    <rPh sb="401" eb="402">
      <t>サラ</t>
    </rPh>
    <rPh sb="404" eb="406">
      <t>カイゼン</t>
    </rPh>
    <rPh sb="407" eb="408">
      <t>ム</t>
    </rPh>
    <rPh sb="410" eb="412">
      <t>ロウスイ</t>
    </rPh>
    <rPh sb="510" eb="51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</si>
</sst>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0.52</c:v>
                </c:pt>
                <c:pt idx="1">
                  <c:v>0.77</c:v>
                </c:pt>
                <c:pt idx="2">
                  <c:v>1.19</c:v>
                </c:pt>
                <c:pt idx="3">
                  <c:v>1.19</c:v>
                </c:pt>
                <c:pt idx="4">
                  <c:v>0.46</c:v>
                </c:pt>
              </c:numCache>
            </c:numRef>
          </c:val>
          <c:extLst>
            <c:ext xmlns:c16="http://schemas.microsoft.com/office/drawing/2014/chart" uri="{C3380CC4-5D6E-409C-BE32-E72D297353CC}">
              <c16:uniqueId val="{00000000-EC7A-49F6-BD2F-11997C4AC0E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EC7A-49F6-BD2F-11997C4AC0E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63.38</c:v>
                </c:pt>
                <c:pt idx="1">
                  <c:v>65.849999999999994</c:v>
                </c:pt>
                <c:pt idx="2">
                  <c:v>58.47</c:v>
                </c:pt>
                <c:pt idx="3">
                  <c:v>50.1</c:v>
                </c:pt>
                <c:pt idx="4">
                  <c:v>50.77</c:v>
                </c:pt>
              </c:numCache>
            </c:numRef>
          </c:val>
          <c:extLst>
            <c:ext xmlns:c16="http://schemas.microsoft.com/office/drawing/2014/chart" uri="{C3380CC4-5D6E-409C-BE32-E72D297353CC}">
              <c16:uniqueId val="{00000000-B575-4A1D-A24C-2D1C1C4E60D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B575-4A1D-A24C-2D1C1C4E60D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65.739999999999995</c:v>
                </c:pt>
                <c:pt idx="1">
                  <c:v>63</c:v>
                </c:pt>
                <c:pt idx="2">
                  <c:v>69.62</c:v>
                </c:pt>
                <c:pt idx="3">
                  <c:v>69.900000000000006</c:v>
                </c:pt>
                <c:pt idx="4">
                  <c:v>71.87</c:v>
                </c:pt>
              </c:numCache>
            </c:numRef>
          </c:val>
          <c:extLst>
            <c:ext xmlns:c16="http://schemas.microsoft.com/office/drawing/2014/chart" uri="{C3380CC4-5D6E-409C-BE32-E72D297353CC}">
              <c16:uniqueId val="{00000000-5E33-4886-98E3-A6493CD9EFA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5E33-4886-98E3-A6493CD9EFA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104.13</c:v>
                </c:pt>
                <c:pt idx="1">
                  <c:v>97.04</c:v>
                </c:pt>
                <c:pt idx="2">
                  <c:v>101.27</c:v>
                </c:pt>
                <c:pt idx="3">
                  <c:v>95.28</c:v>
                </c:pt>
                <c:pt idx="4">
                  <c:v>92.41</c:v>
                </c:pt>
              </c:numCache>
            </c:numRef>
          </c:val>
          <c:extLst>
            <c:ext xmlns:c16="http://schemas.microsoft.com/office/drawing/2014/chart" uri="{C3380CC4-5D6E-409C-BE32-E72D297353CC}">
              <c16:uniqueId val="{00000000-46FC-4334-8DB0-131D7926F1D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46FC-4334-8DB0-131D7926F1D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7-423A-AACC-D26811B2450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7-423A-AACC-D26811B2450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8B-41C5-802D-6E105633F52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8B-41C5-802D-6E105633F52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62-4981-84E6-F703A673B81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2-4981-84E6-F703A673B81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3E-4011-8072-168461D62A3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E-4011-8072-168461D62A3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461.87</c:v>
                </c:pt>
                <c:pt idx="1">
                  <c:v>466.61</c:v>
                </c:pt>
                <c:pt idx="2">
                  <c:v>555.20000000000005</c:v>
                </c:pt>
                <c:pt idx="3">
                  <c:v>595.44000000000005</c:v>
                </c:pt>
                <c:pt idx="4">
                  <c:v>699.16</c:v>
                </c:pt>
              </c:numCache>
            </c:numRef>
          </c:val>
          <c:extLst>
            <c:ext xmlns:c16="http://schemas.microsoft.com/office/drawing/2014/chart" uri="{C3380CC4-5D6E-409C-BE32-E72D297353CC}">
              <c16:uniqueId val="{00000000-FED5-4498-816F-478864D7715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FED5-4498-816F-478864D7715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75.17</c:v>
                </c:pt>
                <c:pt idx="1">
                  <c:v>66.92</c:v>
                </c:pt>
                <c:pt idx="2">
                  <c:v>70.989999999999995</c:v>
                </c:pt>
                <c:pt idx="3">
                  <c:v>71.78</c:v>
                </c:pt>
                <c:pt idx="4">
                  <c:v>68.27</c:v>
                </c:pt>
              </c:numCache>
            </c:numRef>
          </c:val>
          <c:extLst>
            <c:ext xmlns:c16="http://schemas.microsoft.com/office/drawing/2014/chart" uri="{C3380CC4-5D6E-409C-BE32-E72D297353CC}">
              <c16:uniqueId val="{00000000-5B6E-4877-AEEC-45488169E1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5B6E-4877-AEEC-45488169E1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89.66</c:v>
                </c:pt>
                <c:pt idx="1">
                  <c:v>102.52</c:v>
                </c:pt>
                <c:pt idx="2">
                  <c:v>95.61</c:v>
                </c:pt>
                <c:pt idx="3">
                  <c:v>107.69</c:v>
                </c:pt>
                <c:pt idx="4">
                  <c:v>109.95</c:v>
                </c:pt>
              </c:numCache>
            </c:numRef>
          </c:val>
          <c:extLst>
            <c:ext xmlns:c16="http://schemas.microsoft.com/office/drawing/2014/chart" uri="{C3380CC4-5D6E-409C-BE32-E72D297353CC}">
              <c16:uniqueId val="{00000000-37B6-4417-98E1-D02A52BC3FB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37B6-4417-98E1-D02A52BC3FB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嬬恋村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9287</v>
      </c>
      <c r="AM8" s="60"/>
      <c r="AN8" s="60"/>
      <c r="AO8" s="60"/>
      <c r="AP8" s="60"/>
      <c r="AQ8" s="60"/>
      <c r="AR8" s="60"/>
      <c r="AS8" s="60"/>
      <c r="AT8" s="36">
        <f>データ!$S$6</f>
        <v>337.58</v>
      </c>
      <c r="AU8" s="36"/>
      <c r="AV8" s="36"/>
      <c r="AW8" s="36"/>
      <c r="AX8" s="36"/>
      <c r="AY8" s="36"/>
      <c r="AZ8" s="36"/>
      <c r="BA8" s="36"/>
      <c r="BB8" s="36">
        <f>データ!$T$6</f>
        <v>27.51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64.37</v>
      </c>
      <c r="Q10" s="36"/>
      <c r="R10" s="36"/>
      <c r="S10" s="36"/>
      <c r="T10" s="36"/>
      <c r="U10" s="36"/>
      <c r="V10" s="36"/>
      <c r="W10" s="60">
        <f>データ!$Q$6</f>
        <v>1276</v>
      </c>
      <c r="X10" s="60"/>
      <c r="Y10" s="60"/>
      <c r="Z10" s="60"/>
      <c r="AA10" s="60"/>
      <c r="AB10" s="60"/>
      <c r="AC10" s="60"/>
      <c r="AD10" s="2"/>
      <c r="AE10" s="2"/>
      <c r="AF10" s="2"/>
      <c r="AG10" s="2"/>
      <c r="AH10" s="2"/>
      <c r="AI10" s="2"/>
      <c r="AJ10" s="2"/>
      <c r="AK10" s="2"/>
      <c r="AL10" s="60">
        <f>データ!$U$6</f>
        <v>5937</v>
      </c>
      <c r="AM10" s="60"/>
      <c r="AN10" s="60"/>
      <c r="AO10" s="60"/>
      <c r="AP10" s="60"/>
      <c r="AQ10" s="60"/>
      <c r="AR10" s="60"/>
      <c r="AS10" s="60"/>
      <c r="AT10" s="36">
        <f>データ!$V$6</f>
        <v>33.74</v>
      </c>
      <c r="AU10" s="36"/>
      <c r="AV10" s="36"/>
      <c r="AW10" s="36"/>
      <c r="AX10" s="36"/>
      <c r="AY10" s="36"/>
      <c r="AZ10" s="36"/>
      <c r="BA10" s="36"/>
      <c r="BB10" s="36">
        <f>データ!$W$6</f>
        <v>175.96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119</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117</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4XtGhCSavbxFvdHXiKLMljN4VPtTFh9wtbd29b9xhk5sKbafH+hoYBttJmC9pCgY2nYl92OZPCNgNB+6tLZdrw==" saltValue="TGI85T+52ZAR0Bs9B99J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2021</v>
      </c>
      <c r="C6" s="20">
        <f t="shared" ref="C6:W6" si="3">C7</f>
        <v>104256</v>
      </c>
      <c r="D6" s="20">
        <f t="shared" si="3"/>
        <v>47</v>
      </c>
      <c r="E6" s="20">
        <f t="shared" si="3"/>
        <v>1</v>
      </c>
      <c r="F6" s="20">
        <f t="shared" si="3"/>
        <v>0</v>
      </c>
      <c r="G6" s="20">
        <f t="shared" si="3"/>
        <v>0</v>
      </c>
      <c r="H6" s="20" t="str">
        <f t="shared" si="3"/>
        <v>群馬県　嬬恋村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64.37</v>
      </c>
      <c r="Q6" s="21">
        <f t="shared" si="3"/>
        <v>1276</v>
      </c>
      <c r="R6" s="21">
        <f t="shared" si="3"/>
        <v>9287</v>
      </c>
      <c r="S6" s="21">
        <f t="shared" si="3"/>
        <v>337.58</v>
      </c>
      <c r="T6" s="21">
        <f t="shared" si="3"/>
        <v>27.51</v>
      </c>
      <c r="U6" s="21">
        <f t="shared" si="3"/>
        <v>5937</v>
      </c>
      <c r="V6" s="21">
        <f t="shared" si="3"/>
        <v>33.74</v>
      </c>
      <c r="W6" s="21">
        <f t="shared" si="3"/>
        <v>175.96</v>
      </c>
      <c r="X6" s="22">
        <f>IF(X7="",NA(),X7)</f>
        <v>104.13</v>
      </c>
      <c r="Y6" s="22">
        <f t="shared" ref="Y6:AG6" si="4">IF(Y7="",NA(),Y7)</f>
        <v>97.04</v>
      </c>
      <c r="Z6" s="22">
        <f t="shared" si="4"/>
        <v>101.27</v>
      </c>
      <c r="AA6" s="22">
        <f t="shared" si="4"/>
        <v>95.28</v>
      </c>
      <c r="AB6" s="22">
        <f t="shared" si="4"/>
        <v>92.41</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461.87</v>
      </c>
      <c r="BF6" s="22">
        <f t="shared" ref="BF6:BN6" si="7">IF(BF7="",NA(),BF7)</f>
        <v>466.61</v>
      </c>
      <c r="BG6" s="22">
        <f t="shared" si="7"/>
        <v>555.20000000000005</v>
      </c>
      <c r="BH6" s="22">
        <f t="shared" si="7"/>
        <v>595.44000000000005</v>
      </c>
      <c r="BI6" s="22">
        <f t="shared" si="7"/>
        <v>699.16</v>
      </c>
      <c r="BJ6" s="22">
        <f t="shared" si="7"/>
        <v>1295.06</v>
      </c>
      <c r="BK6" s="22">
        <f t="shared" si="7"/>
        <v>1168.7</v>
      </c>
      <c r="BL6" s="22">
        <f t="shared" si="7"/>
        <v>1245.46</v>
      </c>
      <c r="BM6" s="22">
        <f t="shared" si="7"/>
        <v>834.1</v>
      </c>
      <c r="BN6" s="22">
        <f t="shared" si="7"/>
        <v>853.42</v>
      </c>
      <c r="BO6" s="21" t="str">
        <f>IF(BO7="","",IF(BO7="-","【-】","【"&amp;SUBSTITUTE(TEXT(BO7,"#,##0.00"),"-","△")&amp;"】"))</f>
        <v>【940.88】</v>
      </c>
      <c r="BP6" s="22">
        <f>IF(BP7="",NA(),BP7)</f>
        <v>75.17</v>
      </c>
      <c r="BQ6" s="22">
        <f t="shared" ref="BQ6:BY6" si="8">IF(BQ7="",NA(),BQ7)</f>
        <v>66.92</v>
      </c>
      <c r="BR6" s="22">
        <f t="shared" si="8"/>
        <v>70.989999999999995</v>
      </c>
      <c r="BS6" s="22">
        <f t="shared" si="8"/>
        <v>71.78</v>
      </c>
      <c r="BT6" s="22">
        <f t="shared" si="8"/>
        <v>68.27</v>
      </c>
      <c r="BU6" s="22">
        <f t="shared" si="8"/>
        <v>53.29</v>
      </c>
      <c r="BV6" s="22">
        <f t="shared" si="8"/>
        <v>53.59</v>
      </c>
      <c r="BW6" s="22">
        <f t="shared" si="8"/>
        <v>51.08</v>
      </c>
      <c r="BX6" s="22">
        <f t="shared" si="8"/>
        <v>64.44</v>
      </c>
      <c r="BY6" s="22">
        <f t="shared" si="8"/>
        <v>60.53</v>
      </c>
      <c r="BZ6" s="21" t="str">
        <f>IF(BZ7="","",IF(BZ7="-","【-】","【"&amp;SUBSTITUTE(TEXT(BZ7,"#,##0.00"),"-","△")&amp;"】"))</f>
        <v>【54.59】</v>
      </c>
      <c r="CA6" s="22">
        <f>IF(CA7="",NA(),CA7)</f>
        <v>89.66</v>
      </c>
      <c r="CB6" s="22">
        <f t="shared" ref="CB6:CJ6" si="9">IF(CB7="",NA(),CB7)</f>
        <v>102.52</v>
      </c>
      <c r="CC6" s="22">
        <f t="shared" si="9"/>
        <v>95.61</v>
      </c>
      <c r="CD6" s="22">
        <f t="shared" si="9"/>
        <v>107.69</v>
      </c>
      <c r="CE6" s="22">
        <f t="shared" si="9"/>
        <v>109.95</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63.38</v>
      </c>
      <c r="CM6" s="22">
        <f t="shared" ref="CM6:CU6" si="10">IF(CM7="",NA(),CM7)</f>
        <v>65.849999999999994</v>
      </c>
      <c r="CN6" s="22">
        <f t="shared" si="10"/>
        <v>58.47</v>
      </c>
      <c r="CO6" s="22">
        <f t="shared" si="10"/>
        <v>50.1</v>
      </c>
      <c r="CP6" s="22">
        <f t="shared" si="10"/>
        <v>50.77</v>
      </c>
      <c r="CQ6" s="22">
        <f t="shared" si="10"/>
        <v>56.65</v>
      </c>
      <c r="CR6" s="22">
        <f t="shared" si="10"/>
        <v>56.41</v>
      </c>
      <c r="CS6" s="22">
        <f t="shared" si="10"/>
        <v>54.9</v>
      </c>
      <c r="CT6" s="22">
        <f t="shared" si="10"/>
        <v>55.7</v>
      </c>
      <c r="CU6" s="22">
        <f t="shared" si="10"/>
        <v>54.87</v>
      </c>
      <c r="CV6" s="21" t="str">
        <f>IF(CV7="","",IF(CV7="-","【-】","【"&amp;SUBSTITUTE(TEXT(CV7,"#,##0.00"),"-","△")&amp;"】"))</f>
        <v>【56.42】</v>
      </c>
      <c r="CW6" s="22">
        <f>IF(CW7="",NA(),CW7)</f>
        <v>65.739999999999995</v>
      </c>
      <c r="CX6" s="22">
        <f t="shared" ref="CX6:DF6" si="11">IF(CX7="",NA(),CX7)</f>
        <v>63</v>
      </c>
      <c r="CY6" s="22">
        <f t="shared" si="11"/>
        <v>69.62</v>
      </c>
      <c r="CZ6" s="22">
        <f t="shared" si="11"/>
        <v>69.900000000000006</v>
      </c>
      <c r="DA6" s="22">
        <f t="shared" si="11"/>
        <v>71.87</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0.52</v>
      </c>
      <c r="EE6" s="22">
        <f t="shared" ref="EE6:EM6" si="14">IF(EE7="",NA(),EE7)</f>
        <v>0.77</v>
      </c>
      <c r="EF6" s="22">
        <f t="shared" si="14"/>
        <v>1.19</v>
      </c>
      <c r="EG6" s="22">
        <f t="shared" si="14"/>
        <v>1.19</v>
      </c>
      <c r="EH6" s="22">
        <f t="shared" si="14"/>
        <v>0.46</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2">
      <c r="A7" s="15"/>
      <c r="B7" s="24">
        <v>2021</v>
      </c>
      <c r="C7" s="24">
        <v>104256</v>
      </c>
      <c r="D7" s="24">
        <v>47</v>
      </c>
      <c r="E7" s="24">
        <v>1</v>
      </c>
      <c r="F7" s="24">
        <v>0</v>
      </c>
      <c r="G7" s="24">
        <v>0</v>
      </c>
      <c r="H7" s="24" t="s">
        <v>97</v>
      </c>
      <c r="I7" s="24" t="s">
        <v>98</v>
      </c>
      <c r="J7" s="24" t="s">
        <v>99</v>
      </c>
      <c r="K7" s="24" t="s">
        <v>100</v>
      </c>
      <c r="L7" s="24" t="s">
        <v>101</v>
      </c>
      <c r="M7" s="24" t="s">
        <v>102</v>
      </c>
      <c r="N7" s="25" t="s">
        <v>103</v>
      </c>
      <c r="O7" s="25" t="s">
        <v>104</v>
      </c>
      <c r="P7" s="25">
        <v>64.37</v>
      </c>
      <c r="Q7" s="25">
        <v>1276</v>
      </c>
      <c r="R7" s="25">
        <v>9287</v>
      </c>
      <c r="S7" s="25">
        <v>337.58</v>
      </c>
      <c r="T7" s="25">
        <v>27.51</v>
      </c>
      <c r="U7" s="25">
        <v>5937</v>
      </c>
      <c r="V7" s="25">
        <v>33.74</v>
      </c>
      <c r="W7" s="25">
        <v>175.96</v>
      </c>
      <c r="X7" s="25">
        <v>104.13</v>
      </c>
      <c r="Y7" s="25">
        <v>97.04</v>
      </c>
      <c r="Z7" s="25">
        <v>101.27</v>
      </c>
      <c r="AA7" s="25">
        <v>95.28</v>
      </c>
      <c r="AB7" s="25">
        <v>92.41</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461.87</v>
      </c>
      <c r="BF7" s="25">
        <v>466.61</v>
      </c>
      <c r="BG7" s="25">
        <v>555.20000000000005</v>
      </c>
      <c r="BH7" s="25">
        <v>595.44000000000005</v>
      </c>
      <c r="BI7" s="25">
        <v>699.16</v>
      </c>
      <c r="BJ7" s="25">
        <v>1295.06</v>
      </c>
      <c r="BK7" s="25">
        <v>1168.7</v>
      </c>
      <c r="BL7" s="25">
        <v>1245.46</v>
      </c>
      <c r="BM7" s="25">
        <v>834.1</v>
      </c>
      <c r="BN7" s="25">
        <v>853.42</v>
      </c>
      <c r="BO7" s="25">
        <v>940.88</v>
      </c>
      <c r="BP7" s="25">
        <v>75.17</v>
      </c>
      <c r="BQ7" s="25">
        <v>66.92</v>
      </c>
      <c r="BR7" s="25">
        <v>70.989999999999995</v>
      </c>
      <c r="BS7" s="25">
        <v>71.78</v>
      </c>
      <c r="BT7" s="25">
        <v>68.27</v>
      </c>
      <c r="BU7" s="25">
        <v>53.29</v>
      </c>
      <c r="BV7" s="25">
        <v>53.59</v>
      </c>
      <c r="BW7" s="25">
        <v>51.08</v>
      </c>
      <c r="BX7" s="25">
        <v>64.44</v>
      </c>
      <c r="BY7" s="25">
        <v>60.53</v>
      </c>
      <c r="BZ7" s="25">
        <v>54.59</v>
      </c>
      <c r="CA7" s="25">
        <v>89.66</v>
      </c>
      <c r="CB7" s="25">
        <v>102.52</v>
      </c>
      <c r="CC7" s="25">
        <v>95.61</v>
      </c>
      <c r="CD7" s="25">
        <v>107.69</v>
      </c>
      <c r="CE7" s="25">
        <v>109.95</v>
      </c>
      <c r="CF7" s="25">
        <v>259.02</v>
      </c>
      <c r="CG7" s="25">
        <v>259.79000000000002</v>
      </c>
      <c r="CH7" s="25">
        <v>262.13</v>
      </c>
      <c r="CI7" s="25">
        <v>197.14</v>
      </c>
      <c r="CJ7" s="25">
        <v>210.72</v>
      </c>
      <c r="CK7" s="25">
        <v>301.2</v>
      </c>
      <c r="CL7" s="25">
        <v>63.38</v>
      </c>
      <c r="CM7" s="25">
        <v>65.849999999999994</v>
      </c>
      <c r="CN7" s="25">
        <v>58.47</v>
      </c>
      <c r="CO7" s="25">
        <v>50.1</v>
      </c>
      <c r="CP7" s="25">
        <v>50.77</v>
      </c>
      <c r="CQ7" s="25">
        <v>56.65</v>
      </c>
      <c r="CR7" s="25">
        <v>56.41</v>
      </c>
      <c r="CS7" s="25">
        <v>54.9</v>
      </c>
      <c r="CT7" s="25">
        <v>55.7</v>
      </c>
      <c r="CU7" s="25">
        <v>54.87</v>
      </c>
      <c r="CV7" s="25">
        <v>56.42</v>
      </c>
      <c r="CW7" s="25">
        <v>65.739999999999995</v>
      </c>
      <c r="CX7" s="25">
        <v>63</v>
      </c>
      <c r="CY7" s="25">
        <v>69.62</v>
      </c>
      <c r="CZ7" s="25">
        <v>69.900000000000006</v>
      </c>
      <c r="DA7" s="25">
        <v>71.87</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0.52</v>
      </c>
      <c r="EE7" s="25">
        <v>0.77</v>
      </c>
      <c r="EF7" s="25">
        <v>1.19</v>
      </c>
      <c r="EG7" s="25">
        <v>1.19</v>
      </c>
      <c r="EH7" s="25">
        <v>0.46</v>
      </c>
      <c r="EI7" s="25">
        <v>0.96</v>
      </c>
      <c r="EJ7" s="25">
        <v>0.65</v>
      </c>
      <c r="EK7" s="25">
        <v>0.52</v>
      </c>
      <c r="EL7" s="25">
        <v>1.48</v>
      </c>
      <c r="EM7" s="25">
        <v>0.45</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110</v>
      </c>
    </row>
    <row r="12" spans="1:144" x14ac:dyDescent="0.2">
      <c r="B12">
        <v>1</v>
      </c>
      <c r="C12">
        <v>1</v>
      </c>
      <c r="D12">
        <v>1</v>
      </c>
      <c r="E12">
        <v>2</v>
      </c>
      <c r="F12">
        <v>3</v>
      </c>
      <c r="G12" t="s">
        <v>111</v>
      </c>
    </row>
    <row r="13" spans="1:144" x14ac:dyDescent="0.2">
      <c r="B13" t="s">
        <v>112</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2022-12-01T01:09:30Z</dcterms:created>
  <dcterms:modified xsi:type="dcterms:W3CDTF">2023-02-02T14:35:23Z</dcterms:modified>
  <cp:category/>
</cp:coreProperties>
</file>