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3 草津町\"/>
    </mc:Choice>
  </mc:AlternateContent>
  <xr:revisionPtr revIDLastSave="0" documentId="13_ncr:1_{A4513285-170A-4B3A-ADE5-2300FF13B881}" xr6:coauthVersionLast="36" xr6:coauthVersionMax="36" xr10:uidLastSave="{00000000-0000-0000-0000-000000000000}"/>
  <workbookProtection workbookAlgorithmName="SHA-512" workbookHashValue="u7uZ2p9P9Mi0bmweq/hBQDL+wRdyjbihKP3JNE3QFSoUwnGWOHp20SsplSlhjDgLCC6rlIgzK9CJdMI/2+qe4A==" workbookSaltValue="X50ZIPPkMGz+iFiKy/t/xQ==" workbookSpinCount="100000" lockStructure="1"/>
  <bookViews>
    <workbookView xWindow="0" yWindow="0" windowWidth="19200" windowHeight="68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W10" i="4" s="1"/>
  <c r="P6" i="5"/>
  <c r="O6" i="5"/>
  <c r="I10" i="4" s="1"/>
  <c r="N6" i="5"/>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H85" i="4"/>
  <c r="AT10" i="4"/>
  <c r="AL10" i="4"/>
  <c r="P10" i="4"/>
  <c r="B10" i="4"/>
  <c r="BB8" i="4"/>
  <c r="AT8" i="4"/>
  <c r="AL8" i="4"/>
  <c r="AD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<sst xmlns="http://schemas.openxmlformats.org/spreadsheetml/2006/main" count="233" uniqueCount="117">
  <si>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</si>
  <si>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</si>
  <si>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</si>
  <si>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</si>
  <si>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</si>
  <si>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</si>
  <si>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</si>
  <si>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</si>
  <si>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</si>
  <si>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</si>
  <si>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</si>
  <si>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</si>
  <si>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</si>
  <si>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</si>
  <si>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</si>
  <si>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</si>
  <si>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</si>
  <si>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</si>
  <si>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</si>
  <si>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</si>
  <si>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</si>
  <si>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</si>
  <si>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</si>
  <si>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</si>
  <si>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</si>
  <si>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</si>
  <si>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</si>
  <si>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</si>
  <si>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</si>
  <si>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</si>
  <si>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</si>
  <si>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</si>
  <si>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</si>
  <si>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</si>
  <si>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</si>
  <si>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</si>
  <si>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</si>
  <si>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</si>
  <si>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</si>
  <si>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</si>
  <si>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</si>
  <si>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</si>
  <si>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</si>
  <si>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</si>
  <si>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</si>
  <si>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</si>
  <si>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</si>
  <si>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</si>
  <si>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</si>
  <si>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</si>
  <si>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</si>
  <si>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</si>
  <si>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</si>
  <si>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</si>
  <si>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</si>
  <si>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</si>
  <si>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</si>
  <si>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</si>
  <si>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</si>
  <si>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</si>
  <si>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</si>
  <si>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</si>
  <si>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</si>
  <si>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</si>
  <si>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</si>
  <si>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</si>
  <si>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</si>
  <si>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</si>
  <si>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</si>
  <si>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</si>
  <si>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</si>
  <si>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</si>
  <si>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</si>
  <si>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</si>
  <si>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</si>
  <si>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</si>
  <si>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</si>
  <si>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</si>
  <si>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</si>
  <si>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</si>
  <si>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</si>
  <si>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</si>
  <si>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</si>
  <si>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</si>
  <si>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</si>
  <si>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</si>
  <si>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</si>
  <si>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</si>
  <si>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</si>
  <si>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</si>
  <si>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</si>
  <si>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</si>
  <si>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</si>
  <si>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</si>
  <si>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</si>
  <si>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</si>
  <si>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</si>
  <si>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</si>
  <si>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</si>
  <si>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</si>
  <si>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</si>
  <si>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</si>
  <si>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</si>
  <si>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</si>
  <si>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</si>
  <si>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</si>
  <si>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</si>
  <si>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</si>
  <si>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</si>
  <si>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</si>
  <si>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</si>
  <si>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</si>
  <si>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</si>
  <si>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</si>
  <si>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類似団体平均値と比べると高水準を推移している。
　歳入については、令和2年度より若干料金収入が増加し、一般会計からの繰入金もあった。
　令和2年度は固定資産台帳作成業務により費用が大きかったが、令和3年度は例年通りの支出であった。
④〈企業債残高対給水収益比率〉
　令和2年度より公営企業会計移行に係る起債をしている。今後の投資等により比率が高くなる可能性もある。
⑤〈料金回収率〉
　類似団体平均値と比べると高水準であるが、引き続き料金収入の確保に努める。
⑥〈給水原価〉
　類似団体平均値と比べると低水準であるが、償還や今後の更新等に備え今後もこの水準を維持していきたい。
⑦〈施設利用率〉
　人口減少や渇水期における原水の確保が課題であるが、安定供給に努める。
⑧〈有収率〉
　漏水修理の件数は若干減ってはいるが、発見できていない漏水がある可能性も考えられる。老朽化した管路更新及び漏水の早期発見を視野に入れ、不明水対策に力を入れていく。</t>
    <rPh sb="2" eb="5">
      <t>シュウエキテキ</t>
    </rPh>
    <rPh sb="5" eb="7">
      <t>シュウシ</t>
    </rPh>
    <rPh sb="7" eb="9">
      <t>ヒリツ</t>
    </rPh>
    <rPh sb="12" eb="19">
      <t>ルイジダンタイヘイキンチ</t>
    </rPh>
    <rPh sb="20" eb="21">
      <t>クラ</t>
    </rPh>
    <rPh sb="24" eb="27">
      <t>コウスイジュン</t>
    </rPh>
    <rPh sb="28" eb="30">
      <t>スイイ</t>
    </rPh>
    <rPh sb="37" eb="39">
      <t>サイニュウ</t>
    </rPh>
    <rPh sb="45" eb="47">
      <t>レイワ</t>
    </rPh>
    <rPh sb="48" eb="50">
      <t>ネンド</t>
    </rPh>
    <rPh sb="52" eb="54">
      <t>ジャッカン</t>
    </rPh>
    <rPh sb="54" eb="56">
      <t>リョウキン</t>
    </rPh>
    <rPh sb="56" eb="58">
      <t>シュウニュウ</t>
    </rPh>
    <rPh sb="59" eb="61">
      <t>ゾウカ</t>
    </rPh>
    <rPh sb="63" eb="65">
      <t>イッパン</t>
    </rPh>
    <rPh sb="65" eb="67">
      <t>カイケイ</t>
    </rPh>
    <rPh sb="70" eb="72">
      <t>クリイレ</t>
    </rPh>
    <rPh sb="72" eb="73">
      <t>キン</t>
    </rPh>
    <rPh sb="80" eb="82">
      <t>レイワ</t>
    </rPh>
    <rPh sb="83" eb="85">
      <t>ネンド</t>
    </rPh>
    <rPh sb="86" eb="88">
      <t>コテイ</t>
    </rPh>
    <rPh sb="88" eb="90">
      <t>シサン</t>
    </rPh>
    <rPh sb="90" eb="92">
      <t>ダイチョウ</t>
    </rPh>
    <rPh sb="92" eb="94">
      <t>サクセイ</t>
    </rPh>
    <rPh sb="94" eb="96">
      <t>ギョウム</t>
    </rPh>
    <rPh sb="99" eb="101">
      <t>ヒヨウ</t>
    </rPh>
    <rPh sb="102" eb="103">
      <t>オオ</t>
    </rPh>
    <rPh sb="109" eb="111">
      <t>レイワ</t>
    </rPh>
    <rPh sb="112" eb="114">
      <t>ネンド</t>
    </rPh>
    <rPh sb="115" eb="117">
      <t>レイネン</t>
    </rPh>
    <rPh sb="117" eb="118">
      <t>ドオ</t>
    </rPh>
    <rPh sb="120" eb="122">
      <t>シシュツ</t>
    </rPh>
    <rPh sb="130" eb="132">
      <t>キギョウ</t>
    </rPh>
    <rPh sb="132" eb="133">
      <t>サイ</t>
    </rPh>
    <rPh sb="133" eb="135">
      <t>ザンダカ</t>
    </rPh>
    <rPh sb="135" eb="136">
      <t>タイ</t>
    </rPh>
    <rPh sb="136" eb="138">
      <t>キュウスイ</t>
    </rPh>
    <rPh sb="138" eb="140">
      <t>シュウエキ</t>
    </rPh>
    <rPh sb="140" eb="142">
      <t>ヒリツ</t>
    </rPh>
    <rPh sb="145" eb="147">
      <t>レイワ</t>
    </rPh>
    <rPh sb="148" eb="150">
      <t>ネンド</t>
    </rPh>
    <rPh sb="152" eb="154">
      <t>コウエイ</t>
    </rPh>
    <rPh sb="154" eb="156">
      <t>キギョウ</t>
    </rPh>
    <rPh sb="156" eb="158">
      <t>カイケイ</t>
    </rPh>
    <rPh sb="158" eb="160">
      <t>イコウ</t>
    </rPh>
    <rPh sb="171" eb="173">
      <t>コンゴ</t>
    </rPh>
    <rPh sb="174" eb="176">
      <t>トウシ</t>
    </rPh>
    <rPh sb="176" eb="177">
      <t>トウ</t>
    </rPh>
    <rPh sb="180" eb="182">
      <t>ヒリツ</t>
    </rPh>
    <rPh sb="183" eb="184">
      <t>タカ</t>
    </rPh>
    <rPh sb="187" eb="190">
      <t>カノウセイ</t>
    </rPh>
    <rPh sb="197" eb="199">
      <t>リョウキン</t>
    </rPh>
    <rPh sb="199" eb="201">
      <t>カイシュウ</t>
    </rPh>
    <rPh sb="201" eb="202">
      <t>リツ</t>
    </rPh>
    <rPh sb="205" eb="212">
      <t>ルイジダンタイヘイキンチ</t>
    </rPh>
    <rPh sb="213" eb="214">
      <t>クラ</t>
    </rPh>
    <rPh sb="217" eb="220">
      <t>コウスイジュン</t>
    </rPh>
    <rPh sb="225" eb="226">
      <t>ヒ</t>
    </rPh>
    <rPh sb="227" eb="228">
      <t>ツヅ</t>
    </rPh>
    <rPh sb="237" eb="238">
      <t>ツト</t>
    </rPh>
    <rPh sb="244" eb="246">
      <t>キュウスイ</t>
    </rPh>
    <rPh sb="246" eb="248">
      <t>ゲンカ</t>
    </rPh>
    <rPh sb="251" eb="258">
      <t>ルイジダンタイヘイキンチ</t>
    </rPh>
    <rPh sb="259" eb="260">
      <t>クラ</t>
    </rPh>
    <rPh sb="263" eb="266">
      <t>テイスイジュン</t>
    </rPh>
    <rPh sb="271" eb="273">
      <t>ショウカン</t>
    </rPh>
    <rPh sb="274" eb="276">
      <t>コンゴ</t>
    </rPh>
    <rPh sb="277" eb="279">
      <t>コウシン</t>
    </rPh>
    <rPh sb="279" eb="280">
      <t>トウ</t>
    </rPh>
    <rPh sb="281" eb="282">
      <t>ソナ</t>
    </rPh>
    <rPh sb="283" eb="285">
      <t>コンゴ</t>
    </rPh>
    <rPh sb="288" eb="290">
      <t>スイジュン</t>
    </rPh>
    <rPh sb="291" eb="293">
      <t>イジ</t>
    </rPh>
    <rPh sb="303" eb="305">
      <t>シセツ</t>
    </rPh>
    <rPh sb="305" eb="307">
      <t>リヨウ</t>
    </rPh>
    <rPh sb="307" eb="308">
      <t>リツ</t>
    </rPh>
    <rPh sb="311" eb="315">
      <t>ジンコウゲンショウ</t>
    </rPh>
    <rPh sb="316" eb="319">
      <t>カッスイキ</t>
    </rPh>
    <rPh sb="323" eb="325">
      <t>ゲンスイ</t>
    </rPh>
    <rPh sb="326" eb="328">
      <t>カクホ</t>
    </rPh>
    <rPh sb="329" eb="331">
      <t>カダイ</t>
    </rPh>
    <rPh sb="336" eb="338">
      <t>アンテイ</t>
    </rPh>
    <rPh sb="338" eb="340">
      <t>キョウキュウ</t>
    </rPh>
    <rPh sb="341" eb="342">
      <t>ツト</t>
    </rPh>
    <rPh sb="348" eb="351">
      <t>ユウシュウリツ</t>
    </rPh>
    <rPh sb="354" eb="356">
      <t>ロウスイ</t>
    </rPh>
    <rPh sb="356" eb="358">
      <t>シュウリ</t>
    </rPh>
    <rPh sb="359" eb="361">
      <t>ケンスウ</t>
    </rPh>
    <rPh sb="362" eb="364">
      <t>ジャッカン</t>
    </rPh>
    <rPh sb="364" eb="365">
      <t>ヘ</t>
    </rPh>
    <rPh sb="372" eb="374">
      <t>ハッケン</t>
    </rPh>
    <rPh sb="380" eb="382">
      <t>ロウスイ</t>
    </rPh>
    <rPh sb="385" eb="388">
      <t>カノウセイ</t>
    </rPh>
    <rPh sb="389" eb="390">
      <t>カンガ</t>
    </rPh>
    <rPh sb="395" eb="398">
      <t>ロウキュウカ</t>
    </rPh>
    <rPh sb="400" eb="402">
      <t>カンロ</t>
    </rPh>
    <rPh sb="402" eb="404">
      <t>コウシン</t>
    </rPh>
    <rPh sb="404" eb="405">
      <t>オヨ</t>
    </rPh>
    <rPh sb="406" eb="408">
      <t>ロウスイ</t>
    </rPh>
    <rPh sb="409" eb="411">
      <t>ソウキ</t>
    </rPh>
    <rPh sb="411" eb="413">
      <t>ハッケン</t>
    </rPh>
    <rPh sb="414" eb="416">
      <t>シヤ</t>
    </rPh>
    <rPh sb="417" eb="418">
      <t>イ</t>
    </rPh>
    <rPh sb="420" eb="422">
      <t>フメイ</t>
    </rPh>
    <rPh sb="422" eb="423">
      <t>スイ</t>
    </rPh>
    <rPh sb="423" eb="425">
      <t>タイサク</t>
    </rPh>
    <rPh sb="426" eb="427">
      <t>チカラ</t>
    </rPh>
    <rPh sb="428" eb="429">
      <t>イ</t>
    </rPh>
    <phoneticPr fontId="4"/>
  </si>
  <si>
    <t>　更新時期が迫っている為、更新計画を策定。随時更新に向けて動き出してはいるが、予算等の問題もあり少しずつ行う予定である。</t>
    <rPh sb="1" eb="3">
      <t>コウシン</t>
    </rPh>
    <rPh sb="3" eb="5">
      <t>ジキ</t>
    </rPh>
    <rPh sb="6" eb="7">
      <t>セマ</t>
    </rPh>
    <rPh sb="11" eb="12">
      <t>タメ</t>
    </rPh>
    <rPh sb="13" eb="15">
      <t>コウシン</t>
    </rPh>
    <rPh sb="15" eb="17">
      <t>ケイカク</t>
    </rPh>
    <rPh sb="18" eb="20">
      <t>サクテイ</t>
    </rPh>
    <rPh sb="21" eb="23">
      <t>ズイジ</t>
    </rPh>
    <rPh sb="23" eb="25">
      <t>コウシン</t>
    </rPh>
    <rPh sb="26" eb="27">
      <t>ム</t>
    </rPh>
    <rPh sb="29" eb="30">
      <t>ウゴ</t>
    </rPh>
    <rPh sb="31" eb="32">
      <t>ダ</t>
    </rPh>
    <rPh sb="39" eb="41">
      <t>ヨサン</t>
    </rPh>
    <rPh sb="41" eb="42">
      <t>トウ</t>
    </rPh>
    <rPh sb="43" eb="45">
      <t>モンダイ</t>
    </rPh>
    <rPh sb="48" eb="49">
      <t>スコ</t>
    </rPh>
    <rPh sb="52" eb="53">
      <t>オコナ</t>
    </rPh>
    <rPh sb="54" eb="56">
      <t>ヨテイ</t>
    </rPh>
    <phoneticPr fontId="4"/>
  </si>
  <si>
    <t>　会計規模が小さく給水人口も減少傾向であり、施設修繕費の拠出も困難な状況である為、令和5年度より上水道事業へ統合を予定している。それまでは簡易水道事業として経費削減をしながら維持管理をしていく必要がある。</t>
    <rPh sb="1" eb="3">
      <t>カイケイ</t>
    </rPh>
    <rPh sb="3" eb="5">
      <t>キボ</t>
    </rPh>
    <rPh sb="6" eb="7">
      <t>チイ</t>
    </rPh>
    <rPh sb="9" eb="11">
      <t>キュウスイ</t>
    </rPh>
    <rPh sb="11" eb="13">
      <t>ジンコウ</t>
    </rPh>
    <rPh sb="14" eb="16">
      <t>ゲンショウ</t>
    </rPh>
    <rPh sb="16" eb="18">
      <t>ケイコウ</t>
    </rPh>
    <rPh sb="22" eb="24">
      <t>シセツ</t>
    </rPh>
    <rPh sb="24" eb="26">
      <t>シュウゼン</t>
    </rPh>
    <rPh sb="26" eb="27">
      <t>ヒ</t>
    </rPh>
    <rPh sb="28" eb="30">
      <t>キョシュツ</t>
    </rPh>
    <rPh sb="31" eb="33">
      <t>コンナン</t>
    </rPh>
    <rPh sb="34" eb="36">
      <t>ジョウキョウ</t>
    </rPh>
    <rPh sb="39" eb="40">
      <t>タメ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</si>
</sst>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C2-41C2-80C3-467B2A2B4C5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66C2-41C2-80C3-467B2A2B4C5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42.67</c:v>
                </c:pt>
                <c:pt idx="1">
                  <c:v>70.510000000000005</c:v>
                </c:pt>
                <c:pt idx="2">
                  <c:v>74.64</c:v>
                </c:pt>
                <c:pt idx="3">
                  <c:v>67.41</c:v>
                </c:pt>
                <c:pt idx="4">
                  <c:v>72.13</c:v>
                </c:pt>
              </c:numCache>
            </c:numRef>
          </c:val>
          <c:extLst>
            <c:ext xmlns:c16="http://schemas.microsoft.com/office/drawing/2014/chart" uri="{C3380CC4-5D6E-409C-BE32-E72D297353CC}">
              <c16:uniqueId val="{00000000-7A98-4527-9328-7A35C708AF2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7A98-4527-9328-7A35C708AF2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72.22</c:v>
                </c:pt>
                <c:pt idx="1">
                  <c:v>42.4</c:v>
                </c:pt>
                <c:pt idx="2">
                  <c:v>38.58</c:v>
                </c:pt>
                <c:pt idx="3">
                  <c:v>42.26</c:v>
                </c:pt>
                <c:pt idx="4">
                  <c:v>40.6</c:v>
                </c:pt>
              </c:numCache>
            </c:numRef>
          </c:val>
          <c:extLst>
            <c:ext xmlns:c16="http://schemas.microsoft.com/office/drawing/2014/chart" uri="{C3380CC4-5D6E-409C-BE32-E72D297353CC}">
              <c16:uniqueId val="{00000000-FC0B-4A2F-AA9A-322CE61B97E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FC0B-4A2F-AA9A-322CE61B97E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169.32</c:v>
                </c:pt>
                <c:pt idx="1">
                  <c:v>133.30000000000001</c:v>
                </c:pt>
                <c:pt idx="2">
                  <c:v>131.35</c:v>
                </c:pt>
                <c:pt idx="3">
                  <c:v>60.44</c:v>
                </c:pt>
                <c:pt idx="4">
                  <c:v>201.64</c:v>
                </c:pt>
              </c:numCache>
            </c:numRef>
          </c:val>
          <c:extLst>
            <c:ext xmlns:c16="http://schemas.microsoft.com/office/drawing/2014/chart" uri="{C3380CC4-5D6E-409C-BE32-E72D297353CC}">
              <c16:uniqueId val="{00000000-EA67-4F6C-82D4-164A6AE9102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EA67-4F6C-82D4-164A6AE9102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AC-4AAC-A2C4-96D4A3E1D46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AC-4AAC-A2C4-96D4A3E1D46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21-43DA-B4CC-042ABBCE905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21-43DA-B4CC-042ABBCE905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02-4E05-B0EC-5B2E33CEFA1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02-4E05-B0EC-5B2E33CEFA1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BE-45E5-B9C7-B0169E2642B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BE-45E5-B9C7-B0169E2642B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formatCode="#,##0.00;&quot;△&quot;#,##0.00;&quot;-&quot;">
                  <c:v>103.68</c:v>
                </c:pt>
                <c:pt idx="4" formatCode="#,##0.00;&quot;△&quot;#,##0.00;&quot;-&quot;">
                  <c:v>96.87</c:v>
                </c:pt>
              </c:numCache>
            </c:numRef>
          </c:val>
          <c:extLst>
            <c:ext xmlns:c16="http://schemas.microsoft.com/office/drawing/2014/chart" uri="{C3380CC4-5D6E-409C-BE32-E72D297353CC}">
              <c16:uniqueId val="{00000000-D2F5-4D28-8972-0A86A819563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D2F5-4D28-8972-0A86A819563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166.98</c:v>
                </c:pt>
                <c:pt idx="1">
                  <c:v>127.84</c:v>
                </c:pt>
                <c:pt idx="2">
                  <c:v>131.31</c:v>
                </c:pt>
                <c:pt idx="3">
                  <c:v>60.43</c:v>
                </c:pt>
                <c:pt idx="4">
                  <c:v>196.42</c:v>
                </c:pt>
              </c:numCache>
            </c:numRef>
          </c:val>
          <c:extLst>
            <c:ext xmlns:c16="http://schemas.microsoft.com/office/drawing/2014/chart" uri="{C3380CC4-5D6E-409C-BE32-E72D297353CC}">
              <c16:uniqueId val="{00000000-9A7B-4268-965C-377C466B28F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9A7B-4268-965C-377C466B28F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52.33</c:v>
                </c:pt>
                <c:pt idx="1">
                  <c:v>62.46</c:v>
                </c:pt>
                <c:pt idx="2">
                  <c:v>62.35</c:v>
                </c:pt>
                <c:pt idx="3">
                  <c:v>135.07</c:v>
                </c:pt>
                <c:pt idx="4">
                  <c:v>41.1</c:v>
                </c:pt>
              </c:numCache>
            </c:numRef>
          </c:val>
          <c:extLst>
            <c:ext xmlns:c16="http://schemas.microsoft.com/office/drawing/2014/chart" uri="{C3380CC4-5D6E-409C-BE32-E72D297353CC}">
              <c16:uniqueId val="{00000000-ADD6-4CAE-9451-E6DF7473EDD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ADD6-4CAE-9451-E6DF7473EDD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群馬県　草津町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6152</v>
      </c>
      <c r="AM8" s="37"/>
      <c r="AN8" s="37"/>
      <c r="AO8" s="37"/>
      <c r="AP8" s="37"/>
      <c r="AQ8" s="37"/>
      <c r="AR8" s="37"/>
      <c r="AS8" s="37"/>
      <c r="AT8" s="38">
        <f>データ!$S$6</f>
        <v>49.75</v>
      </c>
      <c r="AU8" s="38"/>
      <c r="AV8" s="38"/>
      <c r="AW8" s="38"/>
      <c r="AX8" s="38"/>
      <c r="AY8" s="38"/>
      <c r="AZ8" s="38"/>
      <c r="BA8" s="38"/>
      <c r="BB8" s="38">
        <f>データ!$T$6</f>
        <v>123.66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8.26</v>
      </c>
      <c r="Q10" s="38"/>
      <c r="R10" s="38"/>
      <c r="S10" s="38"/>
      <c r="T10" s="38"/>
      <c r="U10" s="38"/>
      <c r="V10" s="38"/>
      <c r="W10" s="37">
        <f>データ!$Q$6</f>
        <v>1414</v>
      </c>
      <c r="X10" s="37"/>
      <c r="Y10" s="37"/>
      <c r="Z10" s="37"/>
      <c r="AA10" s="37"/>
      <c r="AB10" s="37"/>
      <c r="AC10" s="37"/>
      <c r="AD10" s="2"/>
      <c r="AE10" s="2"/>
      <c r="AF10" s="2"/>
      <c r="AG10" s="2"/>
      <c r="AH10" s="2"/>
      <c r="AI10" s="2"/>
      <c r="AJ10" s="2"/>
      <c r="AK10" s="2"/>
      <c r="AL10" s="37">
        <f>データ!$U$6</f>
        <v>501</v>
      </c>
      <c r="AM10" s="37"/>
      <c r="AN10" s="37"/>
      <c r="AO10" s="37"/>
      <c r="AP10" s="37"/>
      <c r="AQ10" s="37"/>
      <c r="AR10" s="37"/>
      <c r="AS10" s="37"/>
      <c r="AT10" s="38">
        <f>データ!$V$6</f>
        <v>1.8</v>
      </c>
      <c r="AU10" s="38"/>
      <c r="AV10" s="38"/>
      <c r="AW10" s="38"/>
      <c r="AX10" s="38"/>
      <c r="AY10" s="38"/>
      <c r="AZ10" s="38"/>
      <c r="BA10" s="38"/>
      <c r="BB10" s="38">
        <f>データ!$W$6</f>
        <v>278.33</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114</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43</v>
      </c>
      <c r="N85" s="13" t="s">
        <v>43</v>
      </c>
      <c r="O85" s="13" t="str">
        <f>データ!EN6</f>
        <v>【0.58】</v>
      </c>
    </row>
  </sheetData>
  <sheetProtection algorithmName="SHA-512" hashValue="fMy9/GRRu6otx1lho/DXGVwfqh61BNtoqlRCde66eUG5FaH4nJU9wvw1HP3MR6JRUCiPXPeTjYO136nouypTCA==" saltValue="qjQlx6C6wVyns8JFLmV16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2021</v>
      </c>
      <c r="C6" s="20">
        <f t="shared" ref="C6:W6" si="3">C7</f>
        <v>104264</v>
      </c>
      <c r="D6" s="20">
        <f t="shared" si="3"/>
        <v>47</v>
      </c>
      <c r="E6" s="20">
        <f t="shared" si="3"/>
        <v>1</v>
      </c>
      <c r="F6" s="20">
        <f t="shared" si="3"/>
        <v>0</v>
      </c>
      <c r="G6" s="20">
        <f t="shared" si="3"/>
        <v>0</v>
      </c>
      <c r="H6" s="20" t="str">
        <f t="shared" si="3"/>
        <v>群馬県　草津町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8.26</v>
      </c>
      <c r="Q6" s="21">
        <f t="shared" si="3"/>
        <v>1414</v>
      </c>
      <c r="R6" s="21">
        <f t="shared" si="3"/>
        <v>6152</v>
      </c>
      <c r="S6" s="21">
        <f t="shared" si="3"/>
        <v>49.75</v>
      </c>
      <c r="T6" s="21">
        <f t="shared" si="3"/>
        <v>123.66</v>
      </c>
      <c r="U6" s="21">
        <f t="shared" si="3"/>
        <v>501</v>
      </c>
      <c r="V6" s="21">
        <f t="shared" si="3"/>
        <v>1.8</v>
      </c>
      <c r="W6" s="21">
        <f t="shared" si="3"/>
        <v>278.33</v>
      </c>
      <c r="X6" s="22">
        <f>IF(X7="",NA(),X7)</f>
        <v>169.32</v>
      </c>
      <c r="Y6" s="22">
        <f t="shared" ref="Y6:AG6" si="4">IF(Y7="",NA(),Y7)</f>
        <v>133.30000000000001</v>
      </c>
      <c r="Z6" s="22">
        <f t="shared" si="4"/>
        <v>131.35</v>
      </c>
      <c r="AA6" s="22">
        <f t="shared" si="4"/>
        <v>60.44</v>
      </c>
      <c r="AB6" s="22">
        <f t="shared" si="4"/>
        <v>201.64</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2">
        <f t="shared" si="7"/>
        <v>103.68</v>
      </c>
      <c r="BI6" s="22">
        <f t="shared" si="7"/>
        <v>96.87</v>
      </c>
      <c r="BJ6" s="22">
        <f t="shared" si="7"/>
        <v>1302.33</v>
      </c>
      <c r="BK6" s="22">
        <f t="shared" si="7"/>
        <v>1274.21</v>
      </c>
      <c r="BL6" s="22">
        <f t="shared" si="7"/>
        <v>1183.92</v>
      </c>
      <c r="BM6" s="22">
        <f t="shared" si="7"/>
        <v>1128.72</v>
      </c>
      <c r="BN6" s="22">
        <f t="shared" si="7"/>
        <v>1125.25</v>
      </c>
      <c r="BO6" s="21" t="str">
        <f>IF(BO7="","",IF(BO7="-","【-】","【"&amp;SUBSTITUTE(TEXT(BO7,"#,##0.00"),"-","△")&amp;"】"))</f>
        <v>【940.88】</v>
      </c>
      <c r="BP6" s="22">
        <f>IF(BP7="",NA(),BP7)</f>
        <v>166.98</v>
      </c>
      <c r="BQ6" s="22">
        <f t="shared" ref="BQ6:BY6" si="8">IF(BQ7="",NA(),BQ7)</f>
        <v>127.84</v>
      </c>
      <c r="BR6" s="22">
        <f t="shared" si="8"/>
        <v>131.31</v>
      </c>
      <c r="BS6" s="22">
        <f t="shared" si="8"/>
        <v>60.43</v>
      </c>
      <c r="BT6" s="22">
        <f t="shared" si="8"/>
        <v>196.42</v>
      </c>
      <c r="BU6" s="22">
        <f t="shared" si="8"/>
        <v>40.89</v>
      </c>
      <c r="BV6" s="22">
        <f t="shared" si="8"/>
        <v>41.25</v>
      </c>
      <c r="BW6" s="22">
        <f t="shared" si="8"/>
        <v>42.5</v>
      </c>
      <c r="BX6" s="22">
        <f t="shared" si="8"/>
        <v>41.84</v>
      </c>
      <c r="BY6" s="22">
        <f t="shared" si="8"/>
        <v>41.44</v>
      </c>
      <c r="BZ6" s="21" t="str">
        <f>IF(BZ7="","",IF(BZ7="-","【-】","【"&amp;SUBSTITUTE(TEXT(BZ7,"#,##0.00"),"-","△")&amp;"】"))</f>
        <v>【54.59】</v>
      </c>
      <c r="CA6" s="22">
        <f>IF(CA7="",NA(),CA7)</f>
        <v>52.33</v>
      </c>
      <c r="CB6" s="22">
        <f t="shared" ref="CB6:CJ6" si="9">IF(CB7="",NA(),CB7)</f>
        <v>62.46</v>
      </c>
      <c r="CC6" s="22">
        <f t="shared" si="9"/>
        <v>62.35</v>
      </c>
      <c r="CD6" s="22">
        <f t="shared" si="9"/>
        <v>135.07</v>
      </c>
      <c r="CE6" s="22">
        <f t="shared" si="9"/>
        <v>41.1</v>
      </c>
      <c r="CF6" s="22">
        <f t="shared" si="9"/>
        <v>383.2</v>
      </c>
      <c r="CG6" s="22">
        <f t="shared" si="9"/>
        <v>383.25</v>
      </c>
      <c r="CH6" s="22">
        <f t="shared" si="9"/>
        <v>377.72</v>
      </c>
      <c r="CI6" s="22">
        <f t="shared" si="9"/>
        <v>390.47</v>
      </c>
      <c r="CJ6" s="22">
        <f t="shared" si="9"/>
        <v>403.61</v>
      </c>
      <c r="CK6" s="21" t="str">
        <f>IF(CK7="","",IF(CK7="-","【-】","【"&amp;SUBSTITUTE(TEXT(CK7,"#,##0.00"),"-","△")&amp;"】"))</f>
        <v>【301.20】</v>
      </c>
      <c r="CL6" s="22">
        <f>IF(CL7="",NA(),CL7)</f>
        <v>42.67</v>
      </c>
      <c r="CM6" s="22">
        <f t="shared" ref="CM6:CU6" si="10">IF(CM7="",NA(),CM7)</f>
        <v>70.510000000000005</v>
      </c>
      <c r="CN6" s="22">
        <f t="shared" si="10"/>
        <v>74.64</v>
      </c>
      <c r="CO6" s="22">
        <f t="shared" si="10"/>
        <v>67.41</v>
      </c>
      <c r="CP6" s="22">
        <f t="shared" si="10"/>
        <v>72.13</v>
      </c>
      <c r="CQ6" s="22">
        <f t="shared" si="10"/>
        <v>47.95</v>
      </c>
      <c r="CR6" s="22">
        <f t="shared" si="10"/>
        <v>48.26</v>
      </c>
      <c r="CS6" s="22">
        <f t="shared" si="10"/>
        <v>48.01</v>
      </c>
      <c r="CT6" s="22">
        <f t="shared" si="10"/>
        <v>49.08</v>
      </c>
      <c r="CU6" s="22">
        <f t="shared" si="10"/>
        <v>51.46</v>
      </c>
      <c r="CV6" s="21" t="str">
        <f>IF(CV7="","",IF(CV7="-","【-】","【"&amp;SUBSTITUTE(TEXT(CV7,"#,##0.00"),"-","△")&amp;"】"))</f>
        <v>【56.42】</v>
      </c>
      <c r="CW6" s="22">
        <f>IF(CW7="",NA(),CW7)</f>
        <v>72.22</v>
      </c>
      <c r="CX6" s="22">
        <f t="shared" ref="CX6:DF6" si="11">IF(CX7="",NA(),CX7)</f>
        <v>42.4</v>
      </c>
      <c r="CY6" s="22">
        <f t="shared" si="11"/>
        <v>38.58</v>
      </c>
      <c r="CZ6" s="22">
        <f t="shared" si="11"/>
        <v>42.26</v>
      </c>
      <c r="DA6" s="22">
        <f t="shared" si="11"/>
        <v>40.6</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
      <c r="A7" s="15"/>
      <c r="B7" s="24">
        <v>2021</v>
      </c>
      <c r="C7" s="24">
        <v>104264</v>
      </c>
      <c r="D7" s="24">
        <v>47</v>
      </c>
      <c r="E7" s="24">
        <v>1</v>
      </c>
      <c r="F7" s="24">
        <v>0</v>
      </c>
      <c r="G7" s="24">
        <v>0</v>
      </c>
      <c r="H7" s="24" t="s">
        <v>96</v>
      </c>
      <c r="I7" s="24" t="s">
        <v>97</v>
      </c>
      <c r="J7" s="24" t="s">
        <v>98</v>
      </c>
      <c r="K7" s="24" t="s">
        <v>99</v>
      </c>
      <c r="L7" s="24" t="s">
        <v>100</v>
      </c>
      <c r="M7" s="24" t="s">
        <v>101</v>
      </c>
      <c r="N7" s="25" t="s">
        <v>102</v>
      </c>
      <c r="O7" s="25" t="s">
        <v>103</v>
      </c>
      <c r="P7" s="25">
        <v>8.26</v>
      </c>
      <c r="Q7" s="25">
        <v>1414</v>
      </c>
      <c r="R7" s="25">
        <v>6152</v>
      </c>
      <c r="S7" s="25">
        <v>49.75</v>
      </c>
      <c r="T7" s="25">
        <v>123.66</v>
      </c>
      <c r="U7" s="25">
        <v>501</v>
      </c>
      <c r="V7" s="25">
        <v>1.8</v>
      </c>
      <c r="W7" s="25">
        <v>278.33</v>
      </c>
      <c r="X7" s="25">
        <v>169.32</v>
      </c>
      <c r="Y7" s="25">
        <v>133.30000000000001</v>
      </c>
      <c r="Z7" s="25">
        <v>131.35</v>
      </c>
      <c r="AA7" s="25">
        <v>60.44</v>
      </c>
      <c r="AB7" s="25">
        <v>201.64</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103.68</v>
      </c>
      <c r="BI7" s="25">
        <v>96.87</v>
      </c>
      <c r="BJ7" s="25">
        <v>1302.33</v>
      </c>
      <c r="BK7" s="25">
        <v>1274.21</v>
      </c>
      <c r="BL7" s="25">
        <v>1183.92</v>
      </c>
      <c r="BM7" s="25">
        <v>1128.72</v>
      </c>
      <c r="BN7" s="25">
        <v>1125.25</v>
      </c>
      <c r="BO7" s="25">
        <v>940.88</v>
      </c>
      <c r="BP7" s="25">
        <v>166.98</v>
      </c>
      <c r="BQ7" s="25">
        <v>127.84</v>
      </c>
      <c r="BR7" s="25">
        <v>131.31</v>
      </c>
      <c r="BS7" s="25">
        <v>60.43</v>
      </c>
      <c r="BT7" s="25">
        <v>196.42</v>
      </c>
      <c r="BU7" s="25">
        <v>40.89</v>
      </c>
      <c r="BV7" s="25">
        <v>41.25</v>
      </c>
      <c r="BW7" s="25">
        <v>42.5</v>
      </c>
      <c r="BX7" s="25">
        <v>41.84</v>
      </c>
      <c r="BY7" s="25">
        <v>41.44</v>
      </c>
      <c r="BZ7" s="25">
        <v>54.59</v>
      </c>
      <c r="CA7" s="25">
        <v>52.33</v>
      </c>
      <c r="CB7" s="25">
        <v>62.46</v>
      </c>
      <c r="CC7" s="25">
        <v>62.35</v>
      </c>
      <c r="CD7" s="25">
        <v>135.07</v>
      </c>
      <c r="CE7" s="25">
        <v>41.1</v>
      </c>
      <c r="CF7" s="25">
        <v>383.2</v>
      </c>
      <c r="CG7" s="25">
        <v>383.25</v>
      </c>
      <c r="CH7" s="25">
        <v>377.72</v>
      </c>
      <c r="CI7" s="25">
        <v>390.47</v>
      </c>
      <c r="CJ7" s="25">
        <v>403.61</v>
      </c>
      <c r="CK7" s="25">
        <v>301.2</v>
      </c>
      <c r="CL7" s="25">
        <v>42.67</v>
      </c>
      <c r="CM7" s="25">
        <v>70.510000000000005</v>
      </c>
      <c r="CN7" s="25">
        <v>74.64</v>
      </c>
      <c r="CO7" s="25">
        <v>67.41</v>
      </c>
      <c r="CP7" s="25">
        <v>72.13</v>
      </c>
      <c r="CQ7" s="25">
        <v>47.95</v>
      </c>
      <c r="CR7" s="25">
        <v>48.26</v>
      </c>
      <c r="CS7" s="25">
        <v>48.01</v>
      </c>
      <c r="CT7" s="25">
        <v>49.08</v>
      </c>
      <c r="CU7" s="25">
        <v>51.46</v>
      </c>
      <c r="CV7" s="25">
        <v>56.42</v>
      </c>
      <c r="CW7" s="25">
        <v>72.22</v>
      </c>
      <c r="CX7" s="25">
        <v>42.4</v>
      </c>
      <c r="CY7" s="25">
        <v>38.58</v>
      </c>
      <c r="CZ7" s="25">
        <v>42.26</v>
      </c>
      <c r="DA7" s="25">
        <v>40.6</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109</v>
      </c>
    </row>
    <row r="12" spans="1:144" x14ac:dyDescent="0.2">
      <c r="B12">
        <v>1</v>
      </c>
      <c r="C12">
        <v>1</v>
      </c>
      <c r="D12">
        <v>1</v>
      </c>
      <c r="E12">
        <v>2</v>
      </c>
      <c r="F12">
        <v>3</v>
      </c>
      <c r="G12" t="s">
        <v>110</v>
      </c>
    </row>
    <row r="13" spans="1:144" x14ac:dyDescent="0.2">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2022-12-01T01:09:31Z</dcterms:created>
  <dcterms:modified xsi:type="dcterms:W3CDTF">2023-02-02T14:42:18Z</dcterms:modified>
  <cp:category/>
</cp:coreProperties>
</file>