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26 片品村\"/>
    </mc:Choice>
  </mc:AlternateContent>
  <xr:revisionPtr revIDLastSave="0" documentId="13_ncr:1_{43F64B77-82E6-46A6-BE52-E7E8E2304FE6}" xr6:coauthVersionLast="36" xr6:coauthVersionMax="47" xr10:uidLastSave="{00000000-0000-0000-0000-000000000000}"/>
  <workbookProtection workbookAlgorithmName="SHA-512" workbookHashValue="xrRJP9ZhP1iLBLx33Wc6Wt3tQYCXqpPNKrXEnyZUln64gz5FWGzmxQk5t1NP4pIweDSxIrVWliz7WRY7g4CMAg==" workbookSaltValue="da7P+SREVQn35a/SXNeZbw==" workbookSpinCount="100000" lockStructure="1"/>
  <bookViews>
    <workbookView xWindow="0" yWindow="0" windowWidth="19200" windowHeight="68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AT8" i="4" s="1"/>
  <c r="R6" i="5"/>
  <c r="AL8" i="4" s="1"/>
  <c r="Q6" i="5"/>
  <c r="P6" i="5"/>
  <c r="P10" i="4" s="1"/>
  <c r="O6" i="5"/>
  <c r="I10" i="4" s="1"/>
  <c r="N6" i="5"/>
  <c r="M6" i="5"/>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I85" i="4"/>
  <c r="AT10" i="4"/>
  <c r="AL10" i="4"/>
  <c r="W10" i="4"/>
  <c r="B10" i="4"/>
  <c r="BB8" i="4"/>
  <c r="AD8" i="4"/>
  <c r="W8" i="4"/>
  <c r="P8" i="4"/>
  <c r="I8" i="4"/>
  <c r="B6"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<sst xmlns="http://schemas.openxmlformats.org/spreadsheetml/2006/main" count="233" uniqueCount="117">
  <si>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</si>
  <si>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</si>
  <si>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</si>
  <si>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</si>
  <si>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</si>
  <si>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</si>
  <si>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</si>
  <si>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</si>
  <si>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</si>
  <si>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</si>
  <si>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</si>
  <si>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</si>
  <si>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</si>
  <si>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</si>
  <si>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</si>
  <si>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</si>
  <si>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</si>
  <si>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</si>
  <si>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</si>
  <si>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</si>
  <si>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</si>
  <si>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</si>
  <si>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</si>
  <si>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</si>
  <si>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</si>
  <si>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</si>
  <si>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</si>
  <si>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</si>
  <si>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</si>
  <si>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</si>
  <si>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</si>
  <si>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</si>
  <si>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</si>
  <si>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</si>
  <si>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</si>
  <si>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</si>
  <si>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</si>
  <si>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</si>
  <si>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</si>
  <si>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</si>
  <si>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</si>
  <si>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</si>
  <si>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</si>
  <si>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</si>
  <si>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</si>
  <si>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</si>
  <si>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</si>
  <si>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</si>
  <si>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</si>
  <si>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</si>
  <si>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</si>
  <si>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</si>
  <si>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</si>
  <si>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</si>
  <si>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</si>
  <si>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</si>
  <si>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</si>
  <si>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</si>
  <si>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</si>
  <si>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</si>
  <si>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</si>
  <si>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</si>
  <si>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</si>
  <si>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</si>
  <si>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</si>
  <si>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</si>
  <si>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</si>
  <si>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</si>
  <si>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</si>
  <si>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</si>
  <si>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</si>
  <si>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</si>
  <si>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</si>
  <si>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</si>
  <si>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</si>
  <si>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</si>
  <si>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</si>
  <si>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</si>
  <si>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</si>
  <si>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</si>
  <si>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</si>
  <si>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</si>
  <si>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</si>
  <si>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</si>
  <si>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</si>
  <si>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</si>
  <si>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</si>
  <si>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</si>
  <si>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</si>
  <si>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</si>
  <si>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</si>
  <si>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</si>
  <si>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</si>
  <si>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</si>
  <si>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</si>
  <si>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</si>
  <si>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片品村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</si>
  <si>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</si>
  <si>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</si>
  <si>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</si>
  <si>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</si>
  <si>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</si>
  <si>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</si>
  <si>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</si>
  <si>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</si>
  <si>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</si>
  <si>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</si>
  <si>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</si>
  <si>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</si>
  <si>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</si>
  <si>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</si>
  <si>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</si>
  <si>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</si>
  <si>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</si>
  <si>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③管路更新率
漏水発生管路について随時更新をしているが、これから老朽化を迎える施設や管路の計画的な更新が必要であり、課題である。</t>
    <rPh sb="1" eb="2">
      <t>カン</t>
    </rPh>
    <rPh sb="2" eb="3">
      <t>ロ</t>
    </rPh>
    <rPh sb="3" eb="5">
      <t>コウシン</t>
    </rPh>
    <rPh sb="5" eb="6">
      <t>リツ</t>
    </rPh>
    <rPh sb="7" eb="9">
      <t>ロウスイ</t>
    </rPh>
    <rPh sb="9" eb="11">
      <t>ハッセイ</t>
    </rPh>
    <rPh sb="11" eb="13">
      <t>カンロ</t>
    </rPh>
    <rPh sb="17" eb="19">
      <t>ズイジ</t>
    </rPh>
    <rPh sb="19" eb="21">
      <t>コウシン</t>
    </rPh>
    <rPh sb="32" eb="35">
      <t>ロウキュウカ</t>
    </rPh>
    <rPh sb="36" eb="37">
      <t>ムカ</t>
    </rPh>
    <rPh sb="39" eb="41">
      <t>シセツ</t>
    </rPh>
    <rPh sb="42" eb="43">
      <t>カン</t>
    </rPh>
    <rPh sb="43" eb="44">
      <t>ロ</t>
    </rPh>
    <rPh sb="45" eb="48">
      <t>ケイカクテキ</t>
    </rPh>
    <rPh sb="49" eb="51">
      <t>コウシン</t>
    </rPh>
    <rPh sb="52" eb="54">
      <t>ヒツヨウ</t>
    </rPh>
    <rPh sb="58" eb="60">
      <t>カダイ</t>
    </rPh>
    <phoneticPr fontId="16"/>
  </si>
  <si>
    <t>新型コロナウイルス感染症に係る対応による、一時的な変動があったが、通常であれば、比較分析数値に、大きな変動はなく経営状態は安定している。
今後も収支のバランスの取れた健全な経営を目指し、財源の確保や経費節減など取り組んで行きたい。
水道施設は、安心・安全な水道水を供給するための重要な施設です。老朽化による更新に向けて、施設全体の状況を整理し計画的に進めて行くことが必要である。</t>
    <rPh sb="21" eb="24">
      <t>イチジテキ</t>
    </rPh>
    <rPh sb="25" eb="27">
      <t>ヘンドウ</t>
    </rPh>
    <rPh sb="33" eb="35">
      <t>ツウジョウ</t>
    </rPh>
    <rPh sb="40" eb="42">
      <t>ヒカク</t>
    </rPh>
    <rPh sb="42" eb="44">
      <t>ブンセキ</t>
    </rPh>
    <rPh sb="44" eb="46">
      <t>スウチ</t>
    </rPh>
    <rPh sb="48" eb="49">
      <t>オオ</t>
    </rPh>
    <rPh sb="51" eb="53">
      <t>ヘンドウ</t>
    </rPh>
    <rPh sb="56" eb="58">
      <t>ケイエイ</t>
    </rPh>
    <rPh sb="58" eb="60">
      <t>ジョウタイ</t>
    </rPh>
    <rPh sb="61" eb="63">
      <t>アンテイ</t>
    </rPh>
    <rPh sb="69" eb="71">
      <t>コンゴ</t>
    </rPh>
    <rPh sb="72" eb="74">
      <t>シュウシ</t>
    </rPh>
    <rPh sb="80" eb="81">
      <t>ト</t>
    </rPh>
    <rPh sb="83" eb="85">
      <t>ケンゼン</t>
    </rPh>
    <rPh sb="86" eb="88">
      <t>ケイエイ</t>
    </rPh>
    <rPh sb="89" eb="91">
      <t>メザ</t>
    </rPh>
    <rPh sb="93" eb="95">
      <t>ザイゲン</t>
    </rPh>
    <rPh sb="96" eb="98">
      <t>カクホ</t>
    </rPh>
    <rPh sb="99" eb="101">
      <t>ケイヒ</t>
    </rPh>
    <rPh sb="101" eb="103">
      <t>セツゲン</t>
    </rPh>
    <rPh sb="105" eb="106">
      <t>ト</t>
    </rPh>
    <rPh sb="107" eb="108">
      <t>ク</t>
    </rPh>
    <rPh sb="110" eb="111">
      <t>イ</t>
    </rPh>
    <rPh sb="116" eb="118">
      <t>スイドウ</t>
    </rPh>
    <rPh sb="118" eb="120">
      <t>シセツ</t>
    </rPh>
    <rPh sb="122" eb="124">
      <t>アンシン</t>
    </rPh>
    <rPh sb="125" eb="127">
      <t>アンゼン</t>
    </rPh>
    <rPh sb="128" eb="130">
      <t>スイドウ</t>
    </rPh>
    <rPh sb="130" eb="131">
      <t>スイ</t>
    </rPh>
    <rPh sb="132" eb="134">
      <t>キョウキュウ</t>
    </rPh>
    <rPh sb="139" eb="141">
      <t>ジュウヨウ</t>
    </rPh>
    <rPh sb="142" eb="144">
      <t>シセツ</t>
    </rPh>
    <rPh sb="153" eb="155">
      <t>コウシン</t>
    </rPh>
    <rPh sb="156" eb="157">
      <t>ム</t>
    </rPh>
    <rPh sb="160" eb="162">
      <t>シセツ</t>
    </rPh>
    <rPh sb="162" eb="164">
      <t>ゼンタイ</t>
    </rPh>
    <rPh sb="165" eb="167">
      <t>ジョウキョウ</t>
    </rPh>
    <rPh sb="168" eb="170">
      <t>セイリ</t>
    </rPh>
    <rPh sb="171" eb="174">
      <t>ケイカクテキ</t>
    </rPh>
    <rPh sb="175" eb="176">
      <t>スス</t>
    </rPh>
    <rPh sb="178" eb="179">
      <t>イ</t>
    </rPh>
    <rPh sb="183" eb="185">
      <t>ヒツヨウ</t>
    </rPh>
    <phoneticPr fontId="16"/>
  </si>
  <si>
    <t>①収益的収支比率
新型コロナウイルス感染症の影響を受け、使用料収入が減少し、比率が100％を下回った。ウィズコロナ生活が定着すれば、経営状態の回復が期待される。
④企業債残高対給水収益比率
企業債残高が経営に与える影響からみた財務状況比率は小さく安全性は高いと判断される。
⑤料金回収率
新型コロナの影響により、回収率が100％を下回ったが、通常であれば100％を越える事が想定され、給水に係る費用は水道料金収入で賄われていると言える。
また、料金水準もほぼ適切と言える。
⑥給水原価
料金収入対象となる１立方メートル当たりの給水費用は昨年度より多少上がったが継続的にも、安定しており効率性も良いと言える。
⑦施設利用率
一般的に数値が高い方が望ましいと言われるが例年低い数値である。人口減少や季節による需要もあるが、施設規模等を見直し効率的な施設運用を図って行く必要がある。
⑧有収率
有収率は100％に近い高い数値であり、料金対象になる水量が収益に反映されていると言え、また有収率が高いと漏水量が少ないとも言える。今後も有収率の向上対策が必要である。</t>
    <rPh sb="1" eb="3">
      <t>シュウエキ</t>
    </rPh>
    <rPh sb="3" eb="4">
      <t>テキ</t>
    </rPh>
    <rPh sb="4" eb="6">
      <t>シュウシ</t>
    </rPh>
    <rPh sb="6" eb="8">
      <t>ヒリツ</t>
    </rPh>
    <rPh sb="9" eb="11">
      <t>シンガタ</t>
    </rPh>
    <rPh sb="18" eb="21">
      <t>カンセンショウ</t>
    </rPh>
    <rPh sb="22" eb="24">
      <t>エイキョウ</t>
    </rPh>
    <rPh sb="25" eb="26">
      <t>ウ</t>
    </rPh>
    <rPh sb="28" eb="31">
      <t>シヨウリョウ</t>
    </rPh>
    <rPh sb="31" eb="33">
      <t>シュウニュウ</t>
    </rPh>
    <rPh sb="34" eb="36">
      <t>ゲンショウ</t>
    </rPh>
    <rPh sb="38" eb="40">
      <t>ヒリツ</t>
    </rPh>
    <rPh sb="46" eb="48">
      <t>シタマワ</t>
    </rPh>
    <rPh sb="57" eb="59">
      <t>セイカツ</t>
    </rPh>
    <rPh sb="60" eb="62">
      <t>テイチャク</t>
    </rPh>
    <rPh sb="71" eb="73">
      <t>カイフク</t>
    </rPh>
    <rPh sb="74" eb="76">
      <t>キタイ</t>
    </rPh>
    <rPh sb="82" eb="84">
      <t>キギョウ</t>
    </rPh>
    <rPh sb="84" eb="85">
      <t>サイ</t>
    </rPh>
    <rPh sb="85" eb="87">
      <t>ザンダカ</t>
    </rPh>
    <rPh sb="87" eb="88">
      <t>タイ</t>
    </rPh>
    <rPh sb="88" eb="90">
      <t>キュウスイ</t>
    </rPh>
    <rPh sb="90" eb="92">
      <t>シュウエキ</t>
    </rPh>
    <rPh sb="92" eb="94">
      <t>ヒリツ</t>
    </rPh>
    <rPh sb="95" eb="97">
      <t>キギョウ</t>
    </rPh>
    <rPh sb="97" eb="98">
      <t>サイ</t>
    </rPh>
    <rPh sb="98" eb="100">
      <t>ザンダカ</t>
    </rPh>
    <rPh sb="101" eb="103">
      <t>ケイエイ</t>
    </rPh>
    <rPh sb="104" eb="105">
      <t>アタ</t>
    </rPh>
    <rPh sb="107" eb="109">
      <t>エイキョウ</t>
    </rPh>
    <rPh sb="113" eb="115">
      <t>ザイム</t>
    </rPh>
    <rPh sb="115" eb="117">
      <t>ジョウキョウ</t>
    </rPh>
    <rPh sb="117" eb="119">
      <t>ヒリツ</t>
    </rPh>
    <rPh sb="120" eb="121">
      <t>チイ</t>
    </rPh>
    <rPh sb="123" eb="126">
      <t>アンゼンセイ</t>
    </rPh>
    <rPh sb="127" eb="128">
      <t>タカ</t>
    </rPh>
    <rPh sb="130" eb="132">
      <t>ハンダン</t>
    </rPh>
    <rPh sb="138" eb="140">
      <t>リョウキン</t>
    </rPh>
    <rPh sb="140" eb="143">
      <t>カイシュウリツ</t>
    </rPh>
    <rPh sb="144" eb="146">
      <t>シンガタ</t>
    </rPh>
    <rPh sb="150" eb="152">
      <t>エイキョウ</t>
    </rPh>
    <rPh sb="156" eb="159">
      <t>カイシュウリツ</t>
    </rPh>
    <rPh sb="165" eb="167">
      <t>シタマワ</t>
    </rPh>
    <rPh sb="171" eb="173">
      <t>ツウジョウ</t>
    </rPh>
    <rPh sb="182" eb="183">
      <t>コ</t>
    </rPh>
    <rPh sb="185" eb="186">
      <t>コト</t>
    </rPh>
    <rPh sb="187" eb="189">
      <t>ソウテイ</t>
    </rPh>
    <rPh sb="192" eb="194">
      <t>キュウスイ</t>
    </rPh>
    <rPh sb="195" eb="196">
      <t>カカ</t>
    </rPh>
    <rPh sb="197" eb="199">
      <t>ヒヨウ</t>
    </rPh>
    <rPh sb="200" eb="202">
      <t>スイドウ</t>
    </rPh>
    <rPh sb="202" eb="204">
      <t>リョウキン</t>
    </rPh>
    <rPh sb="204" eb="206">
      <t>シュウニュウ</t>
    </rPh>
    <rPh sb="207" eb="208">
      <t>マカナ</t>
    </rPh>
    <rPh sb="214" eb="215">
      <t>イ</t>
    </rPh>
    <rPh sb="222" eb="224">
      <t>リョウキン</t>
    </rPh>
    <rPh sb="224" eb="226">
      <t>スイジュン</t>
    </rPh>
    <rPh sb="229" eb="231">
      <t>テキセツ</t>
    </rPh>
    <rPh sb="232" eb="233">
      <t>イ</t>
    </rPh>
    <rPh sb="238" eb="240">
      <t>キュウスイ</t>
    </rPh>
    <rPh sb="240" eb="242">
      <t>ゲンカ</t>
    </rPh>
    <rPh sb="243" eb="245">
      <t>リョウキン</t>
    </rPh>
    <rPh sb="245" eb="247">
      <t>シュウニュウ</t>
    </rPh>
    <rPh sb="247" eb="249">
      <t>タイショウ</t>
    </rPh>
    <rPh sb="253" eb="255">
      <t>リッポウ</t>
    </rPh>
    <rPh sb="259" eb="260">
      <t>ア</t>
    </rPh>
    <rPh sb="263" eb="265">
      <t>キュウスイ</t>
    </rPh>
    <rPh sb="265" eb="267">
      <t>ヒヨウ</t>
    </rPh>
    <rPh sb="268" eb="271">
      <t>サクネンド</t>
    </rPh>
    <rPh sb="273" eb="275">
      <t>タショウ</t>
    </rPh>
    <rPh sb="275" eb="276">
      <t>ア</t>
    </rPh>
    <rPh sb="280" eb="283">
      <t>ケイゾクテキ</t>
    </rPh>
    <rPh sb="286" eb="288">
      <t>アンテイ</t>
    </rPh>
    <rPh sb="292" eb="295">
      <t>コウリツセイ</t>
    </rPh>
    <rPh sb="296" eb="297">
      <t>ヨ</t>
    </rPh>
    <rPh sb="299" eb="300">
      <t>イ</t>
    </rPh>
    <rPh sb="305" eb="307">
      <t>シセツ</t>
    </rPh>
    <rPh sb="307" eb="309">
      <t>リヨウ</t>
    </rPh>
    <rPh sb="309" eb="310">
      <t>リツ</t>
    </rPh>
    <rPh sb="311" eb="313">
      <t>イッパン</t>
    </rPh>
    <rPh sb="313" eb="314">
      <t>テキ</t>
    </rPh>
    <rPh sb="315" eb="317">
      <t>スウチ</t>
    </rPh>
    <rPh sb="318" eb="319">
      <t>タカ</t>
    </rPh>
    <rPh sb="320" eb="321">
      <t>ホウ</t>
    </rPh>
    <rPh sb="322" eb="323">
      <t>ノゾ</t>
    </rPh>
    <rPh sb="327" eb="328">
      <t>イ</t>
    </rPh>
    <rPh sb="332" eb="334">
      <t>レイネン</t>
    </rPh>
    <rPh sb="334" eb="335">
      <t>ヒク</t>
    </rPh>
    <rPh sb="336" eb="338">
      <t>スウチ</t>
    </rPh>
    <rPh sb="342" eb="344">
      <t>ジンコウ</t>
    </rPh>
    <rPh sb="344" eb="346">
      <t>ゲンショウ</t>
    </rPh>
    <rPh sb="347" eb="349">
      <t>キセツ</t>
    </rPh>
    <rPh sb="352" eb="354">
      <t>ジュヨウ</t>
    </rPh>
    <rPh sb="359" eb="361">
      <t>シセツ</t>
    </rPh>
    <rPh sb="361" eb="363">
      <t>キボ</t>
    </rPh>
    <rPh sb="363" eb="364">
      <t>トウ</t>
    </rPh>
    <rPh sb="365" eb="367">
      <t>ミナオ</t>
    </rPh>
    <rPh sb="368" eb="371">
      <t>コウリツテキ</t>
    </rPh>
    <rPh sb="372" eb="374">
      <t>シセツ</t>
    </rPh>
    <rPh sb="374" eb="376">
      <t>ウンヨウ</t>
    </rPh>
    <rPh sb="377" eb="378">
      <t>ハカ</t>
    </rPh>
    <rPh sb="380" eb="381">
      <t>イ</t>
    </rPh>
    <rPh sb="382" eb="384">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</si>
</sst>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EBA20915-F901-42E8-BBE2-534725D4B0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0.25</c:v>
                </c:pt>
                <c:pt idx="1">
                  <c:v>0.14000000000000001</c:v>
                </c:pt>
                <c:pt idx="2">
                  <c:v>0.37</c:v>
                </c:pt>
                <c:pt idx="3">
                  <c:v>0.23</c:v>
                </c:pt>
                <c:pt idx="4">
                  <c:v>0.75</c:v>
                </c:pt>
              </c:numCache>
            </c:numRef>
          </c:val>
          <c:extLst>
            <c:ext xmlns:c16="http://schemas.microsoft.com/office/drawing/2014/chart" uri="{C3380CC4-5D6E-409C-BE32-E72D297353CC}">
              <c16:uniqueId val="{00000000-14B5-405C-B2EB-3C5F62AD8CB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14B5-405C-B2EB-3C5F62AD8CB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17.399999999999999</c:v>
                </c:pt>
                <c:pt idx="1">
                  <c:v>16.61</c:v>
                </c:pt>
                <c:pt idx="2">
                  <c:v>16.100000000000001</c:v>
                </c:pt>
                <c:pt idx="3">
                  <c:v>14.88</c:v>
                </c:pt>
                <c:pt idx="4">
                  <c:v>15.56</c:v>
                </c:pt>
              </c:numCache>
            </c:numRef>
          </c:val>
          <c:extLst>
            <c:ext xmlns:c16="http://schemas.microsoft.com/office/drawing/2014/chart" uri="{C3380CC4-5D6E-409C-BE32-E72D297353CC}">
              <c16:uniqueId val="{00000000-66A7-4581-8B49-41B9502A05F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66A7-4581-8B49-41B9502A05F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93.62</c:v>
                </c:pt>
                <c:pt idx="1">
                  <c:v>93.32</c:v>
                </c:pt>
                <c:pt idx="2">
                  <c:v>93.62</c:v>
                </c:pt>
                <c:pt idx="3">
                  <c:v>93.07</c:v>
                </c:pt>
                <c:pt idx="4">
                  <c:v>93.38</c:v>
                </c:pt>
              </c:numCache>
            </c:numRef>
          </c:val>
          <c:extLst>
            <c:ext xmlns:c16="http://schemas.microsoft.com/office/drawing/2014/chart" uri="{C3380CC4-5D6E-409C-BE32-E72D297353CC}">
              <c16:uniqueId val="{00000000-7FE9-44C5-A045-79145BB1C80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7FE9-44C5-A045-79145BB1C80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149.59</c:v>
                </c:pt>
                <c:pt idx="1">
                  <c:v>160.08000000000001</c:v>
                </c:pt>
                <c:pt idx="2">
                  <c:v>127.49</c:v>
                </c:pt>
                <c:pt idx="3">
                  <c:v>97.45</c:v>
                </c:pt>
                <c:pt idx="4">
                  <c:v>82.82</c:v>
                </c:pt>
              </c:numCache>
            </c:numRef>
          </c:val>
          <c:extLst>
            <c:ext xmlns:c16="http://schemas.microsoft.com/office/drawing/2014/chart" uri="{C3380CC4-5D6E-409C-BE32-E72D297353CC}">
              <c16:uniqueId val="{00000000-54A9-41BA-8A1A-1133C68703E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54A9-41BA-8A1A-1133C68703E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69-4990-B9E4-CF226FBC30D8}"/>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69-4990-B9E4-CF226FBC30D8}"/>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52-41EB-9D37-A7A6A8D4B2AB}"/>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52-41EB-9D37-A7A6A8D4B2AB}"/>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BE-4D03-A7CF-691A8281AB2E}"/>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BE-4D03-A7CF-691A8281AB2E}"/>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FB-45B1-9BCD-13B61B9CF03C}"/>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FB-45B1-9BCD-13B61B9CF03C}"/>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222.38</c:v>
                </c:pt>
                <c:pt idx="1">
                  <c:v>205.53</c:v>
                </c:pt>
                <c:pt idx="2">
                  <c:v>186.53</c:v>
                </c:pt>
                <c:pt idx="3">
                  <c:v>254.86</c:v>
                </c:pt>
                <c:pt idx="4">
                  <c:v>344.31</c:v>
                </c:pt>
              </c:numCache>
            </c:numRef>
          </c:val>
          <c:extLst>
            <c:ext xmlns:c16="http://schemas.microsoft.com/office/drawing/2014/chart" uri="{C3380CC4-5D6E-409C-BE32-E72D297353CC}">
              <c16:uniqueId val="{00000000-8DCA-48C1-9B1F-647C45DC3613}"/>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8DCA-48C1-9B1F-647C45DC3613}"/>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119.02</c:v>
                </c:pt>
                <c:pt idx="1">
                  <c:v>128.26</c:v>
                </c:pt>
                <c:pt idx="2">
                  <c:v>119.3</c:v>
                </c:pt>
                <c:pt idx="3">
                  <c:v>89.56</c:v>
                </c:pt>
                <c:pt idx="4">
                  <c:v>80.44</c:v>
                </c:pt>
              </c:numCache>
            </c:numRef>
          </c:val>
          <c:extLst>
            <c:ext xmlns:c16="http://schemas.microsoft.com/office/drawing/2014/chart" uri="{C3380CC4-5D6E-409C-BE32-E72D297353CC}">
              <c16:uniqueId val="{00000000-9383-4AF2-8643-1B6EB3407D2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9383-4AF2-8643-1B6EB3407D2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102.28</c:v>
                </c:pt>
                <c:pt idx="1">
                  <c:v>97.22</c:v>
                </c:pt>
                <c:pt idx="2">
                  <c:v>104.72</c:v>
                </c:pt>
                <c:pt idx="3">
                  <c:v>117.58</c:v>
                </c:pt>
                <c:pt idx="4">
                  <c:v>150.66</c:v>
                </c:pt>
              </c:numCache>
            </c:numRef>
          </c:val>
          <c:extLst>
            <c:ext xmlns:c16="http://schemas.microsoft.com/office/drawing/2014/chart" uri="{C3380CC4-5D6E-409C-BE32-E72D297353CC}">
              <c16:uniqueId val="{00000000-14F5-424A-B457-5A188564394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14F5-424A-B457-5A188564394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群馬県　片品村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2">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4185</v>
      </c>
      <c r="AM8" s="37"/>
      <c r="AN8" s="37"/>
      <c r="AO8" s="37"/>
      <c r="AP8" s="37"/>
      <c r="AQ8" s="37"/>
      <c r="AR8" s="37"/>
      <c r="AS8" s="37"/>
      <c r="AT8" s="38">
        <f>データ!$S$6</f>
        <v>391.76</v>
      </c>
      <c r="AU8" s="38"/>
      <c r="AV8" s="38"/>
      <c r="AW8" s="38"/>
      <c r="AX8" s="38"/>
      <c r="AY8" s="38"/>
      <c r="AZ8" s="38"/>
      <c r="BA8" s="38"/>
      <c r="BB8" s="38">
        <f>データ!$T$6</f>
        <v>10.68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95.69</v>
      </c>
      <c r="Q10" s="38"/>
      <c r="R10" s="38"/>
      <c r="S10" s="38"/>
      <c r="T10" s="38"/>
      <c r="U10" s="38"/>
      <c r="V10" s="38"/>
      <c r="W10" s="37">
        <f>データ!$Q$6</f>
        <v>2200</v>
      </c>
      <c r="X10" s="37"/>
      <c r="Y10" s="37"/>
      <c r="Z10" s="37"/>
      <c r="AA10" s="37"/>
      <c r="AB10" s="37"/>
      <c r="AC10" s="37"/>
      <c r="AD10" s="2"/>
      <c r="AE10" s="2"/>
      <c r="AF10" s="2"/>
      <c r="AG10" s="2"/>
      <c r="AH10" s="2"/>
      <c r="AI10" s="2"/>
      <c r="AJ10" s="2"/>
      <c r="AK10" s="2"/>
      <c r="AL10" s="37">
        <f>データ!$U$6</f>
        <v>3948</v>
      </c>
      <c r="AM10" s="37"/>
      <c r="AN10" s="37"/>
      <c r="AO10" s="37"/>
      <c r="AP10" s="37"/>
      <c r="AQ10" s="37"/>
      <c r="AR10" s="37"/>
      <c r="AS10" s="37"/>
      <c r="AT10" s="38">
        <f>データ!$V$6</f>
        <v>13.86</v>
      </c>
      <c r="AU10" s="38"/>
      <c r="AV10" s="38"/>
      <c r="AW10" s="38"/>
      <c r="AX10" s="38"/>
      <c r="AY10" s="38"/>
      <c r="AZ10" s="38"/>
      <c r="BA10" s="38"/>
      <c r="BB10" s="38">
        <f>データ!$W$6</f>
        <v>284.85000000000002</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116</v>
      </c>
      <c r="BM16" s="48"/>
      <c r="BN16" s="48"/>
      <c r="BO16" s="48"/>
      <c r="BP16" s="48"/>
      <c r="BQ16" s="48"/>
      <c r="BR16" s="48"/>
      <c r="BS16" s="48"/>
      <c r="BT16" s="48"/>
      <c r="BU16" s="48"/>
      <c r="BV16" s="48"/>
      <c r="BW16" s="48"/>
      <c r="BX16" s="48"/>
      <c r="BY16" s="48"/>
      <c r="BZ16" s="4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114</v>
      </c>
      <c r="BM47" s="48"/>
      <c r="BN47" s="48"/>
      <c r="BO47" s="48"/>
      <c r="BP47" s="48"/>
      <c r="BQ47" s="48"/>
      <c r="BR47" s="48"/>
      <c r="BS47" s="48"/>
      <c r="BT47" s="48"/>
      <c r="BU47" s="48"/>
      <c r="BV47" s="48"/>
      <c r="BW47" s="48"/>
      <c r="BX47" s="48"/>
      <c r="BY47" s="48"/>
      <c r="BZ47" s="4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115</v>
      </c>
      <c r="BM66" s="48"/>
      <c r="BN66" s="48"/>
      <c r="BO66" s="48"/>
      <c r="BP66" s="48"/>
      <c r="BQ66" s="48"/>
      <c r="BR66" s="48"/>
      <c r="BS66" s="48"/>
      <c r="BT66" s="48"/>
      <c r="BU66" s="48"/>
      <c r="BV66" s="48"/>
      <c r="BW66" s="48"/>
      <c r="BX66" s="48"/>
      <c r="BY66" s="48"/>
      <c r="BZ66" s="4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42</v>
      </c>
      <c r="O85" s="13" t="str">
        <f>データ!EN6</f>
        <v>【0.58】</v>
      </c>
    </row>
  </sheetData>
  <sheetProtection algorithmName="SHA-512" hashValue="bZ4Yy/k3ZLu6Rk9BRx7J2f/cBPAAmVl2x1Rfc4qJiYvcrOviF5M0A7igiS+daD9ZyIwPKFDWnUTo9+xfDmlewQ==" saltValue="WA/wQUCEMq5MszJ5ME2J0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2021</v>
      </c>
      <c r="C6" s="20">
        <f t="shared" ref="C6:W6" si="3">C7</f>
        <v>104434</v>
      </c>
      <c r="D6" s="20">
        <f t="shared" si="3"/>
        <v>47</v>
      </c>
      <c r="E6" s="20">
        <f t="shared" si="3"/>
        <v>1</v>
      </c>
      <c r="F6" s="20">
        <f t="shared" si="3"/>
        <v>0</v>
      </c>
      <c r="G6" s="20">
        <f t="shared" si="3"/>
        <v>0</v>
      </c>
      <c r="H6" s="20" t="str">
        <f t="shared" si="3"/>
        <v>群馬県　片品村</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95.69</v>
      </c>
      <c r="Q6" s="21">
        <f t="shared" si="3"/>
        <v>2200</v>
      </c>
      <c r="R6" s="21">
        <f t="shared" si="3"/>
        <v>4185</v>
      </c>
      <c r="S6" s="21">
        <f t="shared" si="3"/>
        <v>391.76</v>
      </c>
      <c r="T6" s="21">
        <f t="shared" si="3"/>
        <v>10.68</v>
      </c>
      <c r="U6" s="21">
        <f t="shared" si="3"/>
        <v>3948</v>
      </c>
      <c r="V6" s="21">
        <f t="shared" si="3"/>
        <v>13.86</v>
      </c>
      <c r="W6" s="21">
        <f t="shared" si="3"/>
        <v>284.85000000000002</v>
      </c>
      <c r="X6" s="22">
        <f>IF(X7="",NA(),X7)</f>
        <v>149.59</v>
      </c>
      <c r="Y6" s="22">
        <f t="shared" ref="Y6:AG6" si="4">IF(Y7="",NA(),Y7)</f>
        <v>160.08000000000001</v>
      </c>
      <c r="Z6" s="22">
        <f t="shared" si="4"/>
        <v>127.49</v>
      </c>
      <c r="AA6" s="22">
        <f t="shared" si="4"/>
        <v>97.45</v>
      </c>
      <c r="AB6" s="22">
        <f t="shared" si="4"/>
        <v>82.82</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222.38</v>
      </c>
      <c r="BF6" s="22">
        <f t="shared" ref="BF6:BN6" si="7">IF(BF7="",NA(),BF7)</f>
        <v>205.53</v>
      </c>
      <c r="BG6" s="22">
        <f t="shared" si="7"/>
        <v>186.53</v>
      </c>
      <c r="BH6" s="22">
        <f t="shared" si="7"/>
        <v>254.86</v>
      </c>
      <c r="BI6" s="22">
        <f t="shared" si="7"/>
        <v>344.31</v>
      </c>
      <c r="BJ6" s="22">
        <f t="shared" si="7"/>
        <v>1061.58</v>
      </c>
      <c r="BK6" s="22">
        <f t="shared" si="7"/>
        <v>1007.7</v>
      </c>
      <c r="BL6" s="22">
        <f t="shared" si="7"/>
        <v>1018.52</v>
      </c>
      <c r="BM6" s="22">
        <f t="shared" si="7"/>
        <v>949.61</v>
      </c>
      <c r="BN6" s="22">
        <f t="shared" si="7"/>
        <v>918.84</v>
      </c>
      <c r="BO6" s="21" t="str">
        <f>IF(BO7="","",IF(BO7="-","【-】","【"&amp;SUBSTITUTE(TEXT(BO7,"#,##0.00"),"-","△")&amp;"】"))</f>
        <v>【940.88】</v>
      </c>
      <c r="BP6" s="22">
        <f>IF(BP7="",NA(),BP7)</f>
        <v>119.02</v>
      </c>
      <c r="BQ6" s="22">
        <f t="shared" ref="BQ6:BY6" si="8">IF(BQ7="",NA(),BQ7)</f>
        <v>128.26</v>
      </c>
      <c r="BR6" s="22">
        <f t="shared" si="8"/>
        <v>119.3</v>
      </c>
      <c r="BS6" s="22">
        <f t="shared" si="8"/>
        <v>89.56</v>
      </c>
      <c r="BT6" s="22">
        <f t="shared" si="8"/>
        <v>80.44</v>
      </c>
      <c r="BU6" s="22">
        <f t="shared" si="8"/>
        <v>58.52</v>
      </c>
      <c r="BV6" s="22">
        <f t="shared" si="8"/>
        <v>59.22</v>
      </c>
      <c r="BW6" s="22">
        <f t="shared" si="8"/>
        <v>58.79</v>
      </c>
      <c r="BX6" s="22">
        <f t="shared" si="8"/>
        <v>58.41</v>
      </c>
      <c r="BY6" s="22">
        <f t="shared" si="8"/>
        <v>58.27</v>
      </c>
      <c r="BZ6" s="21" t="str">
        <f>IF(BZ7="","",IF(BZ7="-","【-】","【"&amp;SUBSTITUTE(TEXT(BZ7,"#,##0.00"),"-","△")&amp;"】"))</f>
        <v>【54.59】</v>
      </c>
      <c r="CA6" s="22">
        <f>IF(CA7="",NA(),CA7)</f>
        <v>102.28</v>
      </c>
      <c r="CB6" s="22">
        <f t="shared" ref="CB6:CJ6" si="9">IF(CB7="",NA(),CB7)</f>
        <v>97.22</v>
      </c>
      <c r="CC6" s="22">
        <f t="shared" si="9"/>
        <v>104.72</v>
      </c>
      <c r="CD6" s="22">
        <f t="shared" si="9"/>
        <v>117.58</v>
      </c>
      <c r="CE6" s="22">
        <f t="shared" si="9"/>
        <v>150.66</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17.399999999999999</v>
      </c>
      <c r="CM6" s="22">
        <f t="shared" ref="CM6:CU6" si="10">IF(CM7="",NA(),CM7)</f>
        <v>16.61</v>
      </c>
      <c r="CN6" s="22">
        <f t="shared" si="10"/>
        <v>16.100000000000001</v>
      </c>
      <c r="CO6" s="22">
        <f t="shared" si="10"/>
        <v>14.88</v>
      </c>
      <c r="CP6" s="22">
        <f t="shared" si="10"/>
        <v>15.56</v>
      </c>
      <c r="CQ6" s="22">
        <f t="shared" si="10"/>
        <v>57.3</v>
      </c>
      <c r="CR6" s="22">
        <f t="shared" si="10"/>
        <v>56.76</v>
      </c>
      <c r="CS6" s="22">
        <f t="shared" si="10"/>
        <v>56.04</v>
      </c>
      <c r="CT6" s="22">
        <f t="shared" si="10"/>
        <v>58.52</v>
      </c>
      <c r="CU6" s="22">
        <f t="shared" si="10"/>
        <v>58.88</v>
      </c>
      <c r="CV6" s="21" t="str">
        <f>IF(CV7="","",IF(CV7="-","【-】","【"&amp;SUBSTITUTE(TEXT(CV7,"#,##0.00"),"-","△")&amp;"】"))</f>
        <v>【56.42】</v>
      </c>
      <c r="CW6" s="22">
        <f>IF(CW7="",NA(),CW7)</f>
        <v>93.62</v>
      </c>
      <c r="CX6" s="22">
        <f t="shared" ref="CX6:DF6" si="11">IF(CX7="",NA(),CX7)</f>
        <v>93.32</v>
      </c>
      <c r="CY6" s="22">
        <f t="shared" si="11"/>
        <v>93.62</v>
      </c>
      <c r="CZ6" s="22">
        <f t="shared" si="11"/>
        <v>93.07</v>
      </c>
      <c r="DA6" s="22">
        <f t="shared" si="11"/>
        <v>93.38</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0.25</v>
      </c>
      <c r="EE6" s="22">
        <f t="shared" ref="EE6:EM6" si="14">IF(EE7="",NA(),EE7)</f>
        <v>0.14000000000000001</v>
      </c>
      <c r="EF6" s="22">
        <f t="shared" si="14"/>
        <v>0.37</v>
      </c>
      <c r="EG6" s="22">
        <f t="shared" si="14"/>
        <v>0.23</v>
      </c>
      <c r="EH6" s="22">
        <f t="shared" si="14"/>
        <v>0.75</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2">
      <c r="A7" s="15"/>
      <c r="B7" s="24">
        <v>2021</v>
      </c>
      <c r="C7" s="24">
        <v>104434</v>
      </c>
      <c r="D7" s="24">
        <v>47</v>
      </c>
      <c r="E7" s="24">
        <v>1</v>
      </c>
      <c r="F7" s="24">
        <v>0</v>
      </c>
      <c r="G7" s="24">
        <v>0</v>
      </c>
      <c r="H7" s="24" t="s">
        <v>96</v>
      </c>
      <c r="I7" s="24" t="s">
        <v>97</v>
      </c>
      <c r="J7" s="24" t="s">
        <v>98</v>
      </c>
      <c r="K7" s="24" t="s">
        <v>99</v>
      </c>
      <c r="L7" s="24" t="s">
        <v>100</v>
      </c>
      <c r="M7" s="24" t="s">
        <v>101</v>
      </c>
      <c r="N7" s="25" t="s">
        <v>102</v>
      </c>
      <c r="O7" s="25" t="s">
        <v>103</v>
      </c>
      <c r="P7" s="25">
        <v>95.69</v>
      </c>
      <c r="Q7" s="25">
        <v>2200</v>
      </c>
      <c r="R7" s="25">
        <v>4185</v>
      </c>
      <c r="S7" s="25">
        <v>391.76</v>
      </c>
      <c r="T7" s="25">
        <v>10.68</v>
      </c>
      <c r="U7" s="25">
        <v>3948</v>
      </c>
      <c r="V7" s="25">
        <v>13.86</v>
      </c>
      <c r="W7" s="25">
        <v>284.85000000000002</v>
      </c>
      <c r="X7" s="25">
        <v>149.59</v>
      </c>
      <c r="Y7" s="25">
        <v>160.08000000000001</v>
      </c>
      <c r="Z7" s="25">
        <v>127.49</v>
      </c>
      <c r="AA7" s="25">
        <v>97.45</v>
      </c>
      <c r="AB7" s="25">
        <v>82.82</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222.38</v>
      </c>
      <c r="BF7" s="25">
        <v>205.53</v>
      </c>
      <c r="BG7" s="25">
        <v>186.53</v>
      </c>
      <c r="BH7" s="25">
        <v>254.86</v>
      </c>
      <c r="BI7" s="25">
        <v>344.31</v>
      </c>
      <c r="BJ7" s="25">
        <v>1061.58</v>
      </c>
      <c r="BK7" s="25">
        <v>1007.7</v>
      </c>
      <c r="BL7" s="25">
        <v>1018.52</v>
      </c>
      <c r="BM7" s="25">
        <v>949.61</v>
      </c>
      <c r="BN7" s="25">
        <v>918.84</v>
      </c>
      <c r="BO7" s="25">
        <v>940.88</v>
      </c>
      <c r="BP7" s="25">
        <v>119.02</v>
      </c>
      <c r="BQ7" s="25">
        <v>128.26</v>
      </c>
      <c r="BR7" s="25">
        <v>119.3</v>
      </c>
      <c r="BS7" s="25">
        <v>89.56</v>
      </c>
      <c r="BT7" s="25">
        <v>80.44</v>
      </c>
      <c r="BU7" s="25">
        <v>58.52</v>
      </c>
      <c r="BV7" s="25">
        <v>59.22</v>
      </c>
      <c r="BW7" s="25">
        <v>58.79</v>
      </c>
      <c r="BX7" s="25">
        <v>58.41</v>
      </c>
      <c r="BY7" s="25">
        <v>58.27</v>
      </c>
      <c r="BZ7" s="25">
        <v>54.59</v>
      </c>
      <c r="CA7" s="25">
        <v>102.28</v>
      </c>
      <c r="CB7" s="25">
        <v>97.22</v>
      </c>
      <c r="CC7" s="25">
        <v>104.72</v>
      </c>
      <c r="CD7" s="25">
        <v>117.58</v>
      </c>
      <c r="CE7" s="25">
        <v>150.66</v>
      </c>
      <c r="CF7" s="25">
        <v>296.3</v>
      </c>
      <c r="CG7" s="25">
        <v>292.89999999999998</v>
      </c>
      <c r="CH7" s="25">
        <v>298.25</v>
      </c>
      <c r="CI7" s="25">
        <v>303.27999999999997</v>
      </c>
      <c r="CJ7" s="25">
        <v>303.81</v>
      </c>
      <c r="CK7" s="25">
        <v>301.2</v>
      </c>
      <c r="CL7" s="25">
        <v>17.399999999999999</v>
      </c>
      <c r="CM7" s="25">
        <v>16.61</v>
      </c>
      <c r="CN7" s="25">
        <v>16.100000000000001</v>
      </c>
      <c r="CO7" s="25">
        <v>14.88</v>
      </c>
      <c r="CP7" s="25">
        <v>15.56</v>
      </c>
      <c r="CQ7" s="25">
        <v>57.3</v>
      </c>
      <c r="CR7" s="25">
        <v>56.76</v>
      </c>
      <c r="CS7" s="25">
        <v>56.04</v>
      </c>
      <c r="CT7" s="25">
        <v>58.52</v>
      </c>
      <c r="CU7" s="25">
        <v>58.88</v>
      </c>
      <c r="CV7" s="25">
        <v>56.42</v>
      </c>
      <c r="CW7" s="25">
        <v>93.62</v>
      </c>
      <c r="CX7" s="25">
        <v>93.32</v>
      </c>
      <c r="CY7" s="25">
        <v>93.62</v>
      </c>
      <c r="CZ7" s="25">
        <v>93.07</v>
      </c>
      <c r="DA7" s="25">
        <v>93.38</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0.25</v>
      </c>
      <c r="EE7" s="25">
        <v>0.14000000000000001</v>
      </c>
      <c r="EF7" s="25">
        <v>0.37</v>
      </c>
      <c r="EG7" s="25">
        <v>0.23</v>
      </c>
      <c r="EH7" s="25">
        <v>0.75</v>
      </c>
      <c r="EI7" s="25">
        <v>0.72</v>
      </c>
      <c r="EJ7" s="25">
        <v>0.53</v>
      </c>
      <c r="EK7" s="25">
        <v>0.71</v>
      </c>
      <c r="EL7" s="25">
        <v>0.72</v>
      </c>
      <c r="EM7" s="25">
        <v>0.71</v>
      </c>
      <c r="EN7" s="25">
        <v>0.57999999999999996</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2">
      <c r="B11">
        <v>4</v>
      </c>
      <c r="C11">
        <v>3</v>
      </c>
      <c r="D11">
        <v>2</v>
      </c>
      <c r="E11">
        <v>1</v>
      </c>
      <c r="F11">
        <v>0</v>
      </c>
      <c r="G11" t="s">
        <v>109</v>
      </c>
    </row>
    <row r="12" spans="1:144" x14ac:dyDescent="0.2">
      <c r="B12">
        <v>1</v>
      </c>
      <c r="C12">
        <v>1</v>
      </c>
      <c r="D12">
        <v>1</v>
      </c>
      <c r="E12">
        <v>2</v>
      </c>
      <c r="F12">
        <v>3</v>
      </c>
      <c r="G12" t="s">
        <v>110</v>
      </c>
    </row>
    <row r="13" spans="1:144" x14ac:dyDescent="0.2">
      <c r="B13" t="s">
        <v>111</v>
      </c>
      <c r="C13" t="s">
        <v>111</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2022-12-01T01:09:33Z</dcterms:created>
  <dcterms:modified xsi:type="dcterms:W3CDTF">2023-02-02T14:54:58Z</dcterms:modified>
  <cp:category/>
</cp:coreProperties>
</file>