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3 榛東村●□■▲\"/>
    </mc:Choice>
  </mc:AlternateContent>
  <xr:revisionPtr revIDLastSave="0" documentId="13_ncr:1_{E63ABD9A-3D4D-42CA-B131-394DE58F8813}" xr6:coauthVersionLast="36" xr6:coauthVersionMax="36" xr10:uidLastSave="{00000000-0000-0000-0000-000000000000}"/>
  <workbookProtection workbookAlgorithmName="SHA-512" workbookHashValue="jvpOF4fj7VLckjdpbIxdHviQMI52/4TQIVcasrHeZz4gAY7fYc3ltNiY5897KRFp7mT/ySiR5Tdk5/8f3smLaw==" workbookSaltValue="tEw6SXdR+X0LqsFVggHfqQ=="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T8"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<sst xmlns="http://schemas.openxmlformats.org/spreadsheetml/2006/main" count="241" uniqueCount="119">
  <si>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</si>
  <si>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</si>
  <si>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</si>
  <si>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</si>
  <si>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</si>
  <si>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</si>
  <si>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</si>
  <si>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</si>
  <si>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</si>
  <si>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</si>
  <si>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</si>
  <si>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</si>
  <si>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</si>
  <si>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</si>
  <si>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</si>
  <si>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</si>
  <si>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</si>
  <si>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</si>
  <si>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</si>
  <si>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</si>
  <si>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</si>
  <si>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</si>
  <si>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</si>
  <si>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</si>
  <si>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</si>
  <si>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</si>
  <si>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</si>
  <si>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</si>
  <si>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</si>
  <si>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</si>
  <si>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</si>
  <si>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</si>
  <si>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</si>
  <si>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</si>
  <si>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</si>
  <si>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</si>
  <si>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</si>
  <si>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</si>
  <si>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</si>
  <si>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</si>
  <si>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</si>
  <si>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</si>
  <si>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</si>
  <si>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</si>
  <si>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</si>
  <si>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</si>
  <si>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</si>
  <si>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</si>
  <si>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</si>
  <si>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</si>
  <si>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</si>
  <si>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</si>
  <si>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</si>
  <si>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</si>
  <si>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</si>
  <si>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</si>
  <si>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</si>
  <si>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</si>
  <si>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</si>
  <si>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</si>
  <si>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</si>
  <si>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</si>
  <si>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</si>
  <si>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</si>
  <si>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</si>
  <si>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</si>
  <si>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</si>
  <si>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</si>
  <si>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</si>
  <si>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</si>
  <si>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</si>
  <si>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</si>
  <si>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</si>
  <si>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</si>
  <si>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</si>
  <si>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</si>
  <si>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</si>
  <si>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</si>
  <si>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</si>
  <si>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</si>
  <si>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</si>
  <si>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</si>
  <si>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</si>
  <si>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</si>
  <si>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</si>
  <si>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</si>
  <si>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</si>
  <si>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</si>
  <si>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</si>
  <si>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</si>
  <si>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</si>
  <si>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</si>
  <si>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</si>
  <si>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</si>
  <si>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</si>
  <si>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</si>
  <si>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</si>
  <si>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</si>
  <si>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</si>
  <si>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</si>
  <si>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</si>
  <si>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</si>
  <si>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</si>
  <si>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</si>
  <si>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</si>
  <si>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</si>
  <si>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</si>
  <si>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</si>
  <si>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</si>
  <si>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</si>
  <si>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</si>
  <si>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</si>
  <si>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</si>
  <si>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</si>
  <si>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</si>
  <si>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</si>
  <si>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事業開始は平成１２年度で２２年経過しているが、現在のところ早急な老朽化対策が必要な管渠はない。
　管渠整備終了後に建設当初ヒューム管を使用している箇所からの調査を検討していく。</t>
    <phoneticPr fontId="4"/>
  </si>
  <si>
    <t>　収益的収支比率は９１．６％であるが、総収益には他会計繰入金が含まれており、収支について健全化を図る必要がある。なお、本年度は法適用に伴う打切決算のため、未払金より未収金が多かったことから減少した。
　企業債残高については、平成２４年度から平成２６年度までの建設事業の規模が大きかったため、地方債の借入額もそれに伴い増加した。令和６年度には、ほぼ管渠整備が終了する予定であることから、その数年後までは企業債残高の事業費に対する比率は高いものとなると考えられる。
　経費回収率は、料金収入の増加に伴い毎年上がっているが、本年度は法適用に伴う打切決算のため、未収金となった使用料が発生したことから減少した。
　汚水処理原価は、整備面積の拡大に伴い、使用料収入も増加していることから、ほぼ変動がない。
　水洗化率については、類似団体平均を上回ったが、合併浄化槽からの切り替えが進んでいないのが現状である。
※ 施設利用率については、県営の県央水質浄化センターで処理しているため数値がない。汚水処理原価については、本村の下水道は分流式で雨水を処理していないため、類似団体平均を下回っている。</t>
    <rPh sb="59" eb="62">
      <t>ホンネンド</t>
    </rPh>
    <rPh sb="63" eb="64">
      <t>ホウ</t>
    </rPh>
    <rPh sb="64" eb="66">
      <t>テキヨウ</t>
    </rPh>
    <rPh sb="67" eb="68">
      <t>トモナ</t>
    </rPh>
    <rPh sb="69" eb="71">
      <t>ウチキ</t>
    </rPh>
    <rPh sb="71" eb="73">
      <t>ケッサン</t>
    </rPh>
    <rPh sb="77" eb="80">
      <t>ミバライキン</t>
    </rPh>
    <rPh sb="82" eb="85">
      <t>ミシュウキン</t>
    </rPh>
    <rPh sb="86" eb="87">
      <t>オオ</t>
    </rPh>
    <rPh sb="94" eb="96">
      <t>ゲンショウ</t>
    </rPh>
    <rPh sb="277" eb="280">
      <t>ミシュウキン</t>
    </rPh>
    <rPh sb="284" eb="287">
      <t>シヨウリョウ</t>
    </rPh>
    <rPh sb="288" eb="290">
      <t>ハッセイ</t>
    </rPh>
    <rPh sb="414" eb="416">
      <t>ケンエイ</t>
    </rPh>
    <phoneticPr fontId="4"/>
  </si>
  <si>
    <r>
      <t>　あと３年でほぼ管渠整備が終了する予定となっている。整備終了後は、水洗化率向上が第一目標となる。接続説明会を行う等、接続への理解と協力を対象者に求め、水洗化率の向上を図っていく。平成３０年度に経営戦略を策定し、経費を使用料で賄うことができる使用料の額を検討した。
　また、令和４年度から法適用とな</t>
    </r>
    <r>
      <rPr>
        <sz val="11"/>
        <color theme="1"/>
        <rFont val="ＭＳ ゴシック"/>
        <family val="3"/>
        <charset val="128"/>
      </rPr>
      <t>り、さらなる経営の健全化を推進していく。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</si>
</sst>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67-408A-B27C-704D8F19A3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6267-408A-B27C-704D8F19A3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69-40BC-81CD-BD6C265108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6969-40BC-81CD-BD6C265108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78.099999999999994</c:v>
                </c:pt>
                <c:pt idx="1">
                  <c:v>78.72</c:v>
                </c:pt>
                <c:pt idx="2">
                  <c:v>82.52</c:v>
                </c:pt>
                <c:pt idx="3">
                  <c:v>86.21</c:v>
                </c:pt>
                <c:pt idx="4">
                  <c:v>88.51</c:v>
                </c:pt>
              </c:numCache>
            </c:numRef>
          </c:val>
          <c:extLst>
            <c:ext xmlns:c16="http://schemas.microsoft.com/office/drawing/2014/chart" uri="{C3380CC4-5D6E-409C-BE32-E72D297353CC}">
              <c16:uniqueId val="{00000000-2513-4581-8C3F-F8AD8E132B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2513-4581-8C3F-F8AD8E132B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96.95</c:v>
                </c:pt>
                <c:pt idx="1">
                  <c:v>95.57</c:v>
                </c:pt>
                <c:pt idx="2">
                  <c:v>94.7</c:v>
                </c:pt>
                <c:pt idx="3">
                  <c:v>94.4</c:v>
                </c:pt>
                <c:pt idx="4">
                  <c:v>91.57</c:v>
                </c:pt>
              </c:numCache>
            </c:numRef>
          </c:val>
          <c:extLst>
            <c:ext xmlns:c16="http://schemas.microsoft.com/office/drawing/2014/chart" uri="{C3380CC4-5D6E-409C-BE32-E72D297353CC}">
              <c16:uniqueId val="{00000000-2BA2-410E-B778-97EFB2F772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A2-410E-B778-97EFB2F772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F2-423E-9744-527D15EB88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2-423E-9744-527D15EB88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9-4EF2-AE08-55C47023D8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9-4EF2-AE08-55C47023D8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2-4F2F-B19D-EC161970AE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2-4F2F-B19D-EC161970AE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3C-4485-A7DF-2E96A639BC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C-4485-A7DF-2E96A639BC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7C-4D37-99C9-DA9863E0BB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987C-4D37-99C9-DA9863E0BB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75.89</c:v>
                </c:pt>
                <c:pt idx="1">
                  <c:v>76.239999999999995</c:v>
                </c:pt>
                <c:pt idx="2">
                  <c:v>77.099999999999994</c:v>
                </c:pt>
                <c:pt idx="3">
                  <c:v>77.91</c:v>
                </c:pt>
                <c:pt idx="4">
                  <c:v>70.64</c:v>
                </c:pt>
              </c:numCache>
            </c:numRef>
          </c:val>
          <c:extLst>
            <c:ext xmlns:c16="http://schemas.microsoft.com/office/drawing/2014/chart" uri="{C3380CC4-5D6E-409C-BE32-E72D297353CC}">
              <c16:uniqueId val="{00000000-F8AD-4F0D-BD0D-BF093C3150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F8AD-4F0D-BD0D-BF093C3150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150.31</c:v>
                </c:pt>
                <c:pt idx="1">
                  <c:v>150.47</c:v>
                </c:pt>
                <c:pt idx="2">
                  <c:v>150.78</c:v>
                </c:pt>
                <c:pt idx="3">
                  <c:v>150.65</c:v>
                </c:pt>
                <c:pt idx="4">
                  <c:v>150.87</c:v>
                </c:pt>
              </c:numCache>
            </c:numRef>
          </c:val>
          <c:extLst>
            <c:ext xmlns:c16="http://schemas.microsoft.com/office/drawing/2014/chart" uri="{C3380CC4-5D6E-409C-BE32-E72D297353CC}">
              <c16:uniqueId val="{00000000-FED9-4E1B-B64E-C7539B014C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FED9-4E1B-B64E-C7539B014C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榛東村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14577</v>
      </c>
      <c r="AM8" s="42"/>
      <c r="AN8" s="42"/>
      <c r="AO8" s="42"/>
      <c r="AP8" s="42"/>
      <c r="AQ8" s="42"/>
      <c r="AR8" s="42"/>
      <c r="AS8" s="42"/>
      <c r="AT8" s="35">
        <f>データ!T6</f>
        <v>27.92</v>
      </c>
      <c r="AU8" s="35"/>
      <c r="AV8" s="35"/>
      <c r="AW8" s="35"/>
      <c r="AX8" s="35"/>
      <c r="AY8" s="35"/>
      <c r="AZ8" s="35"/>
      <c r="BA8" s="35"/>
      <c r="BB8" s="35">
        <f>データ!U6</f>
        <v>522.1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26.61</v>
      </c>
      <c r="Q10" s="35"/>
      <c r="R10" s="35"/>
      <c r="S10" s="35"/>
      <c r="T10" s="35"/>
      <c r="U10" s="35"/>
      <c r="V10" s="35"/>
      <c r="W10" s="35">
        <f>データ!Q6</f>
        <v>100</v>
      </c>
      <c r="X10" s="35"/>
      <c r="Y10" s="35"/>
      <c r="Z10" s="35"/>
      <c r="AA10" s="35"/>
      <c r="AB10" s="35"/>
      <c r="AC10" s="35"/>
      <c r="AD10" s="42">
        <f>データ!R6</f>
        <v>2200</v>
      </c>
      <c r="AE10" s="42"/>
      <c r="AF10" s="42"/>
      <c r="AG10" s="42"/>
      <c r="AH10" s="42"/>
      <c r="AI10" s="42"/>
      <c r="AJ10" s="42"/>
      <c r="AK10" s="2"/>
      <c r="AL10" s="42">
        <f>データ!V6</f>
        <v>3874</v>
      </c>
      <c r="AM10" s="42"/>
      <c r="AN10" s="42"/>
      <c r="AO10" s="42"/>
      <c r="AP10" s="42"/>
      <c r="AQ10" s="42"/>
      <c r="AR10" s="42"/>
      <c r="AS10" s="42"/>
      <c r="AT10" s="35">
        <f>データ!W6</f>
        <v>2.15</v>
      </c>
      <c r="AU10" s="35"/>
      <c r="AV10" s="35"/>
      <c r="AW10" s="35"/>
      <c r="AX10" s="35"/>
      <c r="AY10" s="35"/>
      <c r="AZ10" s="35"/>
      <c r="BA10" s="35"/>
      <c r="BB10" s="35">
        <f>データ!X6</f>
        <v>1801.86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7d/Vb+RQjynCL4jJiBvZxiZuLVTzR9Nkf4XTF5NJkFMqOkhV1COeY5kuQfuxQIeoNbodWB82t3L9/SJsMBJdFQ==" saltValue="c++5kBBiTeY1VZtisi292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103446</v>
      </c>
      <c r="D6" s="19">
        <f t="shared" si="3"/>
        <v>47</v>
      </c>
      <c r="E6" s="19">
        <f t="shared" si="3"/>
        <v>17</v>
      </c>
      <c r="F6" s="19">
        <f t="shared" si="3"/>
        <v>1</v>
      </c>
      <c r="G6" s="19">
        <f t="shared" si="3"/>
        <v>0</v>
      </c>
      <c r="H6" s="19" t="str">
        <f t="shared" si="3"/>
        <v>群馬県　榛東村</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26.61</v>
      </c>
      <c r="Q6" s="20">
        <f t="shared" si="3"/>
        <v>100</v>
      </c>
      <c r="R6" s="20">
        <f t="shared" si="3"/>
        <v>2200</v>
      </c>
      <c r="S6" s="20">
        <f t="shared" si="3"/>
        <v>14577</v>
      </c>
      <c r="T6" s="20">
        <f t="shared" si="3"/>
        <v>27.92</v>
      </c>
      <c r="U6" s="20">
        <f t="shared" si="3"/>
        <v>522.1</v>
      </c>
      <c r="V6" s="20">
        <f t="shared" si="3"/>
        <v>3874</v>
      </c>
      <c r="W6" s="20">
        <f t="shared" si="3"/>
        <v>2.15</v>
      </c>
      <c r="X6" s="20">
        <f t="shared" si="3"/>
        <v>1801.86</v>
      </c>
      <c r="Y6" s="21">
        <f>IF(Y7="",NA(),Y7)</f>
        <v>96.95</v>
      </c>
      <c r="Z6" s="21">
        <f t="shared" ref="Z6:AH6" si="4">IF(Z7="",NA(),Z7)</f>
        <v>95.57</v>
      </c>
      <c r="AA6" s="21">
        <f t="shared" si="4"/>
        <v>94.7</v>
      </c>
      <c r="AB6" s="21">
        <f t="shared" si="4"/>
        <v>94.4</v>
      </c>
      <c r="AC6" s="21">
        <f t="shared" si="4"/>
        <v>91.57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75.89</v>
      </c>
      <c r="BR6" s="21">
        <f t="shared" ref="BR6:BZ6" si="8">IF(BR7="",NA(),BR7)</f>
        <v>76.239999999999995</v>
      </c>
      <c r="BS6" s="21">
        <f t="shared" si="8"/>
        <v>77.099999999999994</v>
      </c>
      <c r="BT6" s="21">
        <f t="shared" si="8"/>
        <v>77.91</v>
      </c>
      <c r="BU6" s="21">
        <f t="shared" si="8"/>
        <v>70.64</v>
      </c>
      <c r="BV6" s="21">
        <f t="shared" si="8"/>
        <v>80.58</v>
      </c>
      <c r="BW6" s="21">
        <f t="shared" si="8"/>
        <v>78.92</v>
      </c>
      <c r="BX6" s="21">
        <f t="shared" si="8"/>
        <v>74.17</v>
      </c>
      <c r="BY6" s="21">
        <f t="shared" si="8"/>
        <v>79.77</v>
      </c>
      <c r="BZ6" s="21">
        <f t="shared" si="8"/>
        <v>79.63</v>
      </c>
      <c r="CA6" s="20" t="str">
        <f>IF(CA7="","",IF(CA7="-","【-】","【"&amp;SUBSTITUTE(TEXT(CA7,"#,##0.00"),"-","△")&amp;"】"))</f>
        <v>【99.73】</v>
      </c>
      <c r="CB6" s="21">
        <f>IF(CB7="",NA(),CB7)</f>
        <v>150.31</v>
      </c>
      <c r="CC6" s="21">
        <f t="shared" ref="CC6:CK6" si="9">IF(CC7="",NA(),CC7)</f>
        <v>150.47</v>
      </c>
      <c r="CD6" s="21">
        <f t="shared" si="9"/>
        <v>150.78</v>
      </c>
      <c r="CE6" s="21">
        <f t="shared" si="9"/>
        <v>150.65</v>
      </c>
      <c r="CF6" s="21">
        <f t="shared" si="9"/>
        <v>150.87</v>
      </c>
      <c r="CG6" s="21">
        <f t="shared" si="9"/>
        <v>216.21</v>
      </c>
      <c r="CH6" s="21">
        <f t="shared" si="9"/>
        <v>220.31</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78.099999999999994</v>
      </c>
      <c r="CY6" s="21">
        <f t="shared" ref="CY6:DG6" si="11">IF(CY7="",NA(),CY7)</f>
        <v>78.72</v>
      </c>
      <c r="CZ6" s="21">
        <f t="shared" si="11"/>
        <v>82.52</v>
      </c>
      <c r="DA6" s="21">
        <f t="shared" si="11"/>
        <v>86.21</v>
      </c>
      <c r="DB6" s="21">
        <f t="shared" si="11"/>
        <v>88.51</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2">
      <c r="A7" s="14"/>
      <c r="B7" s="23">
        <v>2021</v>
      </c>
      <c r="C7" s="23">
        <v>103446</v>
      </c>
      <c r="D7" s="23">
        <v>47</v>
      </c>
      <c r="E7" s="23">
        <v>17</v>
      </c>
      <c r="F7" s="23">
        <v>1</v>
      </c>
      <c r="G7" s="23">
        <v>0</v>
      </c>
      <c r="H7" s="23" t="s">
        <v>98</v>
      </c>
      <c r="I7" s="23" t="s">
        <v>99</v>
      </c>
      <c r="J7" s="23" t="s">
        <v>100</v>
      </c>
      <c r="K7" s="23" t="s">
        <v>101</v>
      </c>
      <c r="L7" s="23" t="s">
        <v>102</v>
      </c>
      <c r="M7" s="23" t="s">
        <v>103</v>
      </c>
      <c r="N7" s="24" t="s">
        <v>104</v>
      </c>
      <c r="O7" s="24" t="s">
        <v>105</v>
      </c>
      <c r="P7" s="24">
        <v>26.61</v>
      </c>
      <c r="Q7" s="24">
        <v>100</v>
      </c>
      <c r="R7" s="24">
        <v>2200</v>
      </c>
      <c r="S7" s="24">
        <v>14577</v>
      </c>
      <c r="T7" s="24">
        <v>27.92</v>
      </c>
      <c r="U7" s="24">
        <v>522.1</v>
      </c>
      <c r="V7" s="24">
        <v>3874</v>
      </c>
      <c r="W7" s="24">
        <v>2.15</v>
      </c>
      <c r="X7" s="24">
        <v>1801.86</v>
      </c>
      <c r="Y7" s="24">
        <v>96.95</v>
      </c>
      <c r="Z7" s="24">
        <v>95.57</v>
      </c>
      <c r="AA7" s="24">
        <v>94.7</v>
      </c>
      <c r="AB7" s="24">
        <v>94.4</v>
      </c>
      <c r="AC7" s="24">
        <v>91.57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1124.26</v>
      </c>
      <c r="BL7" s="24">
        <v>1048.23</v>
      </c>
      <c r="BM7" s="24">
        <v>1130.42</v>
      </c>
      <c r="BN7" s="24">
        <v>1245.0999999999999</v>
      </c>
      <c r="BO7" s="24">
        <v>1108.8</v>
      </c>
      <c r="BP7" s="24">
        <v>669.11</v>
      </c>
      <c r="BQ7" s="24">
        <v>75.89</v>
      </c>
      <c r="BR7" s="24">
        <v>76.239999999999995</v>
      </c>
      <c r="BS7" s="24">
        <v>77.099999999999994</v>
      </c>
      <c r="BT7" s="24">
        <v>77.91</v>
      </c>
      <c r="BU7" s="24">
        <v>70.64</v>
      </c>
      <c r="BV7" s="24">
        <v>80.58</v>
      </c>
      <c r="BW7" s="24">
        <v>78.92</v>
      </c>
      <c r="BX7" s="24">
        <v>74.17</v>
      </c>
      <c r="BY7" s="24">
        <v>79.77</v>
      </c>
      <c r="BZ7" s="24">
        <v>79.63</v>
      </c>
      <c r="CA7" s="24">
        <v>99.73</v>
      </c>
      <c r="CB7" s="24">
        <v>150.31</v>
      </c>
      <c r="CC7" s="24">
        <v>150.47</v>
      </c>
      <c r="CD7" s="24">
        <v>150.78</v>
      </c>
      <c r="CE7" s="24">
        <v>150.65</v>
      </c>
      <c r="CF7" s="24">
        <v>150.87</v>
      </c>
      <c r="CG7" s="24">
        <v>216.21</v>
      </c>
      <c r="CH7" s="24">
        <v>220.31</v>
      </c>
      <c r="CI7" s="24">
        <v>230.95</v>
      </c>
      <c r="CJ7" s="24">
        <v>214.56</v>
      </c>
      <c r="CK7" s="24">
        <v>213.66</v>
      </c>
      <c r="CL7" s="24">
        <v>134.97999999999999</v>
      </c>
      <c r="CM7" s="24" t="s">
        <v>104</v>
      </c>
      <c r="CN7" s="24" t="s">
        <v>104</v>
      </c>
      <c r="CO7" s="24" t="s">
        <v>104</v>
      </c>
      <c r="CP7" s="24" t="s">
        <v>104</v>
      </c>
      <c r="CQ7" s="24" t="s">
        <v>104</v>
      </c>
      <c r="CR7" s="24">
        <v>50.24</v>
      </c>
      <c r="CS7" s="24">
        <v>49.68</v>
      </c>
      <c r="CT7" s="24">
        <v>49.27</v>
      </c>
      <c r="CU7" s="24">
        <v>49.47</v>
      </c>
      <c r="CV7" s="24">
        <v>48.19</v>
      </c>
      <c r="CW7" s="24">
        <v>59.99</v>
      </c>
      <c r="CX7" s="24">
        <v>78.099999999999994</v>
      </c>
      <c r="CY7" s="24">
        <v>78.72</v>
      </c>
      <c r="CZ7" s="24">
        <v>82.52</v>
      </c>
      <c r="DA7" s="24">
        <v>86.21</v>
      </c>
      <c r="DB7" s="24">
        <v>88.51</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2023-02-24T05:15:34Z</cp:lastPrinted>
  <dcterms:created xsi:type="dcterms:W3CDTF">2023-01-12T23:52:46Z</dcterms:created>
  <dcterms:modified xsi:type="dcterms:W3CDTF">2023-02-24T05:15:43Z</dcterms:modified>
  <cp:category>
  </cp:category>
</cp:coreProperties>
</file>