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29 みなかみ町●□■▲\"/>
    </mc:Choice>
  </mc:AlternateContent>
  <xr:revisionPtr revIDLastSave="0" documentId="13_ncr:1_{690ED907-9169-4154-A149-70A84BEBBB9D}" xr6:coauthVersionLast="36" xr6:coauthVersionMax="45" xr10:uidLastSave="{00000000-0000-0000-0000-000000000000}"/>
  <workbookProtection workbookAlgorithmName="SHA-512" workbookHashValue="HtrM6/NBmKHTfeBNrqCPAhp+27lY/oYs9A3YqKobnwnMTEc3bQL7KtQsSGOtAzPID/mCd/jp+jASnz979njN+w==" workbookSaltValue="Lsf4NAh7bhTU1ipm98E3QA=="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L10" i="4"/>
  <c r="AL8" i="4"/>
</calcChain>
</file>

<file path=xl/sharedStrings.xml><?xml version="1.0" encoding="utf-8"?>
<sst xmlns="http://schemas.openxmlformats.org/spreadsheetml/2006/main" count="240" uniqueCount="120">
  <si>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</si>
  <si>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</si>
  <si>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</si>
  <si>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</si>
  <si>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</si>
  <si>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</si>
  <si>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</si>
  <si>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</si>
  <si>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</si>
  <si>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</si>
  <si>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</si>
  <si>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</si>
  <si>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</si>
  <si>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</si>
  <si>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</si>
  <si>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</si>
  <si>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</si>
  <si>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</si>
  <si>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</si>
  <si>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</si>
  <si>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</si>
  <si>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</si>
  <si>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</si>
  <si>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</si>
  <si>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</si>
  <si>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</si>
  <si>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</si>
  <si>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</si>
  <si>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</si>
  <si>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</si>
  <si>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</si>
  <si>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</si>
  <si>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</si>
  <si>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</si>
  <si>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</si>
  <si>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</si>
  <si>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</si>
  <si>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</si>
  <si>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</si>
  <si>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</si>
  <si>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</si>
  <si>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</si>
  <si>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</si>
  <si>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</si>
  <si>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</si>
  <si>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</si>
  <si>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</si>
  <si>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</si>
  <si>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</si>
  <si>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</si>
  <si>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</si>
  <si>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</si>
  <si>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</si>
  <si>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</si>
  <si>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</si>
  <si>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</si>
  <si>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</si>
  <si>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</si>
  <si>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</si>
  <si>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</si>
  <si>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</si>
  <si>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</si>
  <si>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</si>
  <si>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</si>
  <si>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</si>
  <si>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</si>
  <si>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</si>
  <si>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</si>
  <si>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</si>
  <si>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</si>
  <si>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</si>
  <si>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</si>
  <si>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</si>
  <si>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</si>
  <si>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</si>
  <si>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</si>
  <si>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</si>
  <si>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</si>
  <si>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</si>
  <si>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</si>
  <si>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</si>
  <si>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</si>
  <si>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</si>
  <si>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</si>
  <si>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</si>
  <si>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</si>
  <si>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</si>
  <si>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</si>
  <si>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</si>
  <si>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</si>
  <si>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</si>
  <si>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</si>
  <si>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</si>
  <si>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</si>
  <si>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</si>
  <si>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</si>
  <si>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</si>
  <si>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</si>
  <si>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みなかみ町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</si>
  <si>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</si>
  <si>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</si>
  <si>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</si>
  <si>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</si>
  <si>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</si>
  <si>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</si>
  <si>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</si>
  <si>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</si>
  <si>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</si>
  <si>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</si>
  <si>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</si>
  <si>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</si>
  <si>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</si>
  <si>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</si>
  <si>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</si>
  <si>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</si>
  <si>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</si>
  <si>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</si>
  <si>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供用開始から40年以上経過した施設があり、老朽化が進んできている。各施設の維持管理を適正に行いながら計画的な改修・更新を行う必要があるため、ストックマネジメント計画を策定する予定である。</t>
    <phoneticPr fontId="4"/>
  </si>
  <si>
    <t>　人口減少による過疎化の進行などにより使用料収入の維持が厳しい状況となっているが、利根川源流域の水質保全や生活環境の維持向上のため、当町の下水道事業は重要な役割を担っている。
　下水道事業の健全な経営には、使用料収入の確保、未接続の解消、老朽化施設の更新・改修等課題が多いため、経営戦略やストックマネジメント計画を踏まえ、計画的な事業運営をしていきたい。</t>
  </si>
  <si>
    <r>
      <t>　「収益的収支比率」は、人口減少による過疎化の進行などにより使用料収入の停滞が続き、100％未満となっている。料金改定を検討するなど、更なる経営改善に取り組んでいく必要がある。
　県営流域下水道への負担金が増額されたことが大きく影響し、横ばいで推移していた「経費回収率」及び「汚水処理原価」が悪化した。町が運営している処理施設・設備も老朽化が進んでいるため、使用料収入の確保やコストの節減に努めていく。
　「企業債残高対事業規模比率」は改善傾向であるが、類似団体平均値を上回っているため、今後も施設・設備の更新や改修を計画的に行い、企業債の有効活用を図っていく。 
　「施設利用率」は流域下水道に接続しているため、計上しない。(H29年度以前は計上誤り)
　「水洗化率」は上昇傾向にあるが類似団体平均値よりも低い水準となっているため、町が設置している水洗便所設置のための貸付基金の活用について周知するなど、比率上昇のための取り組みを強化していきたい。</t>
    </r>
    <r>
      <rPr>
        <strike/>
        <sz val="11"/>
        <color rgb="FFFF0000"/>
        <rFont val="ＭＳ ゴシック"/>
        <family val="3"/>
        <charset val="128"/>
      </rPr>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</si>
</sst>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trike/>
      <sz val="11"/>
      <color rgb="FFFF000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0" xfId="0" applyFont="1" applyAlignment="1">
      <alignment horizontal="left" vertical="center"/>
    </xf>
    <xf numFmtId="0" fontId="17"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28-41CB-9D09-028CA23D7C8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c:v>
                </c:pt>
                <c:pt idx="3">
                  <c:v>0.09</c:v>
                </c:pt>
                <c:pt idx="4">
                  <c:v>0.1</c:v>
                </c:pt>
              </c:numCache>
            </c:numRef>
          </c:val>
          <c:smooth val="0"/>
          <c:extLst>
            <c:ext xmlns:c16="http://schemas.microsoft.com/office/drawing/2014/chart" uri="{C3380CC4-5D6E-409C-BE32-E72D297353CC}">
              <c16:uniqueId val="{00000001-FD28-41CB-9D09-028CA23D7C8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61.48</c:v>
                </c:pt>
                <c:pt idx="1">
                  <c:v>0</c:v>
                </c:pt>
                <c:pt idx="2">
                  <c:v>0</c:v>
                </c:pt>
                <c:pt idx="3">
                  <c:v>0</c:v>
                </c:pt>
                <c:pt idx="4">
                  <c:v>0</c:v>
                </c:pt>
              </c:numCache>
            </c:numRef>
          </c:val>
          <c:extLst>
            <c:ext xmlns:c16="http://schemas.microsoft.com/office/drawing/2014/chart" uri="{C3380CC4-5D6E-409C-BE32-E72D297353CC}">
              <c16:uniqueId val="{00000000-6E55-42CF-8A67-16A729DE49C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54.05</c:v>
                </c:pt>
                <c:pt idx="1">
                  <c:v>57.54</c:v>
                </c:pt>
                <c:pt idx="2">
                  <c:v>55.55</c:v>
                </c:pt>
                <c:pt idx="3">
                  <c:v>55.84</c:v>
                </c:pt>
                <c:pt idx="4">
                  <c:v>55.78</c:v>
                </c:pt>
              </c:numCache>
            </c:numRef>
          </c:val>
          <c:smooth val="0"/>
          <c:extLst>
            <c:ext xmlns:c16="http://schemas.microsoft.com/office/drawing/2014/chart" uri="{C3380CC4-5D6E-409C-BE32-E72D297353CC}">
              <c16:uniqueId val="{00000001-6E55-42CF-8A67-16A729DE49C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84.59</c:v>
                </c:pt>
                <c:pt idx="1">
                  <c:v>86.26</c:v>
                </c:pt>
                <c:pt idx="2">
                  <c:v>87.15</c:v>
                </c:pt>
                <c:pt idx="3">
                  <c:v>87.53</c:v>
                </c:pt>
                <c:pt idx="4">
                  <c:v>87.61</c:v>
                </c:pt>
              </c:numCache>
            </c:numRef>
          </c:val>
          <c:extLst>
            <c:ext xmlns:c16="http://schemas.microsoft.com/office/drawing/2014/chart" uri="{C3380CC4-5D6E-409C-BE32-E72D297353CC}">
              <c16:uniqueId val="{00000000-4C2D-44C4-AD4D-B8674FE6746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92.88</c:v>
                </c:pt>
                <c:pt idx="1">
                  <c:v>92.87</c:v>
                </c:pt>
                <c:pt idx="2">
                  <c:v>91.64</c:v>
                </c:pt>
                <c:pt idx="3">
                  <c:v>92.34</c:v>
                </c:pt>
                <c:pt idx="4">
                  <c:v>91.78</c:v>
                </c:pt>
              </c:numCache>
            </c:numRef>
          </c:val>
          <c:smooth val="0"/>
          <c:extLst>
            <c:ext xmlns:c16="http://schemas.microsoft.com/office/drawing/2014/chart" uri="{C3380CC4-5D6E-409C-BE32-E72D297353CC}">
              <c16:uniqueId val="{00000001-4C2D-44C4-AD4D-B8674FE6746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90.5</c:v>
                </c:pt>
                <c:pt idx="1">
                  <c:v>89.06</c:v>
                </c:pt>
                <c:pt idx="2">
                  <c:v>90.39</c:v>
                </c:pt>
                <c:pt idx="3">
                  <c:v>91.7</c:v>
                </c:pt>
                <c:pt idx="4">
                  <c:v>89.34</c:v>
                </c:pt>
              </c:numCache>
            </c:numRef>
          </c:val>
          <c:extLst>
            <c:ext xmlns:c16="http://schemas.microsoft.com/office/drawing/2014/chart" uri="{C3380CC4-5D6E-409C-BE32-E72D297353CC}">
              <c16:uniqueId val="{00000000-82DD-48A0-8D8A-C3273E81267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DD-48A0-8D8A-C3273E81267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48-4E95-8E71-EEAAD5B99D4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48-4E95-8E71-EEAAD5B99D4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81-4D2B-A375-056C424E11E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81-4D2B-A375-056C424E11E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7F-4CAC-B9E5-1F2A47EA731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7F-4CAC-B9E5-1F2A47EA731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D0-4E22-9ADD-CE24B6E7EE5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D0-4E22-9ADD-CE24B6E7EE5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477.07</c:v>
                </c:pt>
                <c:pt idx="1">
                  <c:v>1356.15</c:v>
                </c:pt>
                <c:pt idx="2">
                  <c:v>1249.32</c:v>
                </c:pt>
                <c:pt idx="3">
                  <c:v>1195.8900000000001</c:v>
                </c:pt>
                <c:pt idx="4">
                  <c:v>1138.81</c:v>
                </c:pt>
              </c:numCache>
            </c:numRef>
          </c:val>
          <c:extLst>
            <c:ext xmlns:c16="http://schemas.microsoft.com/office/drawing/2014/chart" uri="{C3380CC4-5D6E-409C-BE32-E72D297353CC}">
              <c16:uniqueId val="{00000000-A019-479F-8628-D1A1B23DE93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798.84</c:v>
                </c:pt>
                <c:pt idx="1">
                  <c:v>692.13</c:v>
                </c:pt>
                <c:pt idx="2">
                  <c:v>807.75</c:v>
                </c:pt>
                <c:pt idx="3">
                  <c:v>812.92</c:v>
                </c:pt>
                <c:pt idx="4">
                  <c:v>765.48</c:v>
                </c:pt>
              </c:numCache>
            </c:numRef>
          </c:val>
          <c:smooth val="0"/>
          <c:extLst>
            <c:ext xmlns:c16="http://schemas.microsoft.com/office/drawing/2014/chart" uri="{C3380CC4-5D6E-409C-BE32-E72D297353CC}">
              <c16:uniqueId val="{00000001-A019-479F-8628-D1A1B23DE93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90.4</c:v>
                </c:pt>
                <c:pt idx="1">
                  <c:v>88.99</c:v>
                </c:pt>
                <c:pt idx="2">
                  <c:v>91.54</c:v>
                </c:pt>
                <c:pt idx="3">
                  <c:v>84.43</c:v>
                </c:pt>
                <c:pt idx="4">
                  <c:v>66.83</c:v>
                </c:pt>
              </c:numCache>
            </c:numRef>
          </c:val>
          <c:extLst>
            <c:ext xmlns:c16="http://schemas.microsoft.com/office/drawing/2014/chart" uri="{C3380CC4-5D6E-409C-BE32-E72D297353CC}">
              <c16:uniqueId val="{00000000-AF75-4C0F-99EF-B388B5FCEF5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86.85</c:v>
                </c:pt>
                <c:pt idx="1">
                  <c:v>88.98</c:v>
                </c:pt>
                <c:pt idx="2">
                  <c:v>86.94</c:v>
                </c:pt>
                <c:pt idx="3">
                  <c:v>85.4</c:v>
                </c:pt>
                <c:pt idx="4">
                  <c:v>87.8</c:v>
                </c:pt>
              </c:numCache>
            </c:numRef>
          </c:val>
          <c:smooth val="0"/>
          <c:extLst>
            <c:ext xmlns:c16="http://schemas.microsoft.com/office/drawing/2014/chart" uri="{C3380CC4-5D6E-409C-BE32-E72D297353CC}">
              <c16:uniqueId val="{00000001-AF75-4C0F-99EF-B388B5FCEF5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163.71</c:v>
                </c:pt>
                <c:pt idx="1">
                  <c:v>166.21</c:v>
                </c:pt>
                <c:pt idx="2">
                  <c:v>160.97</c:v>
                </c:pt>
                <c:pt idx="3">
                  <c:v>177.64</c:v>
                </c:pt>
                <c:pt idx="4">
                  <c:v>225.79</c:v>
                </c:pt>
              </c:numCache>
            </c:numRef>
          </c:val>
          <c:extLst>
            <c:ext xmlns:c16="http://schemas.microsoft.com/office/drawing/2014/chart" uri="{C3380CC4-5D6E-409C-BE32-E72D297353CC}">
              <c16:uniqueId val="{00000000-9EAA-43E2-A4D0-B60F94DD2EE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177.15</c:v>
                </c:pt>
                <c:pt idx="1">
                  <c:v>175.05</c:v>
                </c:pt>
                <c:pt idx="2">
                  <c:v>179.63</c:v>
                </c:pt>
                <c:pt idx="3">
                  <c:v>188.57</c:v>
                </c:pt>
                <c:pt idx="4">
                  <c:v>187.69</c:v>
                </c:pt>
              </c:numCache>
            </c:numRef>
          </c:val>
          <c:smooth val="0"/>
          <c:extLst>
            <c:ext xmlns:c16="http://schemas.microsoft.com/office/drawing/2014/chart" uri="{C3380CC4-5D6E-409C-BE32-E72D297353CC}">
              <c16:uniqueId val="{00000001-9EAA-43E2-A4D0-B60F94DD2EE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群馬県　みなかみ町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Cd1</v>
      </c>
      <c r="X8" s="71"/>
      <c r="Y8" s="71"/>
      <c r="Z8" s="71"/>
      <c r="AA8" s="71"/>
      <c r="AB8" s="71"/>
      <c r="AC8" s="71"/>
      <c r="AD8" s="72" t="str">
        <f>データ!$M$6</f>
        <v>非設置</v>
      </c>
      <c r="AE8" s="72"/>
      <c r="AF8" s="72"/>
      <c r="AG8" s="72"/>
      <c r="AH8" s="72"/>
      <c r="AI8" s="72"/>
      <c r="AJ8" s="72"/>
      <c r="AK8" s="3"/>
      <c r="AL8" s="45">
        <f>データ!S6</f>
        <v>17941</v>
      </c>
      <c r="AM8" s="45"/>
      <c r="AN8" s="45"/>
      <c r="AO8" s="45"/>
      <c r="AP8" s="45"/>
      <c r="AQ8" s="45"/>
      <c r="AR8" s="45"/>
      <c r="AS8" s="45"/>
      <c r="AT8" s="46">
        <f>データ!T6</f>
        <v>781.08</v>
      </c>
      <c r="AU8" s="46"/>
      <c r="AV8" s="46"/>
      <c r="AW8" s="46"/>
      <c r="AX8" s="46"/>
      <c r="AY8" s="46"/>
      <c r="AZ8" s="46"/>
      <c r="BA8" s="46"/>
      <c r="BB8" s="46">
        <f>データ!U6</f>
        <v>22.97</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36.85</v>
      </c>
      <c r="Q10" s="46"/>
      <c r="R10" s="46"/>
      <c r="S10" s="46"/>
      <c r="T10" s="46"/>
      <c r="U10" s="46"/>
      <c r="V10" s="46"/>
      <c r="W10" s="46">
        <f>データ!Q6</f>
        <v>77.88</v>
      </c>
      <c r="X10" s="46"/>
      <c r="Y10" s="46"/>
      <c r="Z10" s="46"/>
      <c r="AA10" s="46"/>
      <c r="AB10" s="46"/>
      <c r="AC10" s="46"/>
      <c r="AD10" s="45">
        <f>データ!R6</f>
        <v>2690</v>
      </c>
      <c r="AE10" s="45"/>
      <c r="AF10" s="45"/>
      <c r="AG10" s="45"/>
      <c r="AH10" s="45"/>
      <c r="AI10" s="45"/>
      <c r="AJ10" s="45"/>
      <c r="AK10" s="2"/>
      <c r="AL10" s="45">
        <f>データ!V6</f>
        <v>6540</v>
      </c>
      <c r="AM10" s="45"/>
      <c r="AN10" s="45"/>
      <c r="AO10" s="45"/>
      <c r="AP10" s="45"/>
      <c r="AQ10" s="45"/>
      <c r="AR10" s="45"/>
      <c r="AS10" s="45"/>
      <c r="AT10" s="46">
        <f>データ!W6</f>
        <v>3.56</v>
      </c>
      <c r="AU10" s="46"/>
      <c r="AV10" s="46"/>
      <c r="AW10" s="46"/>
      <c r="AX10" s="46"/>
      <c r="AY10" s="46"/>
      <c r="AZ10" s="46"/>
      <c r="BA10" s="46"/>
      <c r="BB10" s="46">
        <f>データ!X6</f>
        <v>1837.08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1" t="s">
        <v>26</v>
      </c>
      <c r="BM14" s="62"/>
      <c r="BN14" s="62"/>
      <c r="BO14" s="62"/>
      <c r="BP14" s="62"/>
      <c r="BQ14" s="62"/>
      <c r="BR14" s="62"/>
      <c r="BS14" s="62"/>
      <c r="BT14" s="62"/>
      <c r="BU14" s="62"/>
      <c r="BV14" s="62"/>
      <c r="BW14" s="62"/>
      <c r="BX14" s="62"/>
      <c r="BY14" s="62"/>
      <c r="BZ14" s="63"/>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64"/>
      <c r="BM15" s="65"/>
      <c r="BN15" s="65"/>
      <c r="BO15" s="65"/>
      <c r="BP15" s="65"/>
      <c r="BQ15" s="65"/>
      <c r="BR15" s="65"/>
      <c r="BS15" s="65"/>
      <c r="BT15" s="65"/>
      <c r="BU15" s="65"/>
      <c r="BV15" s="65"/>
      <c r="BW15" s="65"/>
      <c r="BX15" s="65"/>
      <c r="BY15" s="65"/>
      <c r="BZ15" s="6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XdM6kiQ0etjxQyxVVPpoOHAeV5ALHTShY6cDQF5HD0MqMkirJ3ntih5JBdZOqkfYdK+WF3hUEm8o16D+IwJw4g==" saltValue="7x+VUenkLezab9FFfS+sb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104493</v>
      </c>
      <c r="D6" s="19">
        <f t="shared" si="3"/>
        <v>47</v>
      </c>
      <c r="E6" s="19">
        <f t="shared" si="3"/>
        <v>17</v>
      </c>
      <c r="F6" s="19">
        <f t="shared" si="3"/>
        <v>1</v>
      </c>
      <c r="G6" s="19">
        <f t="shared" si="3"/>
        <v>0</v>
      </c>
      <c r="H6" s="19" t="str">
        <f t="shared" si="3"/>
        <v>群馬県　みなかみ町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36.85</v>
      </c>
      <c r="Q6" s="20">
        <f t="shared" si="3"/>
        <v>77.88</v>
      </c>
      <c r="R6" s="20">
        <f t="shared" si="3"/>
        <v>2690</v>
      </c>
      <c r="S6" s="20">
        <f t="shared" si="3"/>
        <v>17941</v>
      </c>
      <c r="T6" s="20">
        <f t="shared" si="3"/>
        <v>781.08</v>
      </c>
      <c r="U6" s="20">
        <f t="shared" si="3"/>
        <v>22.97</v>
      </c>
      <c r="V6" s="20">
        <f t="shared" si="3"/>
        <v>6540</v>
      </c>
      <c r="W6" s="20">
        <f t="shared" si="3"/>
        <v>3.56</v>
      </c>
      <c r="X6" s="20">
        <f t="shared" si="3"/>
        <v>1837.08</v>
      </c>
      <c r="Y6" s="21">
        <f>IF(Y7="",NA(),Y7)</f>
        <v>90.5</v>
      </c>
      <c r="Z6" s="21">
        <f t="shared" ref="Z6:AH6" si="4">IF(Z7="",NA(),Z7)</f>
        <v>89.06</v>
      </c>
      <c r="AA6" s="21">
        <f t="shared" si="4"/>
        <v>90.39</v>
      </c>
      <c r="AB6" s="21">
        <f t="shared" si="4"/>
        <v>91.7</v>
      </c>
      <c r="AC6" s="21">
        <f t="shared" si="4"/>
        <v>89.34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477.07</v>
      </c>
      <c r="BG6" s="21">
        <f t="shared" ref="BG6:BO6" si="7">IF(BG7="",NA(),BG7)</f>
        <v>1356.15</v>
      </c>
      <c r="BH6" s="21">
        <f t="shared" si="7"/>
        <v>1249.32</v>
      </c>
      <c r="BI6" s="21">
        <f t="shared" si="7"/>
        <v>1195.8900000000001</v>
      </c>
      <c r="BJ6" s="21">
        <f t="shared" si="7"/>
        <v>1138.81</v>
      </c>
      <c r="BK6" s="21">
        <f t="shared" si="7"/>
        <v>798.84</v>
      </c>
      <c r="BL6" s="21">
        <f t="shared" si="7"/>
        <v>692.13</v>
      </c>
      <c r="BM6" s="21">
        <f t="shared" si="7"/>
        <v>807.75</v>
      </c>
      <c r="BN6" s="21">
        <f t="shared" si="7"/>
        <v>812.92</v>
      </c>
      <c r="BO6" s="21">
        <f t="shared" si="7"/>
        <v>765.48</v>
      </c>
      <c r="BP6" s="20" t="str">
        <f>IF(BP7="","",IF(BP7="-","【-】","【"&amp;SUBSTITUTE(TEXT(BP7,"#,##0.00"),"-","△")&amp;"】"))</f>
        <v>【669.11】</v>
      </c>
      <c r="BQ6" s="21">
        <f>IF(BQ7="",NA(),BQ7)</f>
        <v>90.4</v>
      </c>
      <c r="BR6" s="21">
        <f t="shared" ref="BR6:BZ6" si="8">IF(BR7="",NA(),BR7)</f>
        <v>88.99</v>
      </c>
      <c r="BS6" s="21">
        <f t="shared" si="8"/>
        <v>91.54</v>
      </c>
      <c r="BT6" s="21">
        <f t="shared" si="8"/>
        <v>84.43</v>
      </c>
      <c r="BU6" s="21">
        <f t="shared" si="8"/>
        <v>66.83</v>
      </c>
      <c r="BV6" s="21">
        <f t="shared" si="8"/>
        <v>86.85</v>
      </c>
      <c r="BW6" s="21">
        <f t="shared" si="8"/>
        <v>88.98</v>
      </c>
      <c r="BX6" s="21">
        <f t="shared" si="8"/>
        <v>86.94</v>
      </c>
      <c r="BY6" s="21">
        <f t="shared" si="8"/>
        <v>85.4</v>
      </c>
      <c r="BZ6" s="21">
        <f t="shared" si="8"/>
        <v>87.8</v>
      </c>
      <c r="CA6" s="20" t="str">
        <f>IF(CA7="","",IF(CA7="-","【-】","【"&amp;SUBSTITUTE(TEXT(CA7,"#,##0.00"),"-","△")&amp;"】"))</f>
        <v>【99.73】</v>
      </c>
      <c r="CB6" s="21">
        <f>IF(CB7="",NA(),CB7)</f>
        <v>163.71</v>
      </c>
      <c r="CC6" s="21">
        <f t="shared" ref="CC6:CK6" si="9">IF(CC7="",NA(),CC7)</f>
        <v>166.21</v>
      </c>
      <c r="CD6" s="21">
        <f t="shared" si="9"/>
        <v>160.97</v>
      </c>
      <c r="CE6" s="21">
        <f t="shared" si="9"/>
        <v>177.64</v>
      </c>
      <c r="CF6" s="21">
        <f t="shared" si="9"/>
        <v>225.79</v>
      </c>
      <c r="CG6" s="21">
        <f t="shared" si="9"/>
        <v>177.15</v>
      </c>
      <c r="CH6" s="21">
        <f t="shared" si="9"/>
        <v>175.05</v>
      </c>
      <c r="CI6" s="21">
        <f t="shared" si="9"/>
        <v>179.63</v>
      </c>
      <c r="CJ6" s="21">
        <f t="shared" si="9"/>
        <v>188.57</v>
      </c>
      <c r="CK6" s="21">
        <f t="shared" si="9"/>
        <v>187.69</v>
      </c>
      <c r="CL6" s="20" t="str">
        <f>IF(CL7="","",IF(CL7="-","【-】","【"&amp;SUBSTITUTE(TEXT(CL7,"#,##0.00"),"-","△")&amp;"】"))</f>
        <v>【134.98】</v>
      </c>
      <c r="CM6" s="21">
        <f>IF(CM7="",NA(),CM7)</f>
        <v>61.48</v>
      </c>
      <c r="CN6" s="21" t="str">
        <f t="shared" ref="CN6:CV6" si="10">IF(CN7="",NA(),CN7)</f>
        <v>-</v>
      </c>
      <c r="CO6" s="21" t="str">
        <f t="shared" si="10"/>
        <v>-</v>
      </c>
      <c r="CP6" s="21" t="str">
        <f t="shared" si="10"/>
        <v>-</v>
      </c>
      <c r="CQ6" s="21" t="str">
        <f t="shared" si="10"/>
        <v>-</v>
      </c>
      <c r="CR6" s="21">
        <f t="shared" si="10"/>
        <v>54.05</v>
      </c>
      <c r="CS6" s="21">
        <f t="shared" si="10"/>
        <v>57.54</v>
      </c>
      <c r="CT6" s="21">
        <f t="shared" si="10"/>
        <v>55.55</v>
      </c>
      <c r="CU6" s="21">
        <f t="shared" si="10"/>
        <v>55.84</v>
      </c>
      <c r="CV6" s="21">
        <f t="shared" si="10"/>
        <v>55.78</v>
      </c>
      <c r="CW6" s="20" t="str">
        <f>IF(CW7="","",IF(CW7="-","【-】","【"&amp;SUBSTITUTE(TEXT(CW7,"#,##0.00"),"-","△")&amp;"】"))</f>
        <v>【59.99】</v>
      </c>
      <c r="CX6" s="21">
        <f>IF(CX7="",NA(),CX7)</f>
        <v>84.59</v>
      </c>
      <c r="CY6" s="21">
        <f t="shared" ref="CY6:DG6" si="11">IF(CY7="",NA(),CY7)</f>
        <v>86.26</v>
      </c>
      <c r="CZ6" s="21">
        <f t="shared" si="11"/>
        <v>87.15</v>
      </c>
      <c r="DA6" s="21">
        <f t="shared" si="11"/>
        <v>87.53</v>
      </c>
      <c r="DB6" s="21">
        <f t="shared" si="11"/>
        <v>87.61</v>
      </c>
      <c r="DC6" s="21">
        <f t="shared" si="11"/>
        <v>92.88</v>
      </c>
      <c r="DD6" s="21">
        <f t="shared" si="11"/>
        <v>92.87</v>
      </c>
      <c r="DE6" s="21">
        <f t="shared" si="11"/>
        <v>91.64</v>
      </c>
      <c r="DF6" s="21">
        <f t="shared" si="11"/>
        <v>92.34</v>
      </c>
      <c r="DG6" s="21">
        <f t="shared" si="11"/>
        <v>91.78</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0.16</v>
      </c>
      <c r="EL6" s="21">
        <f t="shared" si="14"/>
        <v>0.1</v>
      </c>
      <c r="EM6" s="21">
        <f t="shared" si="14"/>
        <v>0.09</v>
      </c>
      <c r="EN6" s="21">
        <f t="shared" si="14"/>
        <v>0.1</v>
      </c>
      <c r="EO6" s="20" t="str">
        <f>IF(EO7="","",IF(EO7="-","【-】","【"&amp;SUBSTITUTE(TEXT(EO7,"#,##0.00"),"-","△")&amp;"】"))</f>
        <v>【0.24】</v>
      </c>
    </row>
    <row r="7" spans="1:145" s="22" customFormat="1" x14ac:dyDescent="0.2">
      <c r="A7" s="14"/>
      <c r="B7" s="23">
        <v>2021</v>
      </c>
      <c r="C7" s="23">
        <v>104493</v>
      </c>
      <c r="D7" s="23">
        <v>47</v>
      </c>
      <c r="E7" s="23">
        <v>17</v>
      </c>
      <c r="F7" s="23">
        <v>1</v>
      </c>
      <c r="G7" s="23">
        <v>0</v>
      </c>
      <c r="H7" s="23" t="s">
        <v>98</v>
      </c>
      <c r="I7" s="23" t="s">
        <v>99</v>
      </c>
      <c r="J7" s="23" t="s">
        <v>100</v>
      </c>
      <c r="K7" s="23" t="s">
        <v>101</v>
      </c>
      <c r="L7" s="23" t="s">
        <v>102</v>
      </c>
      <c r="M7" s="23" t="s">
        <v>103</v>
      </c>
      <c r="N7" s="24" t="s">
        <v>104</v>
      </c>
      <c r="O7" s="24" t="s">
        <v>105</v>
      </c>
      <c r="P7" s="24">
        <v>36.85</v>
      </c>
      <c r="Q7" s="24">
        <v>77.88</v>
      </c>
      <c r="R7" s="24">
        <v>2690</v>
      </c>
      <c r="S7" s="24">
        <v>17941</v>
      </c>
      <c r="T7" s="24">
        <v>781.08</v>
      </c>
      <c r="U7" s="24">
        <v>22.97</v>
      </c>
      <c r="V7" s="24">
        <v>6540</v>
      </c>
      <c r="W7" s="24">
        <v>3.56</v>
      </c>
      <c r="X7" s="24">
        <v>1837.08</v>
      </c>
      <c r="Y7" s="24">
        <v>90.5</v>
      </c>
      <c r="Z7" s="24">
        <v>89.06</v>
      </c>
      <c r="AA7" s="24">
        <v>90.39</v>
      </c>
      <c r="AB7" s="24">
        <v>91.7</v>
      </c>
      <c r="AC7" s="24">
        <v>89.34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477.07</v>
      </c>
      <c r="BG7" s="24">
        <v>1356.15</v>
      </c>
      <c r="BH7" s="24">
        <v>1249.32</v>
      </c>
      <c r="BI7" s="24">
        <v>1195.8900000000001</v>
      </c>
      <c r="BJ7" s="24">
        <v>1138.81</v>
      </c>
      <c r="BK7" s="24">
        <v>798.84</v>
      </c>
      <c r="BL7" s="24">
        <v>692.13</v>
      </c>
      <c r="BM7" s="24">
        <v>807.75</v>
      </c>
      <c r="BN7" s="24">
        <v>812.92</v>
      </c>
      <c r="BO7" s="24">
        <v>765.48</v>
      </c>
      <c r="BP7" s="24">
        <v>669.11</v>
      </c>
      <c r="BQ7" s="24">
        <v>90.4</v>
      </c>
      <c r="BR7" s="24">
        <v>88.99</v>
      </c>
      <c r="BS7" s="24">
        <v>91.54</v>
      </c>
      <c r="BT7" s="24">
        <v>84.43</v>
      </c>
      <c r="BU7" s="24">
        <v>66.83</v>
      </c>
      <c r="BV7" s="24">
        <v>86.85</v>
      </c>
      <c r="BW7" s="24">
        <v>88.98</v>
      </c>
      <c r="BX7" s="24">
        <v>86.94</v>
      </c>
      <c r="BY7" s="24">
        <v>85.4</v>
      </c>
      <c r="BZ7" s="24">
        <v>87.8</v>
      </c>
      <c r="CA7" s="24">
        <v>99.73</v>
      </c>
      <c r="CB7" s="24">
        <v>163.71</v>
      </c>
      <c r="CC7" s="24">
        <v>166.21</v>
      </c>
      <c r="CD7" s="24">
        <v>160.97</v>
      </c>
      <c r="CE7" s="24">
        <v>177.64</v>
      </c>
      <c r="CF7" s="24">
        <v>225.79</v>
      </c>
      <c r="CG7" s="24">
        <v>177.15</v>
      </c>
      <c r="CH7" s="24">
        <v>175.05</v>
      </c>
      <c r="CI7" s="24">
        <v>179.63</v>
      </c>
      <c r="CJ7" s="24">
        <v>188.57</v>
      </c>
      <c r="CK7" s="24">
        <v>187.69</v>
      </c>
      <c r="CL7" s="24">
        <v>134.97999999999999</v>
      </c>
      <c r="CM7" s="24">
        <v>61.48</v>
      </c>
      <c r="CN7" s="24" t="s">
        <v>104</v>
      </c>
      <c r="CO7" s="24" t="s">
        <v>104</v>
      </c>
      <c r="CP7" s="24" t="s">
        <v>104</v>
      </c>
      <c r="CQ7" s="24" t="s">
        <v>104</v>
      </c>
      <c r="CR7" s="24">
        <v>54.05</v>
      </c>
      <c r="CS7" s="24">
        <v>57.54</v>
      </c>
      <c r="CT7" s="24">
        <v>55.55</v>
      </c>
      <c r="CU7" s="24">
        <v>55.84</v>
      </c>
      <c r="CV7" s="24">
        <v>55.78</v>
      </c>
      <c r="CW7" s="24">
        <v>59.99</v>
      </c>
      <c r="CX7" s="24">
        <v>84.59</v>
      </c>
      <c r="CY7" s="24">
        <v>86.26</v>
      </c>
      <c r="CZ7" s="24">
        <v>87.15</v>
      </c>
      <c r="DA7" s="24">
        <v>87.53</v>
      </c>
      <c r="DB7" s="24">
        <v>87.61</v>
      </c>
      <c r="DC7" s="24">
        <v>92.88</v>
      </c>
      <c r="DD7" s="24">
        <v>92.87</v>
      </c>
      <c r="DE7" s="24">
        <v>91.64</v>
      </c>
      <c r="DF7" s="24">
        <v>92.34</v>
      </c>
      <c r="DG7" s="24">
        <v>91.78</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0.16</v>
      </c>
      <c r="EL7" s="24">
        <v>0.1</v>
      </c>
      <c r="EM7" s="24">
        <v>0.09</v>
      </c>
      <c r="EN7" s="24">
        <v>0.1</v>
      </c>
      <c r="EO7" s="24">
        <v>0.24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dc:creator>
  <cp:keywords>
  </cp:keywords>
  <dc:description>
  </dc:description>
  <cp:lastModifiedBy> </cp:lastModifiedBy>
  <cp:lastPrinted>2023-02-21T05:30:30Z</cp:lastPrinted>
  <dcterms:created xsi:type="dcterms:W3CDTF">2023-01-12T23:52:50Z</dcterms:created>
  <dcterms:modified xsi:type="dcterms:W3CDTF">2023-02-21T05:30:37Z</dcterms:modified>
  <cp:category>
  </cp:category>
</cp:coreProperties>
</file>