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goto-tetsuya.PREF\Desktop\"/>
    </mc:Choice>
  </mc:AlternateContent>
  <xr:revisionPtr revIDLastSave="0" documentId="13_ncr:1_{A6631275-D2D6-4568-BB91-35448D56426D}" xr6:coauthVersionLast="36" xr6:coauthVersionMax="36" xr10:uidLastSave="{00000000-0000-0000-0000-000000000000}"/>
  <workbookProtection workbookAlgorithmName="SHA-512" workbookHashValue="p9Ur1y3K3PHc1B4Z8Qv84kENTB/oOB9CkDm3b+/Hy00HyFqfUj4d8aISiwGsqN2mK4XdSEi7xQ7g0l2cGy/trg==" workbookSaltValue="mG6aNPl0eeKlWLHpWy8w+Q==" workbookSpinCount="100000" lockStructure="1"/>
  <bookViews>
    <workbookView xWindow="0" yWindow="0" windowWidth="15360" windowHeight="76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<sst xmlns="http://schemas.openxmlformats.org/spreadsheetml/2006/main" count="236" uniqueCount="119">
  <si>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</si>
  <si>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</si>
  <si>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</si>
  <si>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</si>
  <si>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</si>
  <si>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</si>
  <si>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</si>
  <si>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</si>
  <si>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</si>
  <si>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</si>
  <si>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</si>
  <si>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</si>
  <si>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</si>
  <si>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</si>
  <si>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</si>
  <si>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</si>
  <si>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</si>
  <si>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</si>
  <si>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</si>
  <si>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</si>
  <si>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</si>
  <si>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</si>
  <si>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</si>
  <si>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</si>
  <si>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</si>
  <si>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</si>
  <si>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</si>
  <si>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</si>
  <si>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</si>
  <si>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</si>
  <si>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</si>
  <si>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</si>
  <si>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</si>
  <si>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</si>
  <si>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</si>
  <si>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</si>
  <si>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</si>
  <si>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</si>
  <si>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</si>
  <si>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</si>
  <si>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</si>
  <si>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</si>
  <si>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</si>
  <si>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</si>
  <si>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</si>
  <si>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</si>
  <si>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</si>
  <si>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</si>
  <si>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</si>
  <si>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</si>
  <si>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</si>
  <si>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</si>
  <si>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</si>
  <si>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</si>
  <si>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</si>
  <si>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</si>
  <si>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</si>
  <si>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</si>
  <si>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</si>
  <si>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</si>
  <si>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</si>
  <si>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</si>
  <si>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</si>
  <si>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</si>
  <si>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</si>
  <si>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</si>
  <si>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</si>
  <si>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</si>
  <si>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</si>
  <si>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</si>
  <si>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</si>
  <si>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</si>
  <si>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</si>
  <si>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</si>
  <si>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</si>
  <si>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</si>
  <si>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</si>
  <si>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</si>
  <si>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</si>
  <si>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</si>
  <si>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</si>
  <si>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</si>
  <si>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</si>
  <si>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</si>
  <si>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</si>
  <si>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</si>
  <si>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</si>
  <si>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</si>
  <si>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</si>
  <si>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</si>
  <si>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</si>
  <si>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</si>
  <si>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</si>
  <si>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</si>
  <si>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</si>
  <si>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</si>
  <si>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</si>
  <si>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</si>
  <si>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</si>
  <si>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</si>
  <si>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</si>
  <si>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</si>
  <si>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</si>
  <si>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</si>
  <si>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</si>
  <si>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</si>
  <si>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</si>
  <si>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</si>
  <si>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</si>
  <si>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</si>
  <si>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</si>
  <si>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</si>
  <si>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</si>
  <si>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</si>
  <si>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</si>
  <si>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</si>
  <si>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
管渠延長に対する当該年度に更新した管渠延長の割合を示しており、管渠の更新ペースや状況を表します。管渠の新設工事を精力的に行っており、R3は類似団体の平均値を大きく上回る数値となっています。
【管渠・処理場の状況】
管渠については、H16年に供用開始し、年数が経過していないため、老朽化している管渠はありません。処理場については、経年劣化により機械の故障が多くなりつつあり、早期のメンテナンスや部品交換等を実施し、最小の修繕費で維持管理できるよう努めます。</t>
    <phoneticPr fontId="4"/>
  </si>
  <si>
    <t>【経営状況】
今後も地方債償還、総費用共に増大していく状況にありますが、現時点におきましては使用料収入や一般会計繰入金で賄っています。令和6年度から公営企業会計へ移行し、更なる経営の合理化を図っていきます。
【歳出】
経年劣化による処理場の費用増大が懸念されますが、点検・メンテナンスを早期に行い、深刻な故障等を未然に防ぐことで、修繕費を抑えていけるよう努力する必要があります。
【歳入】
管渠の更新とともに水洗化人口が増加していく見込みのため、使用料収入は増加する見込みです。</t>
    <rPh sb="46" eb="49">
      <t>シヨウリョウ</t>
    </rPh>
    <rPh sb="216" eb="218">
      <t>ミコ</t>
    </rPh>
    <rPh sb="223" eb="226">
      <t>シヨウリョウ</t>
    </rPh>
    <phoneticPr fontId="4"/>
  </si>
  <si>
    <t>【収益的収支比率】
地方債償還費が増加していく中、使用料収入等も増加傾向に有るため、H24年度を除き毎年度100%以上で賄えていることから、黒字運営が出来ていると言えます。今後は、一般会計からの繰入金を減らすため、更なる費用削減等の検討を行う必要があります。
【企業債残高対事業規模比率】
営業収益に対する企業債残高を示す数値で、H30年度以外は平均値に比べ低い数値で推移しています。R3年度は、使用料収入の増加や一般会計負担金の増額により比率が下がっています。
【経費回収率】
下水道使用料金収入で回収すべき経費をどの程度賄えているかを示した指標であり、H25年度以降は、概ね全ての経費を下水道使用料で賄えています。
【汚水処理原価】
有収水量1ｍ3あたりの汚水処理に要した費用であり、類似団体と比較すると、低く推移しているため、下水の処理を効率的に行いながら事業が行えていると言えます。
【施設利用率】
施設・設備が1日に対応可能な処理能力に対する、1日平均処理水量の割合であり、H30年度からは全国平均値を下回っているものの、管渠の新設に伴い利用率・接続率が増え、利用率は概ね横ばいとなっています。施設の利用状況が適正規模に近づき過大なスペックは無くなってきていることを示しています。
【水洗化率】
昨年度よりも水洗化率は増加しているが、供用開始区域内人口が減少していることが要因である。今後も供用開始区域内の未接続者へ下水道の接続促進を行い、水洗化率の向上に努めていきます。</t>
    <rPh sb="25" eb="28">
      <t>シヨウリョウ</t>
    </rPh>
    <rPh sb="86" eb="88">
      <t>コンゴ</t>
    </rPh>
    <rPh sb="101" eb="102">
      <t>ヘ</t>
    </rPh>
    <rPh sb="107" eb="108">
      <t>サラ</t>
    </rPh>
    <rPh sb="110" eb="112">
      <t>ヒヨウ</t>
    </rPh>
    <rPh sb="112" eb="114">
      <t>サクゲン</t>
    </rPh>
    <rPh sb="114" eb="115">
      <t>トウ</t>
    </rPh>
    <rPh sb="116" eb="118">
      <t>ケントウ</t>
    </rPh>
    <rPh sb="119" eb="120">
      <t>オコナ</t>
    </rPh>
    <rPh sb="121" eb="123">
      <t>ヒツヨウ</t>
    </rPh>
    <rPh sb="145" eb="147">
      <t>エイギョウ</t>
    </rPh>
    <rPh sb="147" eb="149">
      <t>シュウエキ</t>
    </rPh>
    <rPh sb="194" eb="196">
      <t>ネンド</t>
    </rPh>
    <rPh sb="198" eb="201">
      <t>シヨウリョウ</t>
    </rPh>
    <rPh sb="201" eb="203">
      <t>シュウニュウ</t>
    </rPh>
    <rPh sb="204" eb="206">
      <t>ゾウカ</t>
    </rPh>
    <rPh sb="207" eb="209">
      <t>イッパン</t>
    </rPh>
    <rPh sb="209" eb="211">
      <t>カイケイ</t>
    </rPh>
    <rPh sb="211" eb="214">
      <t>フタンキン</t>
    </rPh>
    <rPh sb="215" eb="217">
      <t>ゾウガク</t>
    </rPh>
    <rPh sb="220" eb="222">
      <t>ヒリツ</t>
    </rPh>
    <rPh sb="223" eb="224">
      <t>サ</t>
    </rPh>
    <rPh sb="287" eb="288">
      <t>オオム</t>
    </rPh>
    <rPh sb="485" eb="487">
      <t>リヨウ</t>
    </rPh>
    <rPh sb="489" eb="490">
      <t>オオム</t>
    </rPh>
    <rPh sb="491" eb="492">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</si>
</sst>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1.27</c:v>
                </c:pt>
                <c:pt idx="1">
                  <c:v>1.82</c:v>
                </c:pt>
                <c:pt idx="2">
                  <c:v>0.89</c:v>
                </c:pt>
                <c:pt idx="3">
                  <c:v>1.37</c:v>
                </c:pt>
                <c:pt idx="4">
                  <c:v>1.34</c:v>
                </c:pt>
              </c:numCache>
            </c:numRef>
          </c:val>
          <c:extLst>
            <c:ext xmlns:c16="http://schemas.microsoft.com/office/drawing/2014/chart" uri="{C3380CC4-5D6E-409C-BE32-E72D297353CC}">
              <c16:uniqueId val="{00000000-611A-45FE-8845-B945933092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611A-45FE-8845-B945933092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44.29</c:v>
                </c:pt>
                <c:pt idx="1">
                  <c:v>44.46</c:v>
                </c:pt>
                <c:pt idx="2">
                  <c:v>46.17</c:v>
                </c:pt>
                <c:pt idx="3">
                  <c:v>47.92</c:v>
                </c:pt>
                <c:pt idx="4">
                  <c:v>47.08</c:v>
                </c:pt>
              </c:numCache>
            </c:numRef>
          </c:val>
          <c:extLst>
            <c:ext xmlns:c16="http://schemas.microsoft.com/office/drawing/2014/chart" uri="{C3380CC4-5D6E-409C-BE32-E72D297353CC}">
              <c16:uniqueId val="{00000000-68BA-4556-9654-9B43B2EB5A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68BA-4556-9654-9B43B2EB5A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72.55</c:v>
                </c:pt>
                <c:pt idx="1">
                  <c:v>73.91</c:v>
                </c:pt>
                <c:pt idx="2">
                  <c:v>73.28</c:v>
                </c:pt>
                <c:pt idx="3">
                  <c:v>73.599999999999994</c:v>
                </c:pt>
                <c:pt idx="4">
                  <c:v>74.89</c:v>
                </c:pt>
              </c:numCache>
            </c:numRef>
          </c:val>
          <c:extLst>
            <c:ext xmlns:c16="http://schemas.microsoft.com/office/drawing/2014/chart" uri="{C3380CC4-5D6E-409C-BE32-E72D297353CC}">
              <c16:uniqueId val="{00000000-CE6F-4771-A07D-C38B3DDBFB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CE6F-4771-A07D-C38B3DDBFB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c:v>
                </c:pt>
                <c:pt idx="1">
                  <c:v>100.14</c:v>
                </c:pt>
                <c:pt idx="2">
                  <c:v>100.13</c:v>
                </c:pt>
                <c:pt idx="3">
                  <c:v>100.01</c:v>
                </c:pt>
                <c:pt idx="4">
                  <c:v>100.49</c:v>
                </c:pt>
              </c:numCache>
            </c:numRef>
          </c:val>
          <c:extLst>
            <c:ext xmlns:c16="http://schemas.microsoft.com/office/drawing/2014/chart" uri="{C3380CC4-5D6E-409C-BE32-E72D297353CC}">
              <c16:uniqueId val="{00000000-C14C-44C0-80AF-425EF965A1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C-44C0-80AF-425EF965A1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1-4E93-8958-010E3B3BFA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1-4E93-8958-010E3B3BFA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00-426D-A590-1295843940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0-426D-A590-1295843940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4-49B6-8402-1640978B88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4-49B6-8402-1640978B88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D-413C-90C8-21AE83C441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D-413C-90C8-21AE83C441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734.69</c:v>
                </c:pt>
                <c:pt idx="1">
                  <c:v>785.3</c:v>
                </c:pt>
                <c:pt idx="2">
                  <c:v>665.58</c:v>
                </c:pt>
                <c:pt idx="3">
                  <c:v>584.69000000000005</c:v>
                </c:pt>
                <c:pt idx="4">
                  <c:v>155.79</c:v>
                </c:pt>
              </c:numCache>
            </c:numRef>
          </c:val>
          <c:extLst>
            <c:ext xmlns:c16="http://schemas.microsoft.com/office/drawing/2014/chart" uri="{C3380CC4-5D6E-409C-BE32-E72D297353CC}">
              <c16:uniqueId val="{00000000-2164-496D-A606-FB75C16C4B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2164-496D-A606-FB75C16C4B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6B-4440-9CC4-C23B3D4436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B16B-4440-9CC4-C23B3D4436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171.41</c:v>
                </c:pt>
                <c:pt idx="1">
                  <c:v>171.53</c:v>
                </c:pt>
                <c:pt idx="2">
                  <c:v>172.32</c:v>
                </c:pt>
                <c:pt idx="3">
                  <c:v>171.73</c:v>
                </c:pt>
                <c:pt idx="4">
                  <c:v>173.12</c:v>
                </c:pt>
              </c:numCache>
            </c:numRef>
          </c:val>
          <c:extLst>
            <c:ext xmlns:c16="http://schemas.microsoft.com/office/drawing/2014/chart" uri="{C3380CC4-5D6E-409C-BE32-E72D297353CC}">
              <c16:uniqueId val="{00000000-09EF-419F-970B-0DE6733C37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09EF-419F-970B-0DE6733C37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明和町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10953</v>
      </c>
      <c r="AM8" s="46"/>
      <c r="AN8" s="46"/>
      <c r="AO8" s="46"/>
      <c r="AP8" s="46"/>
      <c r="AQ8" s="46"/>
      <c r="AR8" s="46"/>
      <c r="AS8" s="46"/>
      <c r="AT8" s="45">
        <f>データ!T6</f>
        <v>19.64</v>
      </c>
      <c r="AU8" s="45"/>
      <c r="AV8" s="45"/>
      <c r="AW8" s="45"/>
      <c r="AX8" s="45"/>
      <c r="AY8" s="45"/>
      <c r="AZ8" s="45"/>
      <c r="BA8" s="45"/>
      <c r="BB8" s="45">
        <f>データ!U6</f>
        <v>557.69000000000005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55.98</v>
      </c>
      <c r="Q10" s="45"/>
      <c r="R10" s="45"/>
      <c r="S10" s="45"/>
      <c r="T10" s="45"/>
      <c r="U10" s="45"/>
      <c r="V10" s="45"/>
      <c r="W10" s="45">
        <f>データ!Q6</f>
        <v>100</v>
      </c>
      <c r="X10" s="45"/>
      <c r="Y10" s="45"/>
      <c r="Z10" s="45"/>
      <c r="AA10" s="45"/>
      <c r="AB10" s="45"/>
      <c r="AC10" s="45"/>
      <c r="AD10" s="46">
        <f>データ!R6</f>
        <v>3024</v>
      </c>
      <c r="AE10" s="46"/>
      <c r="AF10" s="46"/>
      <c r="AG10" s="46"/>
      <c r="AH10" s="46"/>
      <c r="AI10" s="46"/>
      <c r="AJ10" s="46"/>
      <c r="AK10" s="2"/>
      <c r="AL10" s="46">
        <f>データ!V6</f>
        <v>6112</v>
      </c>
      <c r="AM10" s="46"/>
      <c r="AN10" s="46"/>
      <c r="AO10" s="46"/>
      <c r="AP10" s="46"/>
      <c r="AQ10" s="46"/>
      <c r="AR10" s="46"/>
      <c r="AS10" s="46"/>
      <c r="AT10" s="45">
        <f>データ!W6</f>
        <v>2.21</v>
      </c>
      <c r="AU10" s="45"/>
      <c r="AV10" s="45"/>
      <c r="AW10" s="45"/>
      <c r="AX10" s="45"/>
      <c r="AY10" s="45"/>
      <c r="AZ10" s="45"/>
      <c r="BA10" s="45"/>
      <c r="BB10" s="45">
        <f>データ!X6</f>
        <v>2765.61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03.7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2yG4DG+bC1PIieiWRwvblNWMX93qQyWeft7oJgh5A//NBZ/wh8wCN7hx7Ful2xKAoHfrpBTk5jCTcLG87NnPRQ==" saltValue="1plOq2AZPEBsOzJ8vsDw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105228</v>
      </c>
      <c r="D6" s="19">
        <f t="shared" si="3"/>
        <v>47</v>
      </c>
      <c r="E6" s="19">
        <f t="shared" si="3"/>
        <v>17</v>
      </c>
      <c r="F6" s="19">
        <f t="shared" si="3"/>
        <v>1</v>
      </c>
      <c r="G6" s="19">
        <f t="shared" si="3"/>
        <v>0</v>
      </c>
      <c r="H6" s="19" t="str">
        <f t="shared" si="3"/>
        <v>群馬県　明和町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55.98</v>
      </c>
      <c r="Q6" s="20">
        <f t="shared" si="3"/>
        <v>100</v>
      </c>
      <c r="R6" s="20">
        <f t="shared" si="3"/>
        <v>3024</v>
      </c>
      <c r="S6" s="20">
        <f t="shared" si="3"/>
        <v>10953</v>
      </c>
      <c r="T6" s="20">
        <f t="shared" si="3"/>
        <v>19.64</v>
      </c>
      <c r="U6" s="20">
        <f t="shared" si="3"/>
        <v>557.69000000000005</v>
      </c>
      <c r="V6" s="20">
        <f t="shared" si="3"/>
        <v>6112</v>
      </c>
      <c r="W6" s="20">
        <f t="shared" si="3"/>
        <v>2.21</v>
      </c>
      <c r="X6" s="20">
        <f t="shared" si="3"/>
        <v>2765.61</v>
      </c>
      <c r="Y6" s="21">
        <f>IF(Y7="",NA(),Y7)</f>
        <v>100.1</v>
      </c>
      <c r="Z6" s="21">
        <f t="shared" ref="Z6:AH6" si="4">IF(Z7="",NA(),Z7)</f>
        <v>100.14</v>
      </c>
      <c r="AA6" s="21">
        <f t="shared" si="4"/>
        <v>100.13</v>
      </c>
      <c r="AB6" s="21">
        <f t="shared" si="4"/>
        <v>100.01</v>
      </c>
      <c r="AC6" s="21">
        <f t="shared" si="4"/>
        <v>100.49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734.69</v>
      </c>
      <c r="BG6" s="21">
        <f t="shared" ref="BG6:BO6" si="7">IF(BG7="",NA(),BG7)</f>
        <v>785.3</v>
      </c>
      <c r="BH6" s="21">
        <f t="shared" si="7"/>
        <v>665.58</v>
      </c>
      <c r="BI6" s="21">
        <f t="shared" si="7"/>
        <v>584.69000000000005</v>
      </c>
      <c r="BJ6" s="21">
        <f t="shared" si="7"/>
        <v>155.79</v>
      </c>
      <c r="BK6" s="21">
        <f t="shared" si="7"/>
        <v>876.19</v>
      </c>
      <c r="BL6" s="21">
        <f t="shared" si="7"/>
        <v>722.53</v>
      </c>
      <c r="BM6" s="21">
        <f t="shared" si="7"/>
        <v>1001.3</v>
      </c>
      <c r="BN6" s="21">
        <f t="shared" si="7"/>
        <v>1050.51</v>
      </c>
      <c r="BO6" s="21">
        <f t="shared" si="7"/>
        <v>1102.01</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75.7</v>
      </c>
      <c r="BW6" s="21">
        <f t="shared" si="8"/>
        <v>74.61</v>
      </c>
      <c r="BX6" s="21">
        <f t="shared" si="8"/>
        <v>81.88</v>
      </c>
      <c r="BY6" s="21">
        <f t="shared" si="8"/>
        <v>82.65</v>
      </c>
      <c r="BZ6" s="21">
        <f t="shared" si="8"/>
        <v>82.55</v>
      </c>
      <c r="CA6" s="20" t="str">
        <f>IF(CA7="","",IF(CA7="-","【-】","【"&amp;SUBSTITUTE(TEXT(CA7,"#,##0.00"),"-","△")&amp;"】"))</f>
        <v>【99.73】</v>
      </c>
      <c r="CB6" s="21">
        <f>IF(CB7="",NA(),CB7)</f>
        <v>171.41</v>
      </c>
      <c r="CC6" s="21">
        <f t="shared" ref="CC6:CK6" si="9">IF(CC7="",NA(),CC7)</f>
        <v>171.53</v>
      </c>
      <c r="CD6" s="21">
        <f t="shared" si="9"/>
        <v>172.32</v>
      </c>
      <c r="CE6" s="21">
        <f t="shared" si="9"/>
        <v>171.73</v>
      </c>
      <c r="CF6" s="21">
        <f t="shared" si="9"/>
        <v>173.12</v>
      </c>
      <c r="CG6" s="21">
        <f t="shared" si="9"/>
        <v>230.04</v>
      </c>
      <c r="CH6" s="21">
        <f t="shared" si="9"/>
        <v>233.5</v>
      </c>
      <c r="CI6" s="21">
        <f t="shared" si="9"/>
        <v>187.55</v>
      </c>
      <c r="CJ6" s="21">
        <f t="shared" si="9"/>
        <v>186.3</v>
      </c>
      <c r="CK6" s="21">
        <f t="shared" si="9"/>
        <v>188.38</v>
      </c>
      <c r="CL6" s="20" t="str">
        <f>IF(CL7="","",IF(CL7="-","【-】","【"&amp;SUBSTITUTE(TEXT(CL7,"#,##0.00"),"-","△")&amp;"】"))</f>
        <v>【134.98】</v>
      </c>
      <c r="CM6" s="21">
        <f>IF(CM7="",NA(),CM7)</f>
        <v>44.29</v>
      </c>
      <c r="CN6" s="21">
        <f t="shared" ref="CN6:CV6" si="10">IF(CN7="",NA(),CN7)</f>
        <v>44.46</v>
      </c>
      <c r="CO6" s="21">
        <f t="shared" si="10"/>
        <v>46.17</v>
      </c>
      <c r="CP6" s="21">
        <f t="shared" si="10"/>
        <v>47.92</v>
      </c>
      <c r="CQ6" s="21">
        <f t="shared" si="10"/>
        <v>47.08</v>
      </c>
      <c r="CR6" s="21">
        <f t="shared" si="10"/>
        <v>42.4</v>
      </c>
      <c r="CS6" s="21">
        <f t="shared" si="10"/>
        <v>45.44</v>
      </c>
      <c r="CT6" s="21">
        <f t="shared" si="10"/>
        <v>50.94</v>
      </c>
      <c r="CU6" s="21">
        <f t="shared" si="10"/>
        <v>50.53</v>
      </c>
      <c r="CV6" s="21">
        <f t="shared" si="10"/>
        <v>51.42</v>
      </c>
      <c r="CW6" s="20" t="str">
        <f>IF(CW7="","",IF(CW7="-","【-】","【"&amp;SUBSTITUTE(TEXT(CW7,"#,##0.00"),"-","△")&amp;"】"))</f>
        <v>【59.99】</v>
      </c>
      <c r="CX6" s="21">
        <f>IF(CX7="",NA(),CX7)</f>
        <v>72.55</v>
      </c>
      <c r="CY6" s="21">
        <f t="shared" ref="CY6:DG6" si="11">IF(CY7="",NA(),CY7)</f>
        <v>73.91</v>
      </c>
      <c r="CZ6" s="21">
        <f t="shared" si="11"/>
        <v>73.28</v>
      </c>
      <c r="DA6" s="21">
        <f t="shared" si="11"/>
        <v>73.599999999999994</v>
      </c>
      <c r="DB6" s="21">
        <f t="shared" si="11"/>
        <v>74.89</v>
      </c>
      <c r="DC6" s="21">
        <f t="shared" si="11"/>
        <v>65.77</v>
      </c>
      <c r="DD6" s="21">
        <f t="shared" si="11"/>
        <v>65.97</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1.27</v>
      </c>
      <c r="EF6" s="21">
        <f t="shared" ref="EF6:EN6" si="14">IF(EF7="",NA(),EF7)</f>
        <v>1.82</v>
      </c>
      <c r="EG6" s="21">
        <f t="shared" si="14"/>
        <v>0.89</v>
      </c>
      <c r="EH6" s="21">
        <f t="shared" si="14"/>
        <v>1.37</v>
      </c>
      <c r="EI6" s="21">
        <f t="shared" si="14"/>
        <v>1.34</v>
      </c>
      <c r="EJ6" s="21">
        <f t="shared" si="14"/>
        <v>0.15</v>
      </c>
      <c r="EK6" s="21">
        <f t="shared" si="14"/>
        <v>0.25</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105228</v>
      </c>
      <c r="D7" s="23">
        <v>47</v>
      </c>
      <c r="E7" s="23">
        <v>17</v>
      </c>
      <c r="F7" s="23">
        <v>1</v>
      </c>
      <c r="G7" s="23">
        <v>0</v>
      </c>
      <c r="H7" s="23" t="s">
        <v>98</v>
      </c>
      <c r="I7" s="23" t="s">
        <v>99</v>
      </c>
      <c r="J7" s="23" t="s">
        <v>100</v>
      </c>
      <c r="K7" s="23" t="s">
        <v>101</v>
      </c>
      <c r="L7" s="23" t="s">
        <v>102</v>
      </c>
      <c r="M7" s="23" t="s">
        <v>103</v>
      </c>
      <c r="N7" s="24" t="s">
        <v>104</v>
      </c>
      <c r="O7" s="24" t="s">
        <v>105</v>
      </c>
      <c r="P7" s="24">
        <v>55.98</v>
      </c>
      <c r="Q7" s="24">
        <v>100</v>
      </c>
      <c r="R7" s="24">
        <v>3024</v>
      </c>
      <c r="S7" s="24">
        <v>10953</v>
      </c>
      <c r="T7" s="24">
        <v>19.64</v>
      </c>
      <c r="U7" s="24">
        <v>557.69000000000005</v>
      </c>
      <c r="V7" s="24">
        <v>6112</v>
      </c>
      <c r="W7" s="24">
        <v>2.21</v>
      </c>
      <c r="X7" s="24">
        <v>2765.61</v>
      </c>
      <c r="Y7" s="24">
        <v>100.1</v>
      </c>
      <c r="Z7" s="24">
        <v>100.14</v>
      </c>
      <c r="AA7" s="24">
        <v>100.13</v>
      </c>
      <c r="AB7" s="24">
        <v>100.01</v>
      </c>
      <c r="AC7" s="24">
        <v>100.49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734.69</v>
      </c>
      <c r="BG7" s="24">
        <v>785.3</v>
      </c>
      <c r="BH7" s="24">
        <v>665.58</v>
      </c>
      <c r="BI7" s="24">
        <v>584.69000000000005</v>
      </c>
      <c r="BJ7" s="24">
        <v>155.79</v>
      </c>
      <c r="BK7" s="24">
        <v>876.19</v>
      </c>
      <c r="BL7" s="24">
        <v>722.53</v>
      </c>
      <c r="BM7" s="24">
        <v>1001.3</v>
      </c>
      <c r="BN7" s="24">
        <v>1050.51</v>
      </c>
      <c r="BO7" s="24">
        <v>1102.01</v>
      </c>
      <c r="BP7" s="24">
        <v>669.11</v>
      </c>
      <c r="BQ7" s="24">
        <v>100</v>
      </c>
      <c r="BR7" s="24">
        <v>100</v>
      </c>
      <c r="BS7" s="24">
        <v>100</v>
      </c>
      <c r="BT7" s="24">
        <v>100</v>
      </c>
      <c r="BU7" s="24">
        <v>100</v>
      </c>
      <c r="BV7" s="24">
        <v>75.7</v>
      </c>
      <c r="BW7" s="24">
        <v>74.61</v>
      </c>
      <c r="BX7" s="24">
        <v>81.88</v>
      </c>
      <c r="BY7" s="24">
        <v>82.65</v>
      </c>
      <c r="BZ7" s="24">
        <v>82.55</v>
      </c>
      <c r="CA7" s="24">
        <v>99.73</v>
      </c>
      <c r="CB7" s="24">
        <v>171.41</v>
      </c>
      <c r="CC7" s="24">
        <v>171.53</v>
      </c>
      <c r="CD7" s="24">
        <v>172.32</v>
      </c>
      <c r="CE7" s="24">
        <v>171.73</v>
      </c>
      <c r="CF7" s="24">
        <v>173.12</v>
      </c>
      <c r="CG7" s="24">
        <v>230.04</v>
      </c>
      <c r="CH7" s="24">
        <v>233.5</v>
      </c>
      <c r="CI7" s="24">
        <v>187.55</v>
      </c>
      <c r="CJ7" s="24">
        <v>186.3</v>
      </c>
      <c r="CK7" s="24">
        <v>188.38</v>
      </c>
      <c r="CL7" s="24">
        <v>134.97999999999999</v>
      </c>
      <c r="CM7" s="24">
        <v>44.29</v>
      </c>
      <c r="CN7" s="24">
        <v>44.46</v>
      </c>
      <c r="CO7" s="24">
        <v>46.17</v>
      </c>
      <c r="CP7" s="24">
        <v>47.92</v>
      </c>
      <c r="CQ7" s="24">
        <v>47.08</v>
      </c>
      <c r="CR7" s="24">
        <v>42.4</v>
      </c>
      <c r="CS7" s="24">
        <v>45.44</v>
      </c>
      <c r="CT7" s="24">
        <v>50.94</v>
      </c>
      <c r="CU7" s="24">
        <v>50.53</v>
      </c>
      <c r="CV7" s="24">
        <v>51.42</v>
      </c>
      <c r="CW7" s="24">
        <v>59.99</v>
      </c>
      <c r="CX7" s="24">
        <v>72.55</v>
      </c>
      <c r="CY7" s="24">
        <v>73.91</v>
      </c>
      <c r="CZ7" s="24">
        <v>73.28</v>
      </c>
      <c r="DA7" s="24">
        <v>73.599999999999994</v>
      </c>
      <c r="DB7" s="24">
        <v>74.89</v>
      </c>
      <c r="DC7" s="24">
        <v>65.77</v>
      </c>
      <c r="DD7" s="24">
        <v>65.97</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1.27</v>
      </c>
      <c r="EF7" s="24">
        <v>1.82</v>
      </c>
      <c r="EG7" s="24">
        <v>0.89</v>
      </c>
      <c r="EH7" s="24">
        <v>1.37</v>
      </c>
      <c r="EI7" s="24">
        <v>1.34</v>
      </c>
      <c r="EJ7" s="24">
        <v>0.15</v>
      </c>
      <c r="EK7" s="24">
        <v>0.25</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2023-02-03T04:24:11Z</cp:lastPrinted>
  <dcterms:created xsi:type="dcterms:W3CDTF">2023-01-12T23:52:52Z</dcterms:created>
  <dcterms:modified xsi:type="dcterms:W3CDTF">2023-02-03T07:30:32Z</dcterms:modified>
  <cp:category/>
</cp:coreProperties>
</file>