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35 邑楽町●□■▲\"/>
    </mc:Choice>
  </mc:AlternateContent>
  <xr:revisionPtr revIDLastSave="0" documentId="13_ncr:1_{085911B8-C8DB-41D9-9836-83C83565041B}" xr6:coauthVersionLast="36" xr6:coauthVersionMax="36" xr10:uidLastSave="{00000000-0000-0000-0000-000000000000}"/>
  <workbookProtection workbookAlgorithmName="SHA-512" workbookHashValue="Cr2FUETQhi3sFUXf4Mtlov+ta6bTj/kQraXcACmBBz8nLJlrbhoHExgqRKmcXPfj3L5/SJtiszmOtiqkxi3sBg==" workbookSaltValue="TdDgNvSiBZNdRoYnTmkeUw==" workbookSpinCount="100000" lockStructure="1"/>
  <bookViews>
    <workbookView xWindow="0" yWindow="0" windowWidth="19200" windowHeight="6860" tabRatio="5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B10" i="4"/>
  <c r="AT8" i="4"/>
  <c r="AL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<sst xmlns="http://schemas.openxmlformats.org/spreadsheetml/2006/main" count="241" uniqueCount="120">
  <si>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</si>
  <si>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</si>
  <si>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</si>
  <si>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</si>
  <si>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</si>
  <si>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</si>
  <si>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</si>
  <si>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</si>
  <si>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</si>
  <si>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</si>
  <si>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</si>
  <si>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</si>
  <si>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</si>
  <si>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</si>
  <si>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</si>
  <si>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</si>
  <si>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</si>
  <si>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</si>
  <si>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</si>
  <si>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</si>
  <si>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</si>
  <si>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</si>
  <si>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</si>
  <si>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</si>
  <si>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</si>
  <si>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</si>
  <si>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</si>
  <si>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</si>
  <si>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</si>
  <si>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</si>
  <si>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</si>
  <si>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</si>
  <si>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</si>
  <si>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</si>
  <si>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</si>
  <si>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</si>
  <si>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</si>
  <si>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</si>
  <si>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</si>
  <si>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</si>
  <si>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</si>
  <si>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</si>
  <si>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</si>
  <si>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</si>
  <si>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</si>
  <si>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</si>
  <si>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</si>
  <si>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</si>
  <si>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</si>
  <si>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</si>
  <si>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</si>
  <si>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</si>
  <si>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</si>
  <si>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</si>
  <si>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</si>
  <si>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</si>
  <si>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</si>
  <si>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</si>
  <si>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</si>
  <si>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</si>
  <si>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</si>
  <si>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</si>
  <si>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</si>
  <si>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</si>
  <si>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</si>
  <si>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</si>
  <si>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</si>
  <si>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</si>
  <si>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</si>
  <si>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</si>
  <si>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</si>
  <si>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</si>
  <si>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</si>
  <si>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</si>
  <si>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</si>
  <si>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</si>
  <si>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</si>
  <si>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</si>
  <si>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</si>
  <si>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</si>
  <si>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</si>
  <si>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</si>
  <si>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</si>
  <si>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</si>
  <si>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</si>
  <si>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</si>
  <si>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</si>
  <si>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</si>
  <si>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</si>
  <si>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</si>
  <si>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</si>
  <si>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</si>
  <si>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</si>
  <si>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</si>
  <si>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</si>
  <si>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</si>
  <si>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</si>
  <si>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</si>
  <si>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邑楽町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</si>
  <si>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</si>
  <si>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</si>
  <si>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</si>
  <si>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</si>
  <si>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</si>
  <si>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</si>
  <si>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</si>
  <si>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</si>
  <si>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</si>
  <si>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</si>
  <si>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</si>
  <si>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</si>
  <si>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</si>
  <si>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</si>
  <si>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</si>
  <si>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</si>
  <si>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</si>
  <si>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</si>
  <si>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について、当町の公共下水道は平成5年度に着手し、平成12年度に供用開始となっており、事業開始からの年数が浅いため、管渠の老朽化に伴う更新等は実施していなかったが、Ｒ3年度は新中野地区（コミュニティプラント地区）の編入に伴い管更生を行った。今後は、現在策定中のストックマネジメント計画に基づき主に新中野地区（昭和47年管渠築造）における更新・改築工事を実施し改善率の増加を目指す。</t>
    <rPh sb="1" eb="3">
      <t>カンキョ</t>
    </rPh>
    <rPh sb="3" eb="5">
      <t>カイゼン</t>
    </rPh>
    <rPh sb="5" eb="6">
      <t>リツ</t>
    </rPh>
    <rPh sb="89" eb="91">
      <t>ネンド</t>
    </rPh>
    <rPh sb="92" eb="93">
      <t>シン</t>
    </rPh>
    <rPh sb="93" eb="95">
      <t>ナカノ</t>
    </rPh>
    <rPh sb="95" eb="97">
      <t>チク</t>
    </rPh>
    <rPh sb="112" eb="114">
      <t>ヘンニュウ</t>
    </rPh>
    <rPh sb="115" eb="116">
      <t>トモナ</t>
    </rPh>
    <rPh sb="117" eb="118">
      <t>カン</t>
    </rPh>
    <rPh sb="118" eb="120">
      <t>コウセイ</t>
    </rPh>
    <rPh sb="121" eb="122">
      <t>オコナ</t>
    </rPh>
    <rPh sb="125" eb="127">
      <t>コンゴ</t>
    </rPh>
    <rPh sb="129" eb="131">
      <t>ゲンザイ</t>
    </rPh>
    <rPh sb="131" eb="134">
      <t>サクテイチュウ</t>
    </rPh>
    <rPh sb="145" eb="147">
      <t>ケイカク</t>
    </rPh>
    <rPh sb="148" eb="149">
      <t>モト</t>
    </rPh>
    <rPh sb="151" eb="152">
      <t>オモ</t>
    </rPh>
    <rPh sb="153" eb="154">
      <t>シン</t>
    </rPh>
    <rPh sb="154" eb="156">
      <t>ナカノ</t>
    </rPh>
    <rPh sb="156" eb="158">
      <t>チク</t>
    </rPh>
    <rPh sb="159" eb="161">
      <t>ショウワ</t>
    </rPh>
    <rPh sb="164" eb="166">
      <t>カンキョ</t>
    </rPh>
    <rPh sb="166" eb="168">
      <t>チクゾウ</t>
    </rPh>
    <rPh sb="173" eb="175">
      <t>コウシン</t>
    </rPh>
    <rPh sb="176" eb="178">
      <t>カイチク</t>
    </rPh>
    <rPh sb="178" eb="180">
      <t>コウジ</t>
    </rPh>
    <rPh sb="181" eb="183">
      <t>ジッシ</t>
    </rPh>
    <rPh sb="184" eb="186">
      <t>カイゼン</t>
    </rPh>
    <rPh sb="186" eb="187">
      <t>リツ</t>
    </rPh>
    <rPh sb="188" eb="190">
      <t>ゾウカ</t>
    </rPh>
    <rPh sb="191" eb="193">
      <t>メザ</t>
    </rPh>
    <phoneticPr fontId="4"/>
  </si>
  <si>
    <t>①公営企業会計移行業務委託料の影響により100％を下回っているが、この分を差し引くと100％以上となる。
④当町の利用料金は高めであり、近年大きな工事がなかったためＲ2年度までは企業債残高対事業規模比率は平均と比べて低い値で推移していたが、Ｒ3年度末に新中野・明野地区の公共下水道編入工事を実施したため企業債が増加した。今後も現在策定中のストックマネジメント計画に基づき更新・改築工事を実施していく見込みのため、起債額は増加が見込まれる。費用を平準化するなどの取組みが必要となってくる。
⑤経費回収率について、公営企業会計移行業務委託料の影響により100％を下回っているが、この分を差し引くと100％となり使用料による回収で賄えている状況である。今後も接続率を上げるなどさらなる改善点の取組みをしていく必要がある。
⑥汚水処理原価は公営企業会計移行業務委託料により大幅に増加しているが、近年増加傾向にあることから、接続率向上による有収水量の増加への対応が必要である。
⑦施設利用率については、千代田町の西邑楽水質浄化センターを利用しており、当町に最終処理施設はないため数値は算定されていない。　　　　　　　
⑧水洗化率は、Ｒ3年度末にコミュニティプラント地区であった新中野・明野地区を編入したため大幅な増加となった。しかし、類似団体よりも低い値であるため、接続促進に向けた取組みを継続する必要がある。</t>
    <rPh sb="15" eb="17">
      <t>エイキョウ</t>
    </rPh>
    <rPh sb="46" eb="48">
      <t>イジョウ</t>
    </rPh>
    <rPh sb="57" eb="59">
      <t>リヨウ</t>
    </rPh>
    <rPh sb="68" eb="70">
      <t>キンネン</t>
    </rPh>
    <rPh sb="70" eb="71">
      <t>オオ</t>
    </rPh>
    <rPh sb="73" eb="75">
      <t>コウジ</t>
    </rPh>
    <rPh sb="84" eb="86">
      <t>ネンド</t>
    </rPh>
    <rPh sb="94" eb="95">
      <t>タイ</t>
    </rPh>
    <rPh sb="95" eb="97">
      <t>ジギョウ</t>
    </rPh>
    <rPh sb="97" eb="99">
      <t>キボ</t>
    </rPh>
    <rPh sb="99" eb="101">
      <t>ヒリツ</t>
    </rPh>
    <rPh sb="142" eb="144">
      <t>コウジ</t>
    </rPh>
    <rPh sb="145" eb="147">
      <t>ジッシ</t>
    </rPh>
    <rPh sb="160" eb="162">
      <t>コンゴ</t>
    </rPh>
    <rPh sb="163" eb="165">
      <t>ゲンザイ</t>
    </rPh>
    <rPh sb="165" eb="167">
      <t>サクテイ</t>
    </rPh>
    <rPh sb="167" eb="168">
      <t>チュウ</t>
    </rPh>
    <rPh sb="179" eb="181">
      <t>ケイカク</t>
    </rPh>
    <rPh sb="182" eb="183">
      <t>モト</t>
    </rPh>
    <rPh sb="185" eb="187">
      <t>コウシン</t>
    </rPh>
    <rPh sb="188" eb="190">
      <t>カイチク</t>
    </rPh>
    <rPh sb="190" eb="192">
      <t>コウジ</t>
    </rPh>
    <rPh sb="193" eb="195">
      <t>ジッシ</t>
    </rPh>
    <rPh sb="199" eb="201">
      <t>ミコ</t>
    </rPh>
    <rPh sb="206" eb="208">
      <t>キサイ</t>
    </rPh>
    <rPh sb="208" eb="209">
      <t>ガク</t>
    </rPh>
    <rPh sb="210" eb="212">
      <t>ゾウカ</t>
    </rPh>
    <rPh sb="213" eb="215">
      <t>ミコ</t>
    </rPh>
    <rPh sb="219" eb="221">
      <t>ヒヨウ</t>
    </rPh>
    <rPh sb="222" eb="225">
      <t>ヘイジュンカ</t>
    </rPh>
    <rPh sb="230" eb="231">
      <t>ト</t>
    </rPh>
    <rPh sb="231" eb="232">
      <t>ク</t>
    </rPh>
    <rPh sb="234" eb="236">
      <t>ヒツヨウ</t>
    </rPh>
    <rPh sb="245" eb="247">
      <t>ケイヒ</t>
    </rPh>
    <rPh sb="247" eb="249">
      <t>カイシュウ</t>
    </rPh>
    <rPh sb="249" eb="250">
      <t>リツ</t>
    </rPh>
    <rPh sb="255" eb="257">
      <t>コウエイ</t>
    </rPh>
    <rPh sb="257" eb="259">
      <t>キギョウ</t>
    </rPh>
    <rPh sb="259" eb="261">
      <t>カイケイ</t>
    </rPh>
    <rPh sb="261" eb="263">
      <t>イコウ</t>
    </rPh>
    <rPh sb="263" eb="265">
      <t>ギョウム</t>
    </rPh>
    <rPh sb="265" eb="268">
      <t>イタクリョウ</t>
    </rPh>
    <rPh sb="269" eb="271">
      <t>エイキョウ</t>
    </rPh>
    <rPh sb="279" eb="281">
      <t>シタマワ</t>
    </rPh>
    <rPh sb="289" eb="290">
      <t>ブン</t>
    </rPh>
    <rPh sb="291" eb="292">
      <t>サ</t>
    </rPh>
    <rPh sb="293" eb="294">
      <t>ヒ</t>
    </rPh>
    <rPh sb="382" eb="384">
      <t>オオハバ</t>
    </rPh>
    <rPh sb="385" eb="387">
      <t>ゾウカ</t>
    </rPh>
    <rPh sb="393" eb="395">
      <t>キンネン</t>
    </rPh>
    <rPh sb="424" eb="426">
      <t>タイオウ</t>
    </rPh>
    <rPh sb="427" eb="429">
      <t>ヒツヨウ</t>
    </rPh>
    <rPh sb="435" eb="437">
      <t>シセツ</t>
    </rPh>
    <rPh sb="437" eb="439">
      <t>リヨウ</t>
    </rPh>
    <rPh sb="439" eb="440">
      <t>リツ</t>
    </rPh>
    <rPh sb="446" eb="449">
      <t>チヨダ</t>
    </rPh>
    <rPh sb="451" eb="452">
      <t>ニシ</t>
    </rPh>
    <rPh sb="452" eb="454">
      <t>オウラ</t>
    </rPh>
    <rPh sb="454" eb="456">
      <t>スイシツ</t>
    </rPh>
    <rPh sb="456" eb="458">
      <t>ジョウカ</t>
    </rPh>
    <rPh sb="463" eb="465">
      <t>リヨウ</t>
    </rPh>
    <rPh sb="470" eb="472">
      <t>トウチョウ</t>
    </rPh>
    <rPh sb="473" eb="475">
      <t>サイシュウ</t>
    </rPh>
    <rPh sb="475" eb="477">
      <t>ショリ</t>
    </rPh>
    <rPh sb="477" eb="479">
      <t>シセツ</t>
    </rPh>
    <rPh sb="484" eb="486">
      <t>スウチ</t>
    </rPh>
    <rPh sb="487" eb="489">
      <t>サンテイ</t>
    </rPh>
    <rPh sb="513" eb="515">
      <t>ネンド</t>
    </rPh>
    <rPh sb="515" eb="516">
      <t>マツ</t>
    </rPh>
    <rPh sb="527" eb="529">
      <t>チク</t>
    </rPh>
    <rPh sb="533" eb="534">
      <t>シン</t>
    </rPh>
    <rPh sb="534" eb="536">
      <t>ナカノ</t>
    </rPh>
    <rPh sb="537" eb="539">
      <t>アケノ</t>
    </rPh>
    <rPh sb="539" eb="541">
      <t>チク</t>
    </rPh>
    <rPh sb="542" eb="544">
      <t>ヘンニュウ</t>
    </rPh>
    <rPh sb="548" eb="550">
      <t>オオハバ</t>
    </rPh>
    <rPh sb="578" eb="580">
      <t>セツゾク</t>
    </rPh>
    <rPh sb="580" eb="582">
      <t>ソクシン</t>
    </rPh>
    <rPh sb="583" eb="584">
      <t>ム</t>
    </rPh>
    <rPh sb="586" eb="587">
      <t>ト</t>
    </rPh>
    <rPh sb="587" eb="588">
      <t>ク</t>
    </rPh>
    <rPh sb="590" eb="592">
      <t>ケイゾク</t>
    </rPh>
    <phoneticPr fontId="4"/>
  </si>
  <si>
    <t>　今後の人口減少による使用料の減少や施設の老朽化を見据えると、経費回収率を上げ、収支バランスの取れた維持管理対策をとる必要がある。
　広域化共同化に伴いコミュニティプラントから公共下水道へ編入した地区において、管渠施設の老朽化対策が必要となってくる。今後は現在策定中のストックマネジメント計画に基づき更新・改築に取り組んでいく。
　Ｒ4年度に、住宅地区において整備が完了する予定であるため、今後は、残りの未整備地区への管渠整備を進めながら同時に接続率、水洗化率向上の対策を行っていく。令和6年度に予定している公営企業会計移行によるメリットを活用して収支比率及び経費回収率の向上を図りながら、老朽化対策や維持管理対策の経営バランスをとる必要がある。</t>
    <rPh sb="103" eb="105">
      <t>カンキョ</t>
    </rPh>
    <rPh sb="105" eb="107">
      <t>シセツ</t>
    </rPh>
    <rPh sb="108" eb="111">
      <t>ロウキュウカ</t>
    </rPh>
    <rPh sb="111" eb="113">
      <t>タイサク</t>
    </rPh>
    <rPh sb="123" eb="125">
      <t>コンゴ</t>
    </rPh>
    <rPh sb="126" eb="128">
      <t>ゲンザイ</t>
    </rPh>
    <rPh sb="128" eb="131">
      <t>サクテイチュウ</t>
    </rPh>
    <rPh sb="145" eb="146">
      <t>モト</t>
    </rPh>
    <rPh sb="148" eb="150">
      <t>コウシン</t>
    </rPh>
    <rPh sb="151" eb="153">
      <t>カイチク</t>
    </rPh>
    <rPh sb="154" eb="155">
      <t>ト</t>
    </rPh>
    <rPh sb="156" eb="157">
      <t>ク</t>
    </rPh>
    <rPh sb="166" eb="168">
      <t>ネンド</t>
    </rPh>
    <rPh sb="172" eb="174">
      <t>チク</t>
    </rPh>
    <rPh sb="181" eb="183">
      <t>カンリョウ</t>
    </rPh>
    <rPh sb="187" eb="189">
      <t>ヨテイ</t>
    </rPh>
    <rPh sb="197" eb="198">
      <t>ノコ</t>
    </rPh>
    <rPh sb="200" eb="203">
      <t>ミセイビ</t>
    </rPh>
    <rPh sb="203" eb="205">
      <t>チク</t>
    </rPh>
    <rPh sb="207" eb="209">
      <t>カンキョ</t>
    </rPh>
    <rPh sb="209" eb="211">
      <t>セイビ</t>
    </rPh>
    <rPh sb="212" eb="213">
      <t>スス</t>
    </rPh>
    <rPh sb="217" eb="219">
      <t>ドウジ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</si>
</sst>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30DA-4890-B5F8-C7C2DC0B5E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30DA-4890-B5F8-C7C2DC0B5E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0-410C-9BAE-7E6C45B442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0060-410C-9BAE-7E6C45B442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71.45</c:v>
                </c:pt>
                <c:pt idx="1">
                  <c:v>73.349999999999994</c:v>
                </c:pt>
                <c:pt idx="2">
                  <c:v>72.72</c:v>
                </c:pt>
                <c:pt idx="3">
                  <c:v>74.17</c:v>
                </c:pt>
                <c:pt idx="4">
                  <c:v>78.44</c:v>
                </c:pt>
              </c:numCache>
            </c:numRef>
          </c:val>
          <c:extLst>
            <c:ext xmlns:c16="http://schemas.microsoft.com/office/drawing/2014/chart" uri="{C3380CC4-5D6E-409C-BE32-E72D297353CC}">
              <c16:uniqueId val="{00000000-CE5D-4F76-A9EA-4EC51825E5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CE5D-4F76-A9EA-4EC51825E5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100.06</c:v>
                </c:pt>
                <c:pt idx="1">
                  <c:v>100.4</c:v>
                </c:pt>
                <c:pt idx="2">
                  <c:v>101.02</c:v>
                </c:pt>
                <c:pt idx="3">
                  <c:v>101.53</c:v>
                </c:pt>
                <c:pt idx="4">
                  <c:v>98.59</c:v>
                </c:pt>
              </c:numCache>
            </c:numRef>
          </c:val>
          <c:extLst>
            <c:ext xmlns:c16="http://schemas.microsoft.com/office/drawing/2014/chart" uri="{C3380CC4-5D6E-409C-BE32-E72D297353CC}">
              <c16:uniqueId val="{00000000-2CFB-4EE4-AC30-14066D7B51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B-4EE4-AC30-14066D7B51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FF-4580-BB25-1282224061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FF-4580-BB25-1282224061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2-4676-A22F-A324D9BED3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2-4676-A22F-A324D9BED3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9-45C9-9C7A-57F7F60662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9-45C9-9C7A-57F7F60662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3-4A11-9F2C-0485C717D9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3-4A11-9F2C-0485C717D9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387.32</c:v>
                </c:pt>
                <c:pt idx="1">
                  <c:v>239.46</c:v>
                </c:pt>
                <c:pt idx="2">
                  <c:v>185.45</c:v>
                </c:pt>
                <c:pt idx="3">
                  <c:v>113.65</c:v>
                </c:pt>
                <c:pt idx="4">
                  <c:v>274.08</c:v>
                </c:pt>
              </c:numCache>
            </c:numRef>
          </c:val>
          <c:extLst>
            <c:ext xmlns:c16="http://schemas.microsoft.com/office/drawing/2014/chart" uri="{C3380CC4-5D6E-409C-BE32-E72D297353CC}">
              <c16:uniqueId val="{00000000-0983-4977-8191-60F0EF55C6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0983-4977-8191-60F0EF55C6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92.53</c:v>
                </c:pt>
              </c:numCache>
            </c:numRef>
          </c:val>
          <c:extLst>
            <c:ext xmlns:c16="http://schemas.microsoft.com/office/drawing/2014/chart" uri="{C3380CC4-5D6E-409C-BE32-E72D297353CC}">
              <c16:uniqueId val="{00000000-3B1A-46A1-9D1B-C4F860D0E4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3B1A-46A1-9D1B-C4F860D0E4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200.65</c:v>
                </c:pt>
                <c:pt idx="1">
                  <c:v>200.73</c:v>
                </c:pt>
                <c:pt idx="2">
                  <c:v>202.71</c:v>
                </c:pt>
                <c:pt idx="3">
                  <c:v>202.79</c:v>
                </c:pt>
                <c:pt idx="4">
                  <c:v>219.13</c:v>
                </c:pt>
              </c:numCache>
            </c:numRef>
          </c:val>
          <c:extLst>
            <c:ext xmlns:c16="http://schemas.microsoft.com/office/drawing/2014/chart" uri="{C3380CC4-5D6E-409C-BE32-E72D297353CC}">
              <c16:uniqueId val="{00000000-B678-4CBC-A535-543EAC370F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B678-4CBC-A535-543EAC370F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邑楽町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45">
        <f>データ!S6</f>
        <v>26004</v>
      </c>
      <c r="AM8" s="45"/>
      <c r="AN8" s="45"/>
      <c r="AO8" s="45"/>
      <c r="AP8" s="45"/>
      <c r="AQ8" s="45"/>
      <c r="AR8" s="45"/>
      <c r="AS8" s="45"/>
      <c r="AT8" s="46">
        <f>データ!T6</f>
        <v>31.11</v>
      </c>
      <c r="AU8" s="46"/>
      <c r="AV8" s="46"/>
      <c r="AW8" s="46"/>
      <c r="AX8" s="46"/>
      <c r="AY8" s="46"/>
      <c r="AZ8" s="46"/>
      <c r="BA8" s="46"/>
      <c r="BB8" s="46">
        <f>データ!U6</f>
        <v>835.87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34.18</v>
      </c>
      <c r="Q10" s="46"/>
      <c r="R10" s="46"/>
      <c r="S10" s="46"/>
      <c r="T10" s="46"/>
      <c r="U10" s="46"/>
      <c r="V10" s="46"/>
      <c r="W10" s="46">
        <f>データ!Q6</f>
        <v>91.44</v>
      </c>
      <c r="X10" s="46"/>
      <c r="Y10" s="46"/>
      <c r="Z10" s="46"/>
      <c r="AA10" s="46"/>
      <c r="AB10" s="46"/>
      <c r="AC10" s="46"/>
      <c r="AD10" s="45">
        <f>データ!R6</f>
        <v>3740</v>
      </c>
      <c r="AE10" s="45"/>
      <c r="AF10" s="45"/>
      <c r="AG10" s="45"/>
      <c r="AH10" s="45"/>
      <c r="AI10" s="45"/>
      <c r="AJ10" s="45"/>
      <c r="AK10" s="2"/>
      <c r="AL10" s="45">
        <f>データ!V6</f>
        <v>8842</v>
      </c>
      <c r="AM10" s="45"/>
      <c r="AN10" s="45"/>
      <c r="AO10" s="45"/>
      <c r="AP10" s="45"/>
      <c r="AQ10" s="45"/>
      <c r="AR10" s="45"/>
      <c r="AS10" s="45"/>
      <c r="AT10" s="46">
        <f>データ!W6</f>
        <v>2.2200000000000002</v>
      </c>
      <c r="AU10" s="46"/>
      <c r="AV10" s="46"/>
      <c r="AW10" s="46"/>
      <c r="AX10" s="46"/>
      <c r="AY10" s="46"/>
      <c r="AZ10" s="46"/>
      <c r="BA10" s="46"/>
      <c r="BB10" s="46">
        <f>データ!X6</f>
        <v>3982.88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MXpLtaoDbqvkuFenO8ycQ73UMEaIC/9g1pMmSlbNQvMJ999UW2Hr/owho8Jl4XIh9Zx/fCxcZf3vXB3NNvJ72A==" saltValue="rqCmLvmE7ic51rc1YRrE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105252</v>
      </c>
      <c r="D6" s="19">
        <f t="shared" si="3"/>
        <v>47</v>
      </c>
      <c r="E6" s="19">
        <f t="shared" si="3"/>
        <v>17</v>
      </c>
      <c r="F6" s="19">
        <f t="shared" si="3"/>
        <v>1</v>
      </c>
      <c r="G6" s="19">
        <f t="shared" si="3"/>
        <v>0</v>
      </c>
      <c r="H6" s="19" t="str">
        <f t="shared" si="3"/>
        <v>群馬県　邑楽町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34.18</v>
      </c>
      <c r="Q6" s="20">
        <f t="shared" si="3"/>
        <v>91.44</v>
      </c>
      <c r="R6" s="20">
        <f t="shared" si="3"/>
        <v>3740</v>
      </c>
      <c r="S6" s="20">
        <f t="shared" si="3"/>
        <v>26004</v>
      </c>
      <c r="T6" s="20">
        <f t="shared" si="3"/>
        <v>31.11</v>
      </c>
      <c r="U6" s="20">
        <f t="shared" si="3"/>
        <v>835.87</v>
      </c>
      <c r="V6" s="20">
        <f t="shared" si="3"/>
        <v>8842</v>
      </c>
      <c r="W6" s="20">
        <f t="shared" si="3"/>
        <v>2.2200000000000002</v>
      </c>
      <c r="X6" s="20">
        <f t="shared" si="3"/>
        <v>3982.88</v>
      </c>
      <c r="Y6" s="21">
        <f>IF(Y7="",NA(),Y7)</f>
        <v>100.06</v>
      </c>
      <c r="Z6" s="21">
        <f t="shared" ref="Z6:AH6" si="4">IF(Z7="",NA(),Z7)</f>
        <v>100.4</v>
      </c>
      <c r="AA6" s="21">
        <f t="shared" si="4"/>
        <v>101.02</v>
      </c>
      <c r="AB6" s="21">
        <f t="shared" si="4"/>
        <v>101.53</v>
      </c>
      <c r="AC6" s="21">
        <f t="shared" si="4"/>
        <v>98.59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387.32</v>
      </c>
      <c r="BG6" s="21">
        <f t="shared" ref="BG6:BO6" si="7">IF(BG7="",NA(),BG7)</f>
        <v>239.46</v>
      </c>
      <c r="BH6" s="21">
        <f t="shared" si="7"/>
        <v>185.45</v>
      </c>
      <c r="BI6" s="21">
        <f t="shared" si="7"/>
        <v>113.65</v>
      </c>
      <c r="BJ6" s="21">
        <f t="shared" si="7"/>
        <v>274.08</v>
      </c>
      <c r="BK6" s="21">
        <f t="shared" si="7"/>
        <v>966.33</v>
      </c>
      <c r="BL6" s="21">
        <f t="shared" si="7"/>
        <v>958.81</v>
      </c>
      <c r="BM6" s="21">
        <f t="shared" si="7"/>
        <v>1001.3</v>
      </c>
      <c r="BN6" s="21">
        <f t="shared" si="7"/>
        <v>1050.51</v>
      </c>
      <c r="BO6" s="21">
        <f t="shared" si="7"/>
        <v>1102.01</v>
      </c>
      <c r="BP6" s="20" t="str">
        <f>IF(BP7="","",IF(BP7="-","【-】","【"&amp;SUBSTITUTE(TEXT(BP7,"#,##0.00"),"-","△")&amp;"】"))</f>
        <v>【669.11】</v>
      </c>
      <c r="BQ6" s="21">
        <f>IF(BQ7="",NA(),BQ7)</f>
        <v>100</v>
      </c>
      <c r="BR6" s="21">
        <f t="shared" ref="BR6:BZ6" si="8">IF(BR7="",NA(),BR7)</f>
        <v>100</v>
      </c>
      <c r="BS6" s="21">
        <f t="shared" si="8"/>
        <v>100</v>
      </c>
      <c r="BT6" s="21">
        <f t="shared" si="8"/>
        <v>100</v>
      </c>
      <c r="BU6" s="21">
        <f t="shared" si="8"/>
        <v>92.53</v>
      </c>
      <c r="BV6" s="21">
        <f t="shared" si="8"/>
        <v>81.739999999999995</v>
      </c>
      <c r="BW6" s="21">
        <f t="shared" si="8"/>
        <v>82.88</v>
      </c>
      <c r="BX6" s="21">
        <f t="shared" si="8"/>
        <v>81.88</v>
      </c>
      <c r="BY6" s="21">
        <f t="shared" si="8"/>
        <v>82.65</v>
      </c>
      <c r="BZ6" s="21">
        <f t="shared" si="8"/>
        <v>82.55</v>
      </c>
      <c r="CA6" s="20" t="str">
        <f>IF(CA7="","",IF(CA7="-","【-】","【"&amp;SUBSTITUTE(TEXT(CA7,"#,##0.00"),"-","△")&amp;"】"))</f>
        <v>【99.73】</v>
      </c>
      <c r="CB6" s="21">
        <f>IF(CB7="",NA(),CB7)</f>
        <v>200.65</v>
      </c>
      <c r="CC6" s="21">
        <f t="shared" ref="CC6:CK6" si="9">IF(CC7="",NA(),CC7)</f>
        <v>200.73</v>
      </c>
      <c r="CD6" s="21">
        <f t="shared" si="9"/>
        <v>202.71</v>
      </c>
      <c r="CE6" s="21">
        <f t="shared" si="9"/>
        <v>202.79</v>
      </c>
      <c r="CF6" s="21">
        <f t="shared" si="9"/>
        <v>219.13</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71.45</v>
      </c>
      <c r="CY6" s="21">
        <f t="shared" ref="CY6:DG6" si="11">IF(CY7="",NA(),CY7)</f>
        <v>73.349999999999994</v>
      </c>
      <c r="CZ6" s="21">
        <f t="shared" si="11"/>
        <v>72.72</v>
      </c>
      <c r="DA6" s="21">
        <f t="shared" si="11"/>
        <v>74.17</v>
      </c>
      <c r="DB6" s="21">
        <f t="shared" si="11"/>
        <v>78.44</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0.02</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105252</v>
      </c>
      <c r="D7" s="23">
        <v>47</v>
      </c>
      <c r="E7" s="23">
        <v>17</v>
      </c>
      <c r="F7" s="23">
        <v>1</v>
      </c>
      <c r="G7" s="23">
        <v>0</v>
      </c>
      <c r="H7" s="23" t="s">
        <v>98</v>
      </c>
      <c r="I7" s="23" t="s">
        <v>99</v>
      </c>
      <c r="J7" s="23" t="s">
        <v>100</v>
      </c>
      <c r="K7" s="23" t="s">
        <v>101</v>
      </c>
      <c r="L7" s="23" t="s">
        <v>102</v>
      </c>
      <c r="M7" s="23" t="s">
        <v>103</v>
      </c>
      <c r="N7" s="24" t="s">
        <v>104</v>
      </c>
      <c r="O7" s="24" t="s">
        <v>105</v>
      </c>
      <c r="P7" s="24">
        <v>34.18</v>
      </c>
      <c r="Q7" s="24">
        <v>91.44</v>
      </c>
      <c r="R7" s="24">
        <v>3740</v>
      </c>
      <c r="S7" s="24">
        <v>26004</v>
      </c>
      <c r="T7" s="24">
        <v>31.11</v>
      </c>
      <c r="U7" s="24">
        <v>835.87</v>
      </c>
      <c r="V7" s="24">
        <v>8842</v>
      </c>
      <c r="W7" s="24">
        <v>2.2200000000000002</v>
      </c>
      <c r="X7" s="24">
        <v>3982.88</v>
      </c>
      <c r="Y7" s="24">
        <v>100.06</v>
      </c>
      <c r="Z7" s="24">
        <v>100.4</v>
      </c>
      <c r="AA7" s="24">
        <v>101.02</v>
      </c>
      <c r="AB7" s="24">
        <v>101.53</v>
      </c>
      <c r="AC7" s="24">
        <v>98.59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387.32</v>
      </c>
      <c r="BG7" s="24">
        <v>239.46</v>
      </c>
      <c r="BH7" s="24">
        <v>185.45</v>
      </c>
      <c r="BI7" s="24">
        <v>113.65</v>
      </c>
      <c r="BJ7" s="24">
        <v>274.08</v>
      </c>
      <c r="BK7" s="24">
        <v>966.33</v>
      </c>
      <c r="BL7" s="24">
        <v>958.81</v>
      </c>
      <c r="BM7" s="24">
        <v>1001.3</v>
      </c>
      <c r="BN7" s="24">
        <v>1050.51</v>
      </c>
      <c r="BO7" s="24">
        <v>1102.01</v>
      </c>
      <c r="BP7" s="24">
        <v>669.11</v>
      </c>
      <c r="BQ7" s="24">
        <v>100</v>
      </c>
      <c r="BR7" s="24">
        <v>100</v>
      </c>
      <c r="BS7" s="24">
        <v>100</v>
      </c>
      <c r="BT7" s="24">
        <v>100</v>
      </c>
      <c r="BU7" s="24">
        <v>92.53</v>
      </c>
      <c r="BV7" s="24">
        <v>81.739999999999995</v>
      </c>
      <c r="BW7" s="24">
        <v>82.88</v>
      </c>
      <c r="BX7" s="24">
        <v>81.88</v>
      </c>
      <c r="BY7" s="24">
        <v>82.65</v>
      </c>
      <c r="BZ7" s="24">
        <v>82.55</v>
      </c>
      <c r="CA7" s="24">
        <v>99.73</v>
      </c>
      <c r="CB7" s="24">
        <v>200.65</v>
      </c>
      <c r="CC7" s="24">
        <v>200.73</v>
      </c>
      <c r="CD7" s="24">
        <v>202.71</v>
      </c>
      <c r="CE7" s="24">
        <v>202.79</v>
      </c>
      <c r="CF7" s="24">
        <v>219.13</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71.45</v>
      </c>
      <c r="CY7" s="24">
        <v>73.349999999999994</v>
      </c>
      <c r="CZ7" s="24">
        <v>72.72</v>
      </c>
      <c r="DA7" s="24">
        <v>74.17</v>
      </c>
      <c r="DB7" s="24">
        <v>78.44</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0.02</v>
      </c>
      <c r="EJ7" s="24">
        <v>0.16</v>
      </c>
      <c r="EK7" s="24">
        <v>0.13</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ModifiedBy> </cp:lastModifiedBy>
  <cp:lastPrinted>2023-02-21T05:55:41Z</cp:lastPrinted>
  <dcterms:created xsi:type="dcterms:W3CDTF">2023-01-12T23:52:53Z</dcterms:created>
  <dcterms:modified xsi:type="dcterms:W3CDTF">2023-02-21T05:56:00Z</dcterms:modified>
  <cp:category>
  </cp:category>
</cp:coreProperties>
</file>