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goto-tetsuya.PREF\Desktop\sasasa\"/>
    </mc:Choice>
  </mc:AlternateContent>
  <xr:revisionPtr revIDLastSave="0" documentId="13_ncr:1_{276BF12C-DC58-4A81-BA45-50996EEE8CF5}" xr6:coauthVersionLast="36" xr6:coauthVersionMax="36" xr10:uidLastSave="{00000000-0000-0000-0000-000000000000}"/>
  <workbookProtection workbookAlgorithmName="SHA-512" workbookHashValue="YDJaWv8P/0mcVWmXhZHGuDpfwrUDNsJmzUuq7lYNg51adkAkCX1ozk+OKKBjaGp4Z0OIf9yyvxuq+ME+YxRbdA==" workbookSaltValue="Ajr0ywlSZaqDpPkiSnRucA==" workbookSpinCount="100000" lockStructure="1"/>
  <bookViews>
    <workbookView xWindow="0" yWindow="0" windowWidth="20490" windowHeight="72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I86" i="4"/>
  <c r="E86" i="4"/>
  <c r="AT10" i="4"/>
  <c r="AL10" i="4"/>
  <c r="AD10" i="4"/>
  <c r="I10" i="4"/>
  <c r="AL8" i="4"/>
  <c r="P8" i="4"/>
  <c r="I8" i="4"/>
  <c r="B6" i="4"/>
</calcChain>
</file>

<file path=xl/sharedStrings.xml><?xml version="1.0" encoding="utf-8"?>
<sst xmlns="http://schemas.openxmlformats.org/spreadsheetml/2006/main" count="236" uniqueCount="121">
  <si>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</si>
  <si>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</si>
  <si>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</si>
  <si>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</si>
  <si>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</si>
  <si>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</si>
  <si>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</si>
  <si>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</si>
  <si>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</si>
  <si>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</si>
  <si>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</si>
  <si>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</si>
  <si>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</si>
  <si>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</si>
  <si>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</si>
  <si>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</si>
  <si>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</si>
  <si>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</si>
  <si>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</si>
  <si>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</si>
  <si>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</si>
  <si>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</si>
  <si>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</si>
  <si>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</si>
  <si>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</si>
  <si>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</si>
  <si>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</si>
  <si>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</si>
  <si>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</si>
  <si>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</si>
  <si>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</si>
  <si>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</si>
  <si>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</si>
  <si>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</si>
  <si>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</si>
  <si>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</si>
  <si>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</si>
  <si>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</si>
  <si>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</si>
  <si>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</si>
  <si>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</si>
  <si>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</si>
  <si>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</si>
  <si>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</si>
  <si>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</si>
  <si>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</si>
  <si>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</si>
  <si>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</si>
  <si>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</si>
  <si>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</si>
  <si>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</si>
  <si>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</si>
  <si>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</si>
  <si>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</si>
  <si>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</si>
  <si>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</si>
  <si>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</si>
  <si>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</si>
  <si>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</si>
  <si>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</si>
  <si>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</si>
  <si>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</si>
  <si>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</si>
  <si>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</si>
  <si>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</si>
  <si>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</si>
  <si>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</si>
  <si>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</si>
  <si>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</si>
  <si>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</si>
  <si>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</si>
  <si>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</si>
  <si>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</si>
  <si>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</si>
  <si>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</si>
  <si>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</si>
  <si>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</si>
  <si>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</si>
  <si>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</si>
  <si>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</si>
  <si>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</si>
  <si>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</si>
  <si>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</si>
  <si>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</si>
  <si>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</si>
  <si>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</si>
  <si>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</si>
  <si>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</si>
  <si>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</si>
  <si>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</si>
  <si>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</si>
  <si>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</si>
  <si>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</si>
  <si>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</si>
  <si>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</si>
  <si>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</si>
  <si>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</si>
  <si>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</si>
  <si>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</si>
  <si>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川場村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</si>
  <si>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</si>
  <si>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</si>
  <si>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</si>
  <si>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</si>
  <si>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</si>
  <si>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</si>
  <si>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</si>
  <si>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</si>
  <si>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</si>
  <si>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</si>
  <si>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</si>
  <si>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</si>
  <si>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</si>
  <si>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</si>
  <si>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</si>
  <si>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</si>
  <si>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</si>
  <si>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</si>
  <si>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「収益的収支比率」、「経費回収率」ともに前年度とほぼ同水準である。
　「汚水処理原価」は微増、同様の処理を進めてもコロナの影響で経費等が高騰しているため、今後も増加することが予想される。
　「企業債残高対事業規模比率」は、地方債現在高をすべて一般会計負担額として計算しているため、数値が出てこない。
　「施設利用率」は微増しているが、今後の人口減少などにより減少することが考えられる。
　「水洗化率」の増加は、水洗化人口総数の捉え方が間違っており、正しい数値で計算した結果である。
　一般会計負担額で経営の大部分を賄っているのが現状であり、健全性･効率性ともに良くない状態が続いている。　　　　　　
　</t>
    <rPh sb="2" eb="5">
      <t>シュウエキテキ</t>
    </rPh>
    <rPh sb="5" eb="7">
      <t>シュウシ</t>
    </rPh>
    <rPh sb="7" eb="9">
      <t>ヒリツ</t>
    </rPh>
    <rPh sb="12" eb="14">
      <t>ケイヒ</t>
    </rPh>
    <rPh sb="14" eb="17">
      <t>カイシュウリツ</t>
    </rPh>
    <rPh sb="21" eb="24">
      <t>ゼンネンド</t>
    </rPh>
    <rPh sb="27" eb="30">
      <t>ドウスイジュン</t>
    </rPh>
    <rPh sb="37" eb="39">
      <t>オスイ</t>
    </rPh>
    <rPh sb="39" eb="41">
      <t>ショリ</t>
    </rPh>
    <rPh sb="41" eb="43">
      <t>ゲンカ</t>
    </rPh>
    <rPh sb="45" eb="47">
      <t>ビゾウ</t>
    </rPh>
    <rPh sb="48" eb="50">
      <t>ドウヨウ</t>
    </rPh>
    <rPh sb="51" eb="53">
      <t>ショリ</t>
    </rPh>
    <rPh sb="54" eb="55">
      <t>スス</t>
    </rPh>
    <rPh sb="62" eb="64">
      <t>エイキョウ</t>
    </rPh>
    <rPh sb="65" eb="67">
      <t>ケイヒ</t>
    </rPh>
    <rPh sb="67" eb="68">
      <t>トウ</t>
    </rPh>
    <rPh sb="69" eb="71">
      <t>コウトウ</t>
    </rPh>
    <rPh sb="78" eb="80">
      <t>コンゴ</t>
    </rPh>
    <rPh sb="81" eb="83">
      <t>ゾウカ</t>
    </rPh>
    <rPh sb="88" eb="90">
      <t>ヨソウ</t>
    </rPh>
    <rPh sb="97" eb="100">
      <t>キギョウサイ</t>
    </rPh>
    <rPh sb="100" eb="102">
      <t>ザンダカ</t>
    </rPh>
    <rPh sb="102" eb="103">
      <t>タイ</t>
    </rPh>
    <rPh sb="103" eb="105">
      <t>ジギョウ</t>
    </rPh>
    <rPh sb="105" eb="107">
      <t>キボ</t>
    </rPh>
    <rPh sb="107" eb="109">
      <t>ヒリツ</t>
    </rPh>
    <rPh sb="112" eb="115">
      <t>チホウサイ</t>
    </rPh>
    <rPh sb="115" eb="117">
      <t>ゲンザイ</t>
    </rPh>
    <rPh sb="117" eb="118">
      <t>タカ</t>
    </rPh>
    <rPh sb="122" eb="124">
      <t>イッパン</t>
    </rPh>
    <rPh sb="124" eb="126">
      <t>カイケイ</t>
    </rPh>
    <rPh sb="209" eb="211">
      <t>ジンコウ</t>
    </rPh>
    <rPh sb="211" eb="212">
      <t>ソウ</t>
    </rPh>
    <rPh sb="212" eb="213">
      <t>スウ</t>
    </rPh>
    <rPh sb="214" eb="215">
      <t>トラ</t>
    </rPh>
    <rPh sb="216" eb="217">
      <t>カタ</t>
    </rPh>
    <rPh sb="218" eb="220">
      <t>マチガ</t>
    </rPh>
    <rPh sb="225" eb="226">
      <t>タダ</t>
    </rPh>
    <rPh sb="228" eb="230">
      <t>スウチ</t>
    </rPh>
    <rPh sb="231" eb="233">
      <t>ケイサン</t>
    </rPh>
    <rPh sb="235" eb="237">
      <t>ケッカ</t>
    </rPh>
    <rPh sb="243" eb="245">
      <t>イッパン</t>
    </rPh>
    <rPh sb="245" eb="247">
      <t>カイケイ</t>
    </rPh>
    <rPh sb="247" eb="250">
      <t>フタンガク</t>
    </rPh>
    <rPh sb="251" eb="253">
      <t>ケイエイ</t>
    </rPh>
    <rPh sb="254" eb="257">
      <t>ダイブブン</t>
    </rPh>
    <rPh sb="258" eb="259">
      <t>マカナ</t>
    </rPh>
    <rPh sb="265" eb="267">
      <t>ゲンジョウ</t>
    </rPh>
    <rPh sb="271" eb="274">
      <t>ケンゼンセイ</t>
    </rPh>
    <rPh sb="275" eb="278">
      <t>コウリツセイ</t>
    </rPh>
    <rPh sb="281" eb="282">
      <t>ヨ</t>
    </rPh>
    <rPh sb="285" eb="287">
      <t>ジョウタイ</t>
    </rPh>
    <rPh sb="288" eb="289">
      <t>ツヅ</t>
    </rPh>
    <phoneticPr fontId="4"/>
  </si>
  <si>
    <t>　2系列運転を開始し維持管理費用が増加、コロナの影響で諸経費の高騰も重なり、厳しい経営状況となっている。また、一般会計の負担により経営の大部分を賄っており、一般会計の負担も増大している。
　長年の懸案事項であった下水道料金の改定を行ったが、2系列運転費用の一部を賄える程度。大幅な増額改定は村民の負担となるため、徐々に改定を進めていく予定である。
　ストックマネジメント計画による計画的な維持管理をし、経費の平準化にも努める。
　</t>
    <rPh sb="2" eb="4">
      <t>ケイレツ</t>
    </rPh>
    <rPh sb="4" eb="6">
      <t>ウンテン</t>
    </rPh>
    <rPh sb="7" eb="9">
      <t>カイシ</t>
    </rPh>
    <rPh sb="10" eb="12">
      <t>イジ</t>
    </rPh>
    <rPh sb="12" eb="14">
      <t>カンリ</t>
    </rPh>
    <rPh sb="14" eb="16">
      <t>ヒヨウ</t>
    </rPh>
    <rPh sb="17" eb="19">
      <t>ゾウカ</t>
    </rPh>
    <rPh sb="24" eb="26">
      <t>エイキョウ</t>
    </rPh>
    <rPh sb="27" eb="30">
      <t>ショケイヒ</t>
    </rPh>
    <rPh sb="31" eb="33">
      <t>コウトウ</t>
    </rPh>
    <rPh sb="34" eb="35">
      <t>カサ</t>
    </rPh>
    <rPh sb="38" eb="39">
      <t>キビ</t>
    </rPh>
    <rPh sb="41" eb="43">
      <t>ケイエイ</t>
    </rPh>
    <rPh sb="43" eb="45">
      <t>ジョウキョウ</t>
    </rPh>
    <rPh sb="55" eb="57">
      <t>イッパン</t>
    </rPh>
    <rPh sb="57" eb="59">
      <t>カイケイ</t>
    </rPh>
    <rPh sb="60" eb="62">
      <t>フタン</t>
    </rPh>
    <rPh sb="65" eb="67">
      <t>ケイエイ</t>
    </rPh>
    <rPh sb="68" eb="71">
      <t>ダイブブン</t>
    </rPh>
    <rPh sb="72" eb="73">
      <t>マカナ</t>
    </rPh>
    <rPh sb="78" eb="82">
      <t>イッパンカイケイ</t>
    </rPh>
    <rPh sb="83" eb="85">
      <t>フタン</t>
    </rPh>
    <rPh sb="86" eb="88">
      <t>ゾウダイ</t>
    </rPh>
    <rPh sb="95" eb="97">
      <t>ナガネン</t>
    </rPh>
    <rPh sb="98" eb="100">
      <t>ケンアン</t>
    </rPh>
    <rPh sb="100" eb="102">
      <t>ジコウ</t>
    </rPh>
    <rPh sb="106" eb="109">
      <t>ゲスイドウ</t>
    </rPh>
    <rPh sb="109" eb="111">
      <t>リョウキン</t>
    </rPh>
    <rPh sb="112" eb="114">
      <t>カイテイ</t>
    </rPh>
    <rPh sb="115" eb="116">
      <t>オコナ</t>
    </rPh>
    <rPh sb="121" eb="123">
      <t>ケイレツ</t>
    </rPh>
    <rPh sb="123" eb="125">
      <t>ウンテン</t>
    </rPh>
    <rPh sb="125" eb="127">
      <t>ヒヨウ</t>
    </rPh>
    <rPh sb="128" eb="130">
      <t>イチブ</t>
    </rPh>
    <rPh sb="131" eb="132">
      <t>マカナ</t>
    </rPh>
    <rPh sb="134" eb="136">
      <t>テイド</t>
    </rPh>
    <rPh sb="137" eb="139">
      <t>オオハバ</t>
    </rPh>
    <rPh sb="140" eb="142">
      <t>ゾウガク</t>
    </rPh>
    <rPh sb="142" eb="144">
      <t>カイテイ</t>
    </rPh>
    <rPh sb="145" eb="147">
      <t>ソンミン</t>
    </rPh>
    <rPh sb="148" eb="150">
      <t>フタン</t>
    </rPh>
    <rPh sb="156" eb="158">
      <t>ジョジョ</t>
    </rPh>
    <rPh sb="159" eb="161">
      <t>カイテイ</t>
    </rPh>
    <rPh sb="162" eb="163">
      <t>スス</t>
    </rPh>
    <rPh sb="167" eb="169">
      <t>ヨテイ</t>
    </rPh>
    <rPh sb="185" eb="187">
      <t>ケイカク</t>
    </rPh>
    <rPh sb="190" eb="193">
      <t>ケイカクテキ</t>
    </rPh>
    <rPh sb="194" eb="196">
      <t>イジ</t>
    </rPh>
    <rPh sb="196" eb="198">
      <t>カンリ</t>
    </rPh>
    <rPh sb="201" eb="203">
      <t>ケイヒ</t>
    </rPh>
    <rPh sb="204" eb="207">
      <t>ヘイジュンカ</t>
    </rPh>
    <rPh sb="209" eb="210">
      <t>ツト</t>
    </rPh>
    <phoneticPr fontId="4"/>
  </si>
  <si>
    <t>　浄化センターは、経年劣化により修繕箇所が増加している。電気設備の更新工事を実施予定であったが、予算の確保ができず、令和５年度実施予定。
　ストックマネジメント計画が更新の時期を迎えるため、先に計画の更新を実施、今後の維持管理の目安とする。
　管渠については比較的新しいため、点検・調査を行っていくことで、異常箇所を早期に発見し、維持管理に努めていく。</t>
    <rPh sb="1" eb="3">
      <t>ジョウカ</t>
    </rPh>
    <rPh sb="9" eb="11">
      <t>ケイネン</t>
    </rPh>
    <rPh sb="11" eb="13">
      <t>レッカ</t>
    </rPh>
    <rPh sb="16" eb="18">
      <t>シュウゼン</t>
    </rPh>
    <rPh sb="18" eb="20">
      <t>カショ</t>
    </rPh>
    <rPh sb="21" eb="23">
      <t>ゾウカ</t>
    </rPh>
    <rPh sb="28" eb="30">
      <t>デンキ</t>
    </rPh>
    <rPh sb="30" eb="32">
      <t>セツビ</t>
    </rPh>
    <rPh sb="33" eb="35">
      <t>コウシン</t>
    </rPh>
    <rPh sb="35" eb="37">
      <t>コウジ</t>
    </rPh>
    <rPh sb="38" eb="40">
      <t>ジッシ</t>
    </rPh>
    <rPh sb="40" eb="42">
      <t>ヨテイ</t>
    </rPh>
    <rPh sb="48" eb="50">
      <t>ヨサン</t>
    </rPh>
    <rPh sb="51" eb="53">
      <t>カクホ</t>
    </rPh>
    <rPh sb="58" eb="60">
      <t>レイワ</t>
    </rPh>
    <rPh sb="61" eb="63">
      <t>ネンド</t>
    </rPh>
    <rPh sb="63" eb="65">
      <t>ジッシ</t>
    </rPh>
    <rPh sb="65" eb="67">
      <t>ヨテイ</t>
    </rPh>
    <rPh sb="80" eb="82">
      <t>ケイカク</t>
    </rPh>
    <rPh sb="83" eb="85">
      <t>コウシン</t>
    </rPh>
    <rPh sb="86" eb="88">
      <t>ジキ</t>
    </rPh>
    <rPh sb="89" eb="90">
      <t>ムカ</t>
    </rPh>
    <rPh sb="95" eb="96">
      <t>サキ</t>
    </rPh>
    <rPh sb="97" eb="99">
      <t>ケイカク</t>
    </rPh>
    <rPh sb="100" eb="102">
      <t>コウシン</t>
    </rPh>
    <rPh sb="103" eb="105">
      <t>ジッシ</t>
    </rPh>
    <rPh sb="106" eb="108">
      <t>コンゴ</t>
    </rPh>
    <rPh sb="109" eb="111">
      <t>イジ</t>
    </rPh>
    <rPh sb="111" eb="113">
      <t>カンリ</t>
    </rPh>
    <rPh sb="114" eb="116">
      <t>メヤス</t>
    </rPh>
    <rPh sb="122" eb="124">
      <t>カンキョ</t>
    </rPh>
    <rPh sb="129" eb="132">
      <t>ヒカクテキ</t>
    </rPh>
    <rPh sb="132" eb="133">
      <t>アタラ</t>
    </rPh>
    <rPh sb="138" eb="140">
      <t>テンケン</t>
    </rPh>
    <rPh sb="141" eb="143">
      <t>チョウサ</t>
    </rPh>
    <rPh sb="144" eb="145">
      <t>オコナ</t>
    </rPh>
    <rPh sb="153" eb="155">
      <t>イジョウ</t>
    </rPh>
    <rPh sb="155" eb="157">
      <t>カショ</t>
    </rPh>
    <rPh sb="158" eb="160">
      <t>ソウキ</t>
    </rPh>
    <rPh sb="161" eb="163">
      <t>ハッケン</t>
    </rPh>
    <rPh sb="165" eb="167">
      <t>イジ</t>
    </rPh>
    <rPh sb="167" eb="169">
      <t>カンリ</t>
    </rPh>
    <rPh sb="170" eb="171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</si>
</sst>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3-48E4-8F57-180BB023B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0.13</c:v>
                </c:pt>
                <c:pt idx="2">
                  <c:v>0.36</c:v>
                </c:pt>
                <c:pt idx="3">
                  <c:v>0.39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3-48E4-8F57-180BB023B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51.6</c:v>
                </c:pt>
                <c:pt idx="1">
                  <c:v>49.25</c:v>
                </c:pt>
                <c:pt idx="2">
                  <c:v>48.6</c:v>
                </c:pt>
                <c:pt idx="3">
                  <c:v>50.35</c:v>
                </c:pt>
                <c:pt idx="4">
                  <c:v>51.45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3-435C-AF0B-92FA0EF7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43.36</c:v>
                </c:pt>
                <c:pt idx="1">
                  <c:v>42.56</c:v>
                </c:pt>
                <c:pt idx="2">
                  <c:v>42.47</c:v>
                </c:pt>
                <c:pt idx="3">
                  <c:v>42.4</c:v>
                </c:pt>
                <c:pt idx="4">
                  <c:v>42.28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83-435C-AF0B-92FA0EF7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82.09</c:v>
                </c:pt>
                <c:pt idx="1">
                  <c:v>82.38</c:v>
                </c:pt>
                <c:pt idx="2">
                  <c:v>81.97</c:v>
                </c:pt>
                <c:pt idx="3">
                  <c:v>83.42</c:v>
                </c:pt>
                <c:pt idx="4">
                  <c:v>91.54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7-4FE5-913A-4594A85D8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83.06</c:v>
                </c:pt>
                <c:pt idx="1">
                  <c:v>83.32</c:v>
                </c:pt>
                <c:pt idx="2">
                  <c:v>83.75</c:v>
                </c:pt>
                <c:pt idx="3">
                  <c:v>84.19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A7-4FE5-913A-4594A85D8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89.73</c:v>
                </c:pt>
                <c:pt idx="1">
                  <c:v>39.729999999999997</c:v>
                </c:pt>
                <c:pt idx="2">
                  <c:v>38.659999999999997</c:v>
                </c:pt>
                <c:pt idx="3">
                  <c:v>40.159999999999997</c:v>
                </c:pt>
                <c:pt idx="4">
                  <c:v>38.92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8C-4541-B017-D6DBB1798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8C-4541-B017-D6DBB1798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C-4D0B-9D6B-8B3BBF878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1C-4D0B-9D6B-8B3BBF878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5-4B74-AEB3-CF96D399C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5-4B74-AEB3-CF96D399C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E-41EA-B3B1-8FBB63E84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BE-41EA-B3B1-8FBB63E84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4-4AB7-BF78-50B3DED6A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4-4AB7-BF78-50B3DED6A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A-4D3C-A93B-FD0221CA6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1243.71</c:v>
                </c:pt>
                <c:pt idx="1">
                  <c:v>1194.1500000000001</c:v>
                </c:pt>
                <c:pt idx="2">
                  <c:v>1206.79</c:v>
                </c:pt>
                <c:pt idx="3">
                  <c:v>1258.43</c:v>
                </c:pt>
                <c:pt idx="4">
                  <c:v>1163.75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8A-4D3C-A93B-FD0221CA6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50.5</c:v>
                </c:pt>
                <c:pt idx="1">
                  <c:v>20.12</c:v>
                </c:pt>
                <c:pt idx="2">
                  <c:v>19.84</c:v>
                </c:pt>
                <c:pt idx="3">
                  <c:v>19.63</c:v>
                </c:pt>
                <c:pt idx="4">
                  <c:v>18.91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E0-4066-9723-CD1E766DF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74.3</c:v>
                </c:pt>
                <c:pt idx="1">
                  <c:v>72.260000000000005</c:v>
                </c:pt>
                <c:pt idx="2">
                  <c:v>71.84</c:v>
                </c:pt>
                <c:pt idx="3">
                  <c:v>73.36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0-4066-9723-CD1E766DF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174.68</c:v>
                </c:pt>
                <c:pt idx="1">
                  <c:v>442.6</c:v>
                </c:pt>
                <c:pt idx="2">
                  <c:v>449.33</c:v>
                </c:pt>
                <c:pt idx="3">
                  <c:v>467.48</c:v>
                </c:pt>
                <c:pt idx="4">
                  <c:v>484.88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5-4834-8882-A243B5EC8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221.81</c:v>
                </c:pt>
                <c:pt idx="1">
                  <c:v>230.02</c:v>
                </c:pt>
                <c:pt idx="2">
                  <c:v>228.47</c:v>
                </c:pt>
                <c:pt idx="3">
                  <c:v>224.88</c:v>
                </c:pt>
                <c:pt idx="4">
                  <c:v>228.64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05-4834-8882-A243B5EC8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4" zoomScale="84" zoomScaleNormal="84" workbookViewId="0">
      <selection activeCell="A4" sqref="A4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8" t="str">
        <f>データ!H6</f>
        <v>群馬県　川場村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3181</v>
      </c>
      <c r="AM8" s="46"/>
      <c r="AN8" s="46"/>
      <c r="AO8" s="46"/>
      <c r="AP8" s="46"/>
      <c r="AQ8" s="46"/>
      <c r="AR8" s="46"/>
      <c r="AS8" s="46"/>
      <c r="AT8" s="45">
        <f>データ!T6</f>
        <v>85.25</v>
      </c>
      <c r="AU8" s="45"/>
      <c r="AV8" s="45"/>
      <c r="AW8" s="45"/>
      <c r="AX8" s="45"/>
      <c r="AY8" s="45"/>
      <c r="AZ8" s="45"/>
      <c r="BA8" s="45"/>
      <c r="BB8" s="45">
        <f>データ!U6</f>
        <v>37.31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88.49</v>
      </c>
      <c r="Q10" s="45"/>
      <c r="R10" s="45"/>
      <c r="S10" s="45"/>
      <c r="T10" s="45"/>
      <c r="U10" s="45"/>
      <c r="V10" s="45"/>
      <c r="W10" s="45">
        <f>データ!Q6</f>
        <v>90.53</v>
      </c>
      <c r="X10" s="45"/>
      <c r="Y10" s="45"/>
      <c r="Z10" s="45"/>
      <c r="AA10" s="45"/>
      <c r="AB10" s="45"/>
      <c r="AC10" s="45"/>
      <c r="AD10" s="46">
        <f>データ!R6</f>
        <v>1760</v>
      </c>
      <c r="AE10" s="46"/>
      <c r="AF10" s="46"/>
      <c r="AG10" s="46"/>
      <c r="AH10" s="46"/>
      <c r="AI10" s="46"/>
      <c r="AJ10" s="46"/>
      <c r="AK10" s="2"/>
      <c r="AL10" s="46">
        <f>データ!V6</f>
        <v>2791</v>
      </c>
      <c r="AM10" s="46"/>
      <c r="AN10" s="46"/>
      <c r="AO10" s="46"/>
      <c r="AP10" s="46"/>
      <c r="AQ10" s="46"/>
      <c r="AR10" s="46"/>
      <c r="AS10" s="46"/>
      <c r="AT10" s="45">
        <f>データ!W6</f>
        <v>1.58</v>
      </c>
      <c r="AU10" s="45"/>
      <c r="AV10" s="45"/>
      <c r="AW10" s="45"/>
      <c r="AX10" s="45"/>
      <c r="AY10" s="45"/>
      <c r="AZ10" s="45"/>
      <c r="BA10" s="45"/>
      <c r="BB10" s="45">
        <f>データ!X6</f>
        <v>1766.46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80" t="s">
        <v>120</v>
      </c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2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80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2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80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2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80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2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80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2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80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2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80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2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80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2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80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2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80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2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80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2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80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2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80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2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80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2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80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2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80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2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83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5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80" t="s">
        <v>119</v>
      </c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2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80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2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80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2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80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2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80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2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80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2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80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2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80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2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80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2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80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2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80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2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80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2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80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2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80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2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80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2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80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2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【1,201.79】</v>
      </c>
      <c r="I86" s="12" t="str">
        <f>データ!CA6</f>
        <v>【75.31】</v>
      </c>
      <c r="J86" s="12" t="str">
        <f>データ!CL6</f>
        <v>【216.39】</v>
      </c>
      <c r="K86" s="12" t="str">
        <f>データ!CW6</f>
        <v>【42.57】</v>
      </c>
      <c r="L86" s="12" t="str">
        <f>データ!DH6</f>
        <v>【85.24】</v>
      </c>
      <c r="M86" s="12" t="s">
        <v>43</v>
      </c>
      <c r="N86" s="12" t="s">
        <v>45</v>
      </c>
      <c r="O86" s="12" t="str">
        <f>データ!EO6</f>
        <v>【0.15】</v>
      </c>
    </row>
  </sheetData>
  <sheetProtection algorithmName="SHA-512" hashValue="+reT/X+R85Iat+uwiGXxBhr3i+M27ciVoJrorTbe3b0A6G5efiQ9DAzRc5YeTPNCNcUiU1m1W3k+DLiOTjw1jw==" saltValue="bbq98INeTIMU8VnOW9K85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3" t="s">
        <v>55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56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57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2">
      <c r="A4" s="14" t="s">
        <v>58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59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60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61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62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63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64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65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66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67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68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69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2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2">
      <c r="A6" s="14" t="s">
        <v>98</v>
      </c>
      <c r="B6" s="19">
        <f>B7</f>
        <v>2021</v>
      </c>
      <c r="C6" s="19">
        <f t="shared" ref="C6:X6" si="3">C7</f>
        <v>104442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群馬県　川場村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88.49</v>
      </c>
      <c r="Q6" s="20">
        <f t="shared" si="3"/>
        <v>90.53</v>
      </c>
      <c r="R6" s="20">
        <f t="shared" si="3"/>
        <v>1760</v>
      </c>
      <c r="S6" s="20">
        <f t="shared" si="3"/>
        <v>3181</v>
      </c>
      <c r="T6" s="20">
        <f t="shared" si="3"/>
        <v>85.25</v>
      </c>
      <c r="U6" s="20">
        <f t="shared" si="3"/>
        <v>37.31</v>
      </c>
      <c r="V6" s="20">
        <f t="shared" si="3"/>
        <v>2791</v>
      </c>
      <c r="W6" s="20">
        <f t="shared" si="3"/>
        <v>1.58</v>
      </c>
      <c r="X6" s="20">
        <f t="shared" si="3"/>
        <v>1766.46</v>
      </c>
      <c r="Y6" s="21">
        <f>IF(Y7="",NA(),Y7)</f>
        <v>89.73</v>
      </c>
      <c r="Z6" s="21">
        <f t="shared" ref="Z6:AH6" si="4">IF(Z7="",NA(),Z7)</f>
        <v>39.729999999999997</v>
      </c>
      <c r="AA6" s="21">
        <f t="shared" si="4"/>
        <v>38.659999999999997</v>
      </c>
      <c r="AB6" s="21">
        <f t="shared" si="4"/>
        <v>40.159999999999997</v>
      </c>
      <c r="AC6" s="21">
        <f t="shared" si="4"/>
        <v>38.92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1243.71</v>
      </c>
      <c r="BL6" s="21">
        <f t="shared" si="7"/>
        <v>1194.1500000000001</v>
      </c>
      <c r="BM6" s="21">
        <f t="shared" si="7"/>
        <v>1206.79</v>
      </c>
      <c r="BN6" s="21">
        <f t="shared" si="7"/>
        <v>1258.43</v>
      </c>
      <c r="BO6" s="21">
        <f t="shared" si="7"/>
        <v>1163.75</v>
      </c>
      <c r="BP6" s="20" t="str">
        <f>IF(BP7="","",IF(BP7="-","【-】","【"&amp;SUBSTITUTE(TEXT(BP7,"#,##0.00"),"-","△")&amp;"】"))</f>
        <v>【1,201.79】</v>
      </c>
      <c r="BQ6" s="21">
        <f>IF(BQ7="",NA(),BQ7)</f>
        <v>50.5</v>
      </c>
      <c r="BR6" s="21">
        <f t="shared" ref="BR6:BZ6" si="8">IF(BR7="",NA(),BR7)</f>
        <v>20.12</v>
      </c>
      <c r="BS6" s="21">
        <f t="shared" si="8"/>
        <v>19.84</v>
      </c>
      <c r="BT6" s="21">
        <f t="shared" si="8"/>
        <v>19.63</v>
      </c>
      <c r="BU6" s="21">
        <f t="shared" si="8"/>
        <v>18.91</v>
      </c>
      <c r="BV6" s="21">
        <f t="shared" si="8"/>
        <v>74.3</v>
      </c>
      <c r="BW6" s="21">
        <f t="shared" si="8"/>
        <v>72.260000000000005</v>
      </c>
      <c r="BX6" s="21">
        <f t="shared" si="8"/>
        <v>71.84</v>
      </c>
      <c r="BY6" s="21">
        <f t="shared" si="8"/>
        <v>73.36</v>
      </c>
      <c r="BZ6" s="21">
        <f t="shared" si="8"/>
        <v>72.599999999999994</v>
      </c>
      <c r="CA6" s="20" t="str">
        <f>IF(CA7="","",IF(CA7="-","【-】","【"&amp;SUBSTITUTE(TEXT(CA7,"#,##0.00"),"-","△")&amp;"】"))</f>
        <v>【75.31】</v>
      </c>
      <c r="CB6" s="21">
        <f>IF(CB7="",NA(),CB7)</f>
        <v>174.68</v>
      </c>
      <c r="CC6" s="21">
        <f t="shared" ref="CC6:CK6" si="9">IF(CC7="",NA(),CC7)</f>
        <v>442.6</v>
      </c>
      <c r="CD6" s="21">
        <f t="shared" si="9"/>
        <v>449.33</v>
      </c>
      <c r="CE6" s="21">
        <f t="shared" si="9"/>
        <v>467.48</v>
      </c>
      <c r="CF6" s="21">
        <f t="shared" si="9"/>
        <v>484.88</v>
      </c>
      <c r="CG6" s="21">
        <f t="shared" si="9"/>
        <v>221.81</v>
      </c>
      <c r="CH6" s="21">
        <f t="shared" si="9"/>
        <v>230.02</v>
      </c>
      <c r="CI6" s="21">
        <f t="shared" si="9"/>
        <v>228.47</v>
      </c>
      <c r="CJ6" s="21">
        <f t="shared" si="9"/>
        <v>224.88</v>
      </c>
      <c r="CK6" s="21">
        <f t="shared" si="9"/>
        <v>228.64</v>
      </c>
      <c r="CL6" s="20" t="str">
        <f>IF(CL7="","",IF(CL7="-","【-】","【"&amp;SUBSTITUTE(TEXT(CL7,"#,##0.00"),"-","△")&amp;"】"))</f>
        <v>【216.39】</v>
      </c>
      <c r="CM6" s="21">
        <f>IF(CM7="",NA(),CM7)</f>
        <v>51.6</v>
      </c>
      <c r="CN6" s="21">
        <f t="shared" ref="CN6:CV6" si="10">IF(CN7="",NA(),CN7)</f>
        <v>49.25</v>
      </c>
      <c r="CO6" s="21">
        <f t="shared" si="10"/>
        <v>48.6</v>
      </c>
      <c r="CP6" s="21">
        <f t="shared" si="10"/>
        <v>50.35</v>
      </c>
      <c r="CQ6" s="21">
        <f t="shared" si="10"/>
        <v>51.45</v>
      </c>
      <c r="CR6" s="21">
        <f t="shared" si="10"/>
        <v>43.36</v>
      </c>
      <c r="CS6" s="21">
        <f t="shared" si="10"/>
        <v>42.56</v>
      </c>
      <c r="CT6" s="21">
        <f t="shared" si="10"/>
        <v>42.47</v>
      </c>
      <c r="CU6" s="21">
        <f t="shared" si="10"/>
        <v>42.4</v>
      </c>
      <c r="CV6" s="21">
        <f t="shared" si="10"/>
        <v>42.28</v>
      </c>
      <c r="CW6" s="20" t="str">
        <f>IF(CW7="","",IF(CW7="-","【-】","【"&amp;SUBSTITUTE(TEXT(CW7,"#,##0.00"),"-","△")&amp;"】"))</f>
        <v>【42.57】</v>
      </c>
      <c r="CX6" s="21">
        <f>IF(CX7="",NA(),CX7)</f>
        <v>82.09</v>
      </c>
      <c r="CY6" s="21">
        <f t="shared" ref="CY6:DG6" si="11">IF(CY7="",NA(),CY7)</f>
        <v>82.38</v>
      </c>
      <c r="CZ6" s="21">
        <f t="shared" si="11"/>
        <v>81.97</v>
      </c>
      <c r="DA6" s="21">
        <f t="shared" si="11"/>
        <v>83.42</v>
      </c>
      <c r="DB6" s="21">
        <f t="shared" si="11"/>
        <v>91.54</v>
      </c>
      <c r="DC6" s="21">
        <f t="shared" si="11"/>
        <v>83.06</v>
      </c>
      <c r="DD6" s="21">
        <f t="shared" si="11"/>
        <v>83.32</v>
      </c>
      <c r="DE6" s="21">
        <f t="shared" si="11"/>
        <v>83.75</v>
      </c>
      <c r="DF6" s="21">
        <f t="shared" si="11"/>
        <v>84.19</v>
      </c>
      <c r="DG6" s="21">
        <f t="shared" si="11"/>
        <v>84.34</v>
      </c>
      <c r="DH6" s="20" t="str">
        <f>IF(DH7="","",IF(DH7="-","【-】","【"&amp;SUBSTITUTE(TEXT(DH7,"#,##0.00"),"-","△")&amp;"】"))</f>
        <v>【85.24】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0.13</v>
      </c>
      <c r="EL6" s="21">
        <f t="shared" si="14"/>
        <v>0.36</v>
      </c>
      <c r="EM6" s="21">
        <f t="shared" si="14"/>
        <v>0.39</v>
      </c>
      <c r="EN6" s="21">
        <f t="shared" si="14"/>
        <v>0.1</v>
      </c>
      <c r="EO6" s="20" t="str">
        <f>IF(EO7="","",IF(EO7="-","【-】","【"&amp;SUBSTITUTE(TEXT(EO7,"#,##0.00"),"-","△")&amp;"】"))</f>
        <v>【0.15】</v>
      </c>
    </row>
    <row r="7" spans="1:145" s="22" customFormat="1" x14ac:dyDescent="0.2">
      <c r="A7" s="14"/>
      <c r="B7" s="23">
        <v>2021</v>
      </c>
      <c r="C7" s="23">
        <v>104442</v>
      </c>
      <c r="D7" s="23">
        <v>47</v>
      </c>
      <c r="E7" s="23">
        <v>17</v>
      </c>
      <c r="F7" s="23">
        <v>4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88.49</v>
      </c>
      <c r="Q7" s="24">
        <v>90.53</v>
      </c>
      <c r="R7" s="24">
        <v>1760</v>
      </c>
      <c r="S7" s="24">
        <v>3181</v>
      </c>
      <c r="T7" s="24">
        <v>85.25</v>
      </c>
      <c r="U7" s="24">
        <v>37.31</v>
      </c>
      <c r="V7" s="24">
        <v>2791</v>
      </c>
      <c r="W7" s="24">
        <v>1.58</v>
      </c>
      <c r="X7" s="24">
        <v>1766.46</v>
      </c>
      <c r="Y7" s="24">
        <v>89.73</v>
      </c>
      <c r="Z7" s="24">
        <v>39.729999999999997</v>
      </c>
      <c r="AA7" s="24">
        <v>38.659999999999997</v>
      </c>
      <c r="AB7" s="24">
        <v>40.159999999999997</v>
      </c>
      <c r="AC7" s="24">
        <v>38.92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1243.71</v>
      </c>
      <c r="BL7" s="24">
        <v>1194.1500000000001</v>
      </c>
      <c r="BM7" s="24">
        <v>1206.79</v>
      </c>
      <c r="BN7" s="24">
        <v>1258.43</v>
      </c>
      <c r="BO7" s="24">
        <v>1163.75</v>
      </c>
      <c r="BP7" s="24">
        <v>1201.79</v>
      </c>
      <c r="BQ7" s="24">
        <v>50.5</v>
      </c>
      <c r="BR7" s="24">
        <v>20.12</v>
      </c>
      <c r="BS7" s="24">
        <v>19.84</v>
      </c>
      <c r="BT7" s="24">
        <v>19.63</v>
      </c>
      <c r="BU7" s="24">
        <v>18.91</v>
      </c>
      <c r="BV7" s="24">
        <v>74.3</v>
      </c>
      <c r="BW7" s="24">
        <v>72.260000000000005</v>
      </c>
      <c r="BX7" s="24">
        <v>71.84</v>
      </c>
      <c r="BY7" s="24">
        <v>73.36</v>
      </c>
      <c r="BZ7" s="24">
        <v>72.599999999999994</v>
      </c>
      <c r="CA7" s="24">
        <v>75.31</v>
      </c>
      <c r="CB7" s="24">
        <v>174.68</v>
      </c>
      <c r="CC7" s="24">
        <v>442.6</v>
      </c>
      <c r="CD7" s="24">
        <v>449.33</v>
      </c>
      <c r="CE7" s="24">
        <v>467.48</v>
      </c>
      <c r="CF7" s="24">
        <v>484.88</v>
      </c>
      <c r="CG7" s="24">
        <v>221.81</v>
      </c>
      <c r="CH7" s="24">
        <v>230.02</v>
      </c>
      <c r="CI7" s="24">
        <v>228.47</v>
      </c>
      <c r="CJ7" s="24">
        <v>224.88</v>
      </c>
      <c r="CK7" s="24">
        <v>228.64</v>
      </c>
      <c r="CL7" s="24">
        <v>216.39</v>
      </c>
      <c r="CM7" s="24">
        <v>51.6</v>
      </c>
      <c r="CN7" s="24">
        <v>49.25</v>
      </c>
      <c r="CO7" s="24">
        <v>48.6</v>
      </c>
      <c r="CP7" s="24">
        <v>50.35</v>
      </c>
      <c r="CQ7" s="24">
        <v>51.45</v>
      </c>
      <c r="CR7" s="24">
        <v>43.36</v>
      </c>
      <c r="CS7" s="24">
        <v>42.56</v>
      </c>
      <c r="CT7" s="24">
        <v>42.47</v>
      </c>
      <c r="CU7" s="24">
        <v>42.4</v>
      </c>
      <c r="CV7" s="24">
        <v>42.28</v>
      </c>
      <c r="CW7" s="24">
        <v>42.57</v>
      </c>
      <c r="CX7" s="24">
        <v>82.09</v>
      </c>
      <c r="CY7" s="24">
        <v>82.38</v>
      </c>
      <c r="CZ7" s="24">
        <v>81.97</v>
      </c>
      <c r="DA7" s="24">
        <v>83.42</v>
      </c>
      <c r="DB7" s="24">
        <v>91.54</v>
      </c>
      <c r="DC7" s="24">
        <v>83.06</v>
      </c>
      <c r="DD7" s="24">
        <v>83.32</v>
      </c>
      <c r="DE7" s="24">
        <v>83.75</v>
      </c>
      <c r="DF7" s="24">
        <v>84.19</v>
      </c>
      <c r="DG7" s="24">
        <v>84.34</v>
      </c>
      <c r="DH7" s="24">
        <v>85.24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0.13</v>
      </c>
      <c r="EL7" s="24">
        <v>0.36</v>
      </c>
      <c r="EM7" s="24">
        <v>0.39</v>
      </c>
      <c r="EN7" s="24">
        <v>0.1</v>
      </c>
      <c r="EO7" s="24">
        <v>0.15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49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113</v>
      </c>
    </row>
    <row r="13" spans="1:145" x14ac:dyDescent="0.2">
      <c r="B13" t="s">
        <v>114</v>
      </c>
      <c r="C13" t="s">
        <v>114</v>
      </c>
      <c r="D13" t="s">
        <v>115</v>
      </c>
      <c r="E13" t="s">
        <v>116</v>
      </c>
      <c r="F13" t="s">
        <v>115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2023-02-03T02:46:58Z</cp:lastPrinted>
  <dcterms:created xsi:type="dcterms:W3CDTF">2023-01-12T23:56:37Z</dcterms:created>
  <dcterms:modified xsi:type="dcterms:W3CDTF">2023-02-03T02:47:01Z</dcterms:modified>
  <cp:category/>
</cp:coreProperties>
</file>